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665" windowHeight="11985" activeTab="5"/>
  </bookViews>
  <sheets>
    <sheet name="Հունվար" sheetId="14" r:id="rId1"/>
    <sheet name="Փետրվար" sheetId="15" r:id="rId2"/>
    <sheet name="Մարտ" sheetId="16" r:id="rId3"/>
    <sheet name="Ապրիլ" sheetId="5" r:id="rId4"/>
    <sheet name="Մայիս" sheetId="6" r:id="rId5"/>
    <sheet name="Հունիս" sheetId="7" r:id="rId6"/>
    <sheet name="Հուլիս" sheetId="8" r:id="rId7"/>
    <sheet name="Օգոստոս" sheetId="9" r:id="rId8"/>
    <sheet name="Սեպտեմբեր" sheetId="10" r:id="rId9"/>
    <sheet name="Հոկտեմբեր" sheetId="11" r:id="rId10"/>
    <sheet name="Նոյեմբեր" sheetId="12" r:id="rId11"/>
    <sheet name="Դեկտեմբեր" sheetId="13" r:id="rId1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5" l="1"/>
  <c r="L27" i="15" s="1"/>
  <c r="D27" i="16" s="1"/>
  <c r="L27" i="16" s="1"/>
  <c r="D27" i="5" s="1"/>
  <c r="E33" i="14"/>
  <c r="D28" i="14"/>
  <c r="D23" i="14"/>
  <c r="D18" i="14"/>
  <c r="D33" i="14" s="1"/>
  <c r="E23" i="15"/>
  <c r="D32" i="15"/>
  <c r="D21" i="15"/>
  <c r="L21" i="15" s="1"/>
  <c r="D21" i="16" s="1"/>
  <c r="L21" i="16" s="1"/>
  <c r="D21" i="5" s="1"/>
  <c r="D26" i="15"/>
  <c r="D29" i="15"/>
  <c r="D31" i="15"/>
  <c r="J18" i="14"/>
  <c r="H33" i="14"/>
  <c r="K32" i="14"/>
  <c r="L32" i="14" s="1"/>
  <c r="K31" i="14"/>
  <c r="L31" i="14" s="1"/>
  <c r="K30" i="14"/>
  <c r="L30" i="14" s="1"/>
  <c r="D30" i="15" s="1"/>
  <c r="K29" i="14"/>
  <c r="L29" i="14" s="1"/>
  <c r="J28" i="14"/>
  <c r="I28" i="14"/>
  <c r="H28" i="14"/>
  <c r="G28" i="14"/>
  <c r="F28" i="14"/>
  <c r="E28" i="14"/>
  <c r="C28" i="14"/>
  <c r="K27" i="14"/>
  <c r="L27" i="14" s="1"/>
  <c r="K26" i="14"/>
  <c r="L26" i="14" s="1"/>
  <c r="K25" i="14"/>
  <c r="L25" i="14" s="1"/>
  <c r="D25" i="15" s="1"/>
  <c r="K24" i="14"/>
  <c r="L24" i="14" s="1"/>
  <c r="D24" i="15" s="1"/>
  <c r="J23" i="14"/>
  <c r="I23" i="14"/>
  <c r="H23" i="14"/>
  <c r="G23" i="14"/>
  <c r="F23" i="14"/>
  <c r="E23" i="14"/>
  <c r="C23" i="14"/>
  <c r="K22" i="14"/>
  <c r="L22" i="14" s="1"/>
  <c r="D22" i="15" s="1"/>
  <c r="K21" i="14"/>
  <c r="L21" i="14" s="1"/>
  <c r="K20" i="14"/>
  <c r="L20" i="14" s="1"/>
  <c r="D20" i="15" s="1"/>
  <c r="K19" i="14"/>
  <c r="K18" i="14" s="1"/>
  <c r="I18" i="14"/>
  <c r="I33" i="14" s="1"/>
  <c r="H18" i="14"/>
  <c r="G18" i="14"/>
  <c r="F18" i="14"/>
  <c r="F33" i="14" s="1"/>
  <c r="E18" i="14"/>
  <c r="C18" i="14"/>
  <c r="I33" i="15"/>
  <c r="F33" i="15"/>
  <c r="E33" i="15"/>
  <c r="K32" i="15"/>
  <c r="K31" i="15"/>
  <c r="L31" i="15"/>
  <c r="D31" i="16" s="1"/>
  <c r="L31" i="16" s="1"/>
  <c r="D31" i="5" s="1"/>
  <c r="K30" i="15"/>
  <c r="K28" i="15" s="1"/>
  <c r="L29" i="15"/>
  <c r="D29" i="16" s="1"/>
  <c r="L29" i="16" s="1"/>
  <c r="D29" i="5" s="1"/>
  <c r="K29" i="15"/>
  <c r="J28" i="15"/>
  <c r="I28" i="15"/>
  <c r="H28" i="15"/>
  <c r="G28" i="15"/>
  <c r="F28" i="15"/>
  <c r="E28" i="15"/>
  <c r="C28" i="15"/>
  <c r="K27" i="15"/>
  <c r="L26" i="15"/>
  <c r="D26" i="16" s="1"/>
  <c r="L26" i="16" s="1"/>
  <c r="D26" i="5" s="1"/>
  <c r="K26" i="15"/>
  <c r="K25" i="15"/>
  <c r="K24" i="15"/>
  <c r="K23" i="15" s="1"/>
  <c r="J23" i="15"/>
  <c r="I23" i="15"/>
  <c r="H23" i="15"/>
  <c r="G23" i="15"/>
  <c r="F23" i="15"/>
  <c r="C23" i="15"/>
  <c r="K22" i="15"/>
  <c r="K21" i="15"/>
  <c r="K20" i="15"/>
  <c r="K19" i="15"/>
  <c r="J18" i="15"/>
  <c r="I18" i="15"/>
  <c r="H18" i="15"/>
  <c r="H33" i="15" s="1"/>
  <c r="G18" i="15"/>
  <c r="G33" i="15" s="1"/>
  <c r="F18" i="15"/>
  <c r="E18" i="15"/>
  <c r="C18" i="15"/>
  <c r="F33" i="16"/>
  <c r="K32" i="16"/>
  <c r="K31" i="16"/>
  <c r="K30" i="16"/>
  <c r="K28" i="16" s="1"/>
  <c r="K29" i="16"/>
  <c r="J28" i="16"/>
  <c r="I28" i="16"/>
  <c r="H28" i="16"/>
  <c r="G28" i="16"/>
  <c r="F28" i="16"/>
  <c r="E28" i="16"/>
  <c r="C28" i="16"/>
  <c r="K27" i="16"/>
  <c r="K26" i="16"/>
  <c r="K25" i="16"/>
  <c r="K24" i="16"/>
  <c r="J23" i="16"/>
  <c r="I23" i="16"/>
  <c r="H23" i="16"/>
  <c r="G23" i="16"/>
  <c r="F23" i="16"/>
  <c r="E23" i="16"/>
  <c r="C23" i="16"/>
  <c r="K22" i="16"/>
  <c r="K21" i="16"/>
  <c r="K20" i="16"/>
  <c r="K19" i="16"/>
  <c r="J18" i="16"/>
  <c r="I18" i="16"/>
  <c r="I33" i="16" s="1"/>
  <c r="H18" i="16"/>
  <c r="H33" i="16" s="1"/>
  <c r="G18" i="16"/>
  <c r="F18" i="16"/>
  <c r="E18" i="16"/>
  <c r="E33" i="16" s="1"/>
  <c r="C18" i="16"/>
  <c r="C33" i="16" s="1"/>
  <c r="E23" i="6"/>
  <c r="C18" i="7"/>
  <c r="E18" i="7"/>
  <c r="E33" i="7" s="1"/>
  <c r="E18" i="8"/>
  <c r="E18" i="13"/>
  <c r="E33" i="13" s="1"/>
  <c r="J33" i="13"/>
  <c r="I33" i="13"/>
  <c r="K32" i="13"/>
  <c r="K31" i="13"/>
  <c r="K30" i="13"/>
  <c r="K29" i="13"/>
  <c r="K28" i="13"/>
  <c r="J28" i="13"/>
  <c r="I28" i="13"/>
  <c r="H28" i="13"/>
  <c r="G28" i="13"/>
  <c r="F28" i="13"/>
  <c r="E28" i="13"/>
  <c r="C28" i="13"/>
  <c r="K27" i="13"/>
  <c r="K26" i="13"/>
  <c r="K25" i="13"/>
  <c r="K24" i="13"/>
  <c r="K23" i="13" s="1"/>
  <c r="J23" i="13"/>
  <c r="I23" i="13"/>
  <c r="H23" i="13"/>
  <c r="G23" i="13"/>
  <c r="F23" i="13"/>
  <c r="E23" i="13"/>
  <c r="C23" i="13"/>
  <c r="K22" i="13"/>
  <c r="K21" i="13"/>
  <c r="K20" i="13"/>
  <c r="K19" i="13"/>
  <c r="K18" i="13"/>
  <c r="K33" i="13" s="1"/>
  <c r="J18" i="13"/>
  <c r="I18" i="13"/>
  <c r="H18" i="13"/>
  <c r="H33" i="13" s="1"/>
  <c r="G18" i="13"/>
  <c r="G33" i="13" s="1"/>
  <c r="F18" i="13"/>
  <c r="F33" i="13" s="1"/>
  <c r="C18" i="13"/>
  <c r="C33" i="13" s="1"/>
  <c r="H33" i="12"/>
  <c r="G33" i="12"/>
  <c r="C33" i="12"/>
  <c r="K32" i="12"/>
  <c r="K31" i="12"/>
  <c r="K30" i="12"/>
  <c r="K29" i="12"/>
  <c r="K28" i="12" s="1"/>
  <c r="J28" i="12"/>
  <c r="I28" i="12"/>
  <c r="H28" i="12"/>
  <c r="G28" i="12"/>
  <c r="F28" i="12"/>
  <c r="E28" i="12"/>
  <c r="C28" i="12"/>
  <c r="K27" i="12"/>
  <c r="K26" i="12"/>
  <c r="K25" i="12"/>
  <c r="K24" i="12"/>
  <c r="K23" i="12"/>
  <c r="J23" i="12"/>
  <c r="I23" i="12"/>
  <c r="H23" i="12"/>
  <c r="G23" i="12"/>
  <c r="F23" i="12"/>
  <c r="E23" i="12"/>
  <c r="C23" i="12"/>
  <c r="K22" i="12"/>
  <c r="K21" i="12"/>
  <c r="K20" i="12"/>
  <c r="K19" i="12"/>
  <c r="K18" i="12" s="1"/>
  <c r="K33" i="12" s="1"/>
  <c r="J18" i="12"/>
  <c r="J33" i="12" s="1"/>
  <c r="I18" i="12"/>
  <c r="I33" i="12" s="1"/>
  <c r="H18" i="12"/>
  <c r="G18" i="12"/>
  <c r="F18" i="12"/>
  <c r="F33" i="12" s="1"/>
  <c r="E18" i="12"/>
  <c r="E33" i="12" s="1"/>
  <c r="C18" i="12"/>
  <c r="H33" i="11"/>
  <c r="G33" i="11"/>
  <c r="C33" i="11"/>
  <c r="K32" i="11"/>
  <c r="K31" i="11"/>
  <c r="K30" i="11"/>
  <c r="K29" i="11"/>
  <c r="K28" i="11" s="1"/>
  <c r="J28" i="11"/>
  <c r="I28" i="11"/>
  <c r="H28" i="11"/>
  <c r="G28" i="11"/>
  <c r="F28" i="11"/>
  <c r="E28" i="11"/>
  <c r="C28" i="11"/>
  <c r="K27" i="11"/>
  <c r="K26" i="11"/>
  <c r="K25" i="11"/>
  <c r="K24" i="11"/>
  <c r="K23" i="11"/>
  <c r="J23" i="11"/>
  <c r="I23" i="11"/>
  <c r="H23" i="11"/>
  <c r="G23" i="11"/>
  <c r="F23" i="11"/>
  <c r="E23" i="11"/>
  <c r="C23" i="11"/>
  <c r="K22" i="11"/>
  <c r="K21" i="11"/>
  <c r="K20" i="11"/>
  <c r="K19" i="11"/>
  <c r="K18" i="11" s="1"/>
  <c r="K33" i="11" s="1"/>
  <c r="J18" i="11"/>
  <c r="J33" i="11" s="1"/>
  <c r="I18" i="11"/>
  <c r="I33" i="11" s="1"/>
  <c r="H18" i="11"/>
  <c r="G18" i="11"/>
  <c r="F18" i="11"/>
  <c r="F33" i="11" s="1"/>
  <c r="E18" i="11"/>
  <c r="E33" i="11" s="1"/>
  <c r="C18" i="11"/>
  <c r="J33" i="10"/>
  <c r="I33" i="10"/>
  <c r="F33" i="10"/>
  <c r="E33" i="10"/>
  <c r="K32" i="10"/>
  <c r="K31" i="10"/>
  <c r="K30" i="10"/>
  <c r="K29" i="10"/>
  <c r="K28" i="10"/>
  <c r="J28" i="10"/>
  <c r="I28" i="10"/>
  <c r="H28" i="10"/>
  <c r="G28" i="10"/>
  <c r="F28" i="10"/>
  <c r="E28" i="10"/>
  <c r="C28" i="10"/>
  <c r="K27" i="10"/>
  <c r="K26" i="10"/>
  <c r="K25" i="10"/>
  <c r="K24" i="10"/>
  <c r="K23" i="10" s="1"/>
  <c r="J23" i="10"/>
  <c r="I23" i="10"/>
  <c r="H23" i="10"/>
  <c r="G23" i="10"/>
  <c r="F23" i="10"/>
  <c r="E23" i="10"/>
  <c r="C23" i="10"/>
  <c r="K22" i="10"/>
  <c r="K21" i="10"/>
  <c r="K20" i="10"/>
  <c r="K19" i="10"/>
  <c r="K18" i="10"/>
  <c r="K33" i="10" s="1"/>
  <c r="J18" i="10"/>
  <c r="I18" i="10"/>
  <c r="H18" i="10"/>
  <c r="H33" i="10" s="1"/>
  <c r="G18" i="10"/>
  <c r="G33" i="10" s="1"/>
  <c r="F18" i="10"/>
  <c r="E18" i="10"/>
  <c r="C18" i="10"/>
  <c r="C33" i="10" s="1"/>
  <c r="J33" i="9"/>
  <c r="I33" i="9"/>
  <c r="F33" i="9"/>
  <c r="E33" i="9"/>
  <c r="K32" i="9"/>
  <c r="K31" i="9"/>
  <c r="K30" i="9"/>
  <c r="K29" i="9"/>
  <c r="K28" i="9"/>
  <c r="J28" i="9"/>
  <c r="I28" i="9"/>
  <c r="H28" i="9"/>
  <c r="G28" i="9"/>
  <c r="F28" i="9"/>
  <c r="E28" i="9"/>
  <c r="C28" i="9"/>
  <c r="K27" i="9"/>
  <c r="K26" i="9"/>
  <c r="K25" i="9"/>
  <c r="K24" i="9"/>
  <c r="K23" i="9" s="1"/>
  <c r="J23" i="9"/>
  <c r="I23" i="9"/>
  <c r="H23" i="9"/>
  <c r="G23" i="9"/>
  <c r="F23" i="9"/>
  <c r="E23" i="9"/>
  <c r="C23" i="9"/>
  <c r="K22" i="9"/>
  <c r="K21" i="9"/>
  <c r="K20" i="9"/>
  <c r="K19" i="9"/>
  <c r="K18" i="9"/>
  <c r="K33" i="9" s="1"/>
  <c r="J18" i="9"/>
  <c r="I18" i="9"/>
  <c r="H18" i="9"/>
  <c r="H33" i="9" s="1"/>
  <c r="G18" i="9"/>
  <c r="G33" i="9" s="1"/>
  <c r="F18" i="9"/>
  <c r="E18" i="9"/>
  <c r="C18" i="9"/>
  <c r="C33" i="9" s="1"/>
  <c r="H33" i="8"/>
  <c r="G33" i="8"/>
  <c r="C33" i="8"/>
  <c r="K32" i="8"/>
  <c r="K31" i="8"/>
  <c r="K30" i="8"/>
  <c r="K29" i="8"/>
  <c r="K28" i="8" s="1"/>
  <c r="J28" i="8"/>
  <c r="I28" i="8"/>
  <c r="H28" i="8"/>
  <c r="G28" i="8"/>
  <c r="F28" i="8"/>
  <c r="E28" i="8"/>
  <c r="C28" i="8"/>
  <c r="K27" i="8"/>
  <c r="K26" i="8"/>
  <c r="K25" i="8"/>
  <c r="K24" i="8"/>
  <c r="K23" i="8"/>
  <c r="J23" i="8"/>
  <c r="I23" i="8"/>
  <c r="H23" i="8"/>
  <c r="G23" i="8"/>
  <c r="F23" i="8"/>
  <c r="E23" i="8"/>
  <c r="C23" i="8"/>
  <c r="K22" i="8"/>
  <c r="K21" i="8"/>
  <c r="K20" i="8"/>
  <c r="K19" i="8"/>
  <c r="K18" i="8" s="1"/>
  <c r="K33" i="8" s="1"/>
  <c r="J18" i="8"/>
  <c r="J33" i="8" s="1"/>
  <c r="I18" i="8"/>
  <c r="I33" i="8" s="1"/>
  <c r="H18" i="8"/>
  <c r="G18" i="8"/>
  <c r="F18" i="8"/>
  <c r="F33" i="8" s="1"/>
  <c r="E33" i="8"/>
  <c r="C18" i="8"/>
  <c r="H33" i="7"/>
  <c r="K32" i="7"/>
  <c r="K31" i="7"/>
  <c r="K30" i="7"/>
  <c r="K29" i="7"/>
  <c r="J28" i="7"/>
  <c r="I28" i="7"/>
  <c r="H28" i="7"/>
  <c r="G28" i="7"/>
  <c r="F28" i="7"/>
  <c r="E28" i="7"/>
  <c r="C28" i="7"/>
  <c r="K27" i="7"/>
  <c r="K26" i="7"/>
  <c r="K25" i="7"/>
  <c r="K24" i="7"/>
  <c r="K23" i="7" s="1"/>
  <c r="J23" i="7"/>
  <c r="I23" i="7"/>
  <c r="H23" i="7"/>
  <c r="G23" i="7"/>
  <c r="F23" i="7"/>
  <c r="E23" i="7"/>
  <c r="C23" i="7"/>
  <c r="K22" i="7"/>
  <c r="K21" i="7"/>
  <c r="K20" i="7"/>
  <c r="K19" i="7"/>
  <c r="K18" i="7" s="1"/>
  <c r="J18" i="7"/>
  <c r="J33" i="7" s="1"/>
  <c r="I18" i="7"/>
  <c r="I33" i="7" s="1"/>
  <c r="H18" i="7"/>
  <c r="G18" i="7"/>
  <c r="F18" i="7"/>
  <c r="F33" i="7" s="1"/>
  <c r="G18" i="5"/>
  <c r="J23" i="5"/>
  <c r="E28" i="5"/>
  <c r="F28" i="5"/>
  <c r="G28" i="5"/>
  <c r="H28" i="5"/>
  <c r="I28" i="5"/>
  <c r="J28" i="5"/>
  <c r="C28" i="5"/>
  <c r="E23" i="5"/>
  <c r="F23" i="5"/>
  <c r="G23" i="5"/>
  <c r="H23" i="5"/>
  <c r="I23" i="5"/>
  <c r="C23" i="5"/>
  <c r="E18" i="5"/>
  <c r="E33" i="5" s="1"/>
  <c r="F18" i="5"/>
  <c r="H18" i="5"/>
  <c r="I18" i="5"/>
  <c r="J18" i="5"/>
  <c r="C18" i="5"/>
  <c r="C33" i="5" s="1"/>
  <c r="J23" i="6"/>
  <c r="C23" i="6"/>
  <c r="C18" i="6"/>
  <c r="C28" i="6"/>
  <c r="E28" i="6"/>
  <c r="F28" i="6"/>
  <c r="G28" i="6"/>
  <c r="H28" i="6"/>
  <c r="I28" i="6"/>
  <c r="J28" i="6"/>
  <c r="F23" i="6"/>
  <c r="G23" i="6"/>
  <c r="H23" i="6"/>
  <c r="I23" i="6"/>
  <c r="E18" i="6"/>
  <c r="E33" i="6" s="1"/>
  <c r="F18" i="6"/>
  <c r="G18" i="6"/>
  <c r="H18" i="6"/>
  <c r="I18" i="6"/>
  <c r="I33" i="6" s="1"/>
  <c r="J18" i="6"/>
  <c r="H33" i="6"/>
  <c r="K32" i="6"/>
  <c r="K31" i="6"/>
  <c r="K30" i="6"/>
  <c r="K28" i="6" s="1"/>
  <c r="K29" i="6"/>
  <c r="K27" i="6"/>
  <c r="K26" i="6"/>
  <c r="K25" i="6"/>
  <c r="K23" i="6" s="1"/>
  <c r="K24" i="6"/>
  <c r="K22" i="6"/>
  <c r="K21" i="6"/>
  <c r="K20" i="6"/>
  <c r="K19" i="6"/>
  <c r="K18" i="6" s="1"/>
  <c r="J33" i="6"/>
  <c r="F33" i="6"/>
  <c r="K32" i="5"/>
  <c r="K31" i="5"/>
  <c r="K30" i="5"/>
  <c r="K28" i="5" s="1"/>
  <c r="K29" i="5"/>
  <c r="K27" i="5"/>
  <c r="K26" i="5"/>
  <c r="K25" i="5"/>
  <c r="K23" i="5" s="1"/>
  <c r="K24" i="5"/>
  <c r="K22" i="5"/>
  <c r="K21" i="5"/>
  <c r="K20" i="5"/>
  <c r="K18" i="5" s="1"/>
  <c r="K19" i="5"/>
  <c r="G33" i="7" l="1"/>
  <c r="K28" i="7"/>
  <c r="K33" i="7"/>
  <c r="C33" i="7"/>
  <c r="G33" i="6"/>
  <c r="C33" i="6"/>
  <c r="J33" i="16"/>
  <c r="G33" i="16"/>
  <c r="K23" i="16"/>
  <c r="K18" i="16"/>
  <c r="K33" i="16" s="1"/>
  <c r="J33" i="15"/>
  <c r="L30" i="15"/>
  <c r="D30" i="16" s="1"/>
  <c r="D28" i="16" s="1"/>
  <c r="C33" i="15"/>
  <c r="K18" i="15"/>
  <c r="K33" i="15" s="1"/>
  <c r="J33" i="14"/>
  <c r="L28" i="14"/>
  <c r="G33" i="14"/>
  <c r="K23" i="14"/>
  <c r="C33" i="14"/>
  <c r="L23" i="14"/>
  <c r="L32" i="15"/>
  <c r="D32" i="16" s="1"/>
  <c r="D28" i="15"/>
  <c r="L26" i="5"/>
  <c r="D26" i="6" s="1"/>
  <c r="L26" i="6" s="1"/>
  <c r="D26" i="7" s="1"/>
  <c r="L26" i="7" s="1"/>
  <c r="D26" i="8" s="1"/>
  <c r="L26" i="8" s="1"/>
  <c r="D26" i="9" s="1"/>
  <c r="L26" i="9" s="1"/>
  <c r="D26" i="10" s="1"/>
  <c r="L26" i="10" s="1"/>
  <c r="D26" i="11" s="1"/>
  <c r="L26" i="11" s="1"/>
  <c r="D26" i="12" s="1"/>
  <c r="L26" i="12" s="1"/>
  <c r="D26" i="13" s="1"/>
  <c r="L26" i="13" s="1"/>
  <c r="L20" i="15"/>
  <c r="D20" i="16" s="1"/>
  <c r="L20" i="16" s="1"/>
  <c r="D20" i="5" s="1"/>
  <c r="D23" i="15"/>
  <c r="L31" i="5"/>
  <c r="D31" i="6" s="1"/>
  <c r="L31" i="6" s="1"/>
  <c r="D31" i="7" s="1"/>
  <c r="L31" i="7" s="1"/>
  <c r="D31" i="8" s="1"/>
  <c r="L31" i="8" s="1"/>
  <c r="D31" i="9" s="1"/>
  <c r="L31" i="9" s="1"/>
  <c r="L27" i="5"/>
  <c r="D27" i="6" s="1"/>
  <c r="L27" i="6" s="1"/>
  <c r="D27" i="7" s="1"/>
  <c r="L27" i="7" s="1"/>
  <c r="D27" i="8" s="1"/>
  <c r="L27" i="8" s="1"/>
  <c r="D27" i="9" s="1"/>
  <c r="L27" i="9" s="1"/>
  <c r="D27" i="10" s="1"/>
  <c r="L27" i="10" s="1"/>
  <c r="D27" i="11" s="1"/>
  <c r="L27" i="11" s="1"/>
  <c r="D27" i="12" s="1"/>
  <c r="L27" i="12" s="1"/>
  <c r="D27" i="13" s="1"/>
  <c r="L27" i="13" s="1"/>
  <c r="L29" i="5"/>
  <c r="D29" i="6" s="1"/>
  <c r="L32" i="16"/>
  <c r="D32" i="5" s="1"/>
  <c r="L32" i="5" s="1"/>
  <c r="D32" i="6" s="1"/>
  <c r="L32" i="6" s="1"/>
  <c r="D32" i="7" s="1"/>
  <c r="L32" i="7" s="1"/>
  <c r="D32" i="8" s="1"/>
  <c r="L32" i="8" s="1"/>
  <c r="D32" i="9" s="1"/>
  <c r="L32" i="9" s="1"/>
  <c r="D32" i="10" s="1"/>
  <c r="L32" i="10" s="1"/>
  <c r="D32" i="11" s="1"/>
  <c r="L32" i="11" s="1"/>
  <c r="D32" i="12" s="1"/>
  <c r="L32" i="12" s="1"/>
  <c r="D32" i="13" s="1"/>
  <c r="L32" i="13" s="1"/>
  <c r="L22" i="15"/>
  <c r="D22" i="16" s="1"/>
  <c r="L22" i="16" s="1"/>
  <c r="D22" i="5" s="1"/>
  <c r="L22" i="5" s="1"/>
  <c r="D22" i="6" s="1"/>
  <c r="L22" i="6" s="1"/>
  <c r="D22" i="7" s="1"/>
  <c r="L22" i="7" s="1"/>
  <c r="D22" i="8" s="1"/>
  <c r="L22" i="8" s="1"/>
  <c r="D22" i="9" s="1"/>
  <c r="L22" i="9" s="1"/>
  <c r="D22" i="10" s="1"/>
  <c r="L22" i="10" s="1"/>
  <c r="D22" i="11" s="1"/>
  <c r="L22" i="11" s="1"/>
  <c r="D22" i="12" s="1"/>
  <c r="L22" i="12" s="1"/>
  <c r="D22" i="13" s="1"/>
  <c r="L22" i="13" s="1"/>
  <c r="L25" i="15"/>
  <c r="D25" i="16" s="1"/>
  <c r="L25" i="16" s="1"/>
  <c r="D25" i="5" s="1"/>
  <c r="L25" i="5" s="1"/>
  <c r="D25" i="6" s="1"/>
  <c r="L25" i="6" s="1"/>
  <c r="D25" i="7" s="1"/>
  <c r="L25" i="7" s="1"/>
  <c r="D25" i="8" s="1"/>
  <c r="L25" i="8" s="1"/>
  <c r="D25" i="9" s="1"/>
  <c r="L25" i="9" s="1"/>
  <c r="D25" i="10" s="1"/>
  <c r="L25" i="10" s="1"/>
  <c r="D25" i="11" s="1"/>
  <c r="L25" i="11" s="1"/>
  <c r="D25" i="12" s="1"/>
  <c r="L25" i="12" s="1"/>
  <c r="D25" i="13" s="1"/>
  <c r="L25" i="13" s="1"/>
  <c r="L19" i="14"/>
  <c r="K28" i="14"/>
  <c r="K33" i="14" s="1"/>
  <c r="L24" i="15"/>
  <c r="K33" i="6"/>
  <c r="L29" i="6"/>
  <c r="D29" i="7" s="1"/>
  <c r="L29" i="7" s="1"/>
  <c r="I33" i="5"/>
  <c r="L30" i="16" l="1"/>
  <c r="D30" i="5" s="1"/>
  <c r="L30" i="5" s="1"/>
  <c r="L28" i="5" s="1"/>
  <c r="L28" i="15"/>
  <c r="L18" i="14"/>
  <c r="L33" i="14" s="1"/>
  <c r="D19" i="15"/>
  <c r="D18" i="15" s="1"/>
  <c r="D33" i="15" s="1"/>
  <c r="L23" i="15"/>
  <c r="D24" i="16"/>
  <c r="D29" i="8"/>
  <c r="D31" i="10"/>
  <c r="D30" i="6" l="1"/>
  <c r="L30" i="6" s="1"/>
  <c r="D30" i="7" s="1"/>
  <c r="L30" i="7" s="1"/>
  <c r="D30" i="8" s="1"/>
  <c r="L30" i="8" s="1"/>
  <c r="D30" i="9" s="1"/>
  <c r="L30" i="9" s="1"/>
  <c r="D30" i="10" s="1"/>
  <c r="L30" i="10" s="1"/>
  <c r="D30" i="11" s="1"/>
  <c r="L30" i="11" s="1"/>
  <c r="D30" i="12" s="1"/>
  <c r="L30" i="12" s="1"/>
  <c r="D30" i="13" s="1"/>
  <c r="L30" i="13" s="1"/>
  <c r="L28" i="16"/>
  <c r="D28" i="5"/>
  <c r="D23" i="16"/>
  <c r="L24" i="16"/>
  <c r="L29" i="8"/>
  <c r="L31" i="10"/>
  <c r="H33" i="5"/>
  <c r="F33" i="5"/>
  <c r="G33" i="5"/>
  <c r="J33" i="5"/>
  <c r="D28" i="6" l="1"/>
  <c r="D28" i="7"/>
  <c r="L28" i="7"/>
  <c r="D28" i="8"/>
  <c r="L28" i="6"/>
  <c r="L23" i="16"/>
  <c r="D24" i="5"/>
  <c r="L28" i="8"/>
  <c r="D29" i="9"/>
  <c r="D31" i="11"/>
  <c r="K33" i="5"/>
  <c r="L21" i="5"/>
  <c r="D21" i="6" s="1"/>
  <c r="L21" i="6" s="1"/>
  <c r="D21" i="7" s="1"/>
  <c r="L21" i="7" s="1"/>
  <c r="D21" i="8" s="1"/>
  <c r="L21" i="8" s="1"/>
  <c r="D21" i="9" s="1"/>
  <c r="L21" i="9" s="1"/>
  <c r="D21" i="10" s="1"/>
  <c r="L21" i="10" s="1"/>
  <c r="D21" i="11" s="1"/>
  <c r="L21" i="11" s="1"/>
  <c r="D21" i="12" s="1"/>
  <c r="L21" i="12" s="1"/>
  <c r="D21" i="13" s="1"/>
  <c r="L21" i="13" s="1"/>
  <c r="L24" i="5" l="1"/>
  <c r="D23" i="5"/>
  <c r="L29" i="9"/>
  <c r="D28" i="9"/>
  <c r="L31" i="11"/>
  <c r="L20" i="5"/>
  <c r="D24" i="6" l="1"/>
  <c r="L23" i="5"/>
  <c r="D20" i="6"/>
  <c r="L28" i="9"/>
  <c r="D29" i="10"/>
  <c r="D31" i="12"/>
  <c r="L24" i="6" l="1"/>
  <c r="D23" i="6"/>
  <c r="L20" i="6"/>
  <c r="L29" i="10"/>
  <c r="D28" i="10"/>
  <c r="L31" i="12"/>
  <c r="D24" i="7" l="1"/>
  <c r="L23" i="6"/>
  <c r="D20" i="7"/>
  <c r="L28" i="10"/>
  <c r="D29" i="11"/>
  <c r="D31" i="13"/>
  <c r="L24" i="7" l="1"/>
  <c r="D23" i="7"/>
  <c r="L20" i="7"/>
  <c r="L29" i="11"/>
  <c r="D28" i="11"/>
  <c r="L31" i="13"/>
  <c r="D24" i="8" l="1"/>
  <c r="L23" i="7"/>
  <c r="D20" i="8"/>
  <c r="D29" i="12"/>
  <c r="L28" i="11"/>
  <c r="L24" i="8" l="1"/>
  <c r="D23" i="8"/>
  <c r="L20" i="8"/>
  <c r="L29" i="12"/>
  <c r="D28" i="12"/>
  <c r="D24" i="9" l="1"/>
  <c r="L23" i="8"/>
  <c r="D20" i="9"/>
  <c r="D29" i="13"/>
  <c r="L28" i="12"/>
  <c r="D23" i="9" l="1"/>
  <c r="L24" i="9"/>
  <c r="L20" i="9"/>
  <c r="L29" i="13"/>
  <c r="L28" i="13" s="1"/>
  <c r="D28" i="13"/>
  <c r="D24" i="10" l="1"/>
  <c r="L23" i="9"/>
  <c r="D20" i="10"/>
  <c r="L24" i="10" l="1"/>
  <c r="D23" i="10"/>
  <c r="L20" i="10"/>
  <c r="D24" i="11" l="1"/>
  <c r="L23" i="10"/>
  <c r="D20" i="11"/>
  <c r="D23" i="11" l="1"/>
  <c r="L24" i="11"/>
  <c r="L20" i="11"/>
  <c r="D24" i="12" l="1"/>
  <c r="L23" i="11"/>
  <c r="D20" i="12"/>
  <c r="L24" i="12" l="1"/>
  <c r="D23" i="12"/>
  <c r="L20" i="12"/>
  <c r="D24" i="13" l="1"/>
  <c r="L23" i="12"/>
  <c r="D20" i="13"/>
  <c r="L24" i="13" l="1"/>
  <c r="L23" i="13" s="1"/>
  <c r="D23" i="13"/>
  <c r="L20" i="13"/>
  <c r="L19" i="15"/>
  <c r="D19" i="16" s="1"/>
  <c r="D18" i="16" s="1"/>
  <c r="D33" i="16" s="1"/>
  <c r="L18" i="15" l="1"/>
  <c r="L33" i="15" s="1"/>
  <c r="L19" i="16"/>
  <c r="L18" i="16" s="1"/>
  <c r="L33" i="16" s="1"/>
  <c r="D19" i="5" l="1"/>
  <c r="D18" i="5" s="1"/>
  <c r="D33" i="5" s="1"/>
  <c r="L19" i="5"/>
  <c r="L18" i="5" s="1"/>
  <c r="L33" i="5" s="1"/>
  <c r="D19" i="6" l="1"/>
  <c r="D18" i="6" s="1"/>
  <c r="D33" i="6" s="1"/>
  <c r="L19" i="6" l="1"/>
  <c r="L18" i="6" s="1"/>
  <c r="L33" i="6" s="1"/>
  <c r="D19" i="7" l="1"/>
  <c r="L19" i="7" s="1"/>
  <c r="D18" i="7" l="1"/>
  <c r="D33" i="7" s="1"/>
  <c r="D19" i="8"/>
  <c r="L18" i="7"/>
  <c r="L33" i="7" s="1"/>
  <c r="D18" i="8" l="1"/>
  <c r="D33" i="8" s="1"/>
  <c r="L19" i="8"/>
  <c r="L18" i="8" l="1"/>
  <c r="L33" i="8" s="1"/>
  <c r="D19" i="9"/>
  <c r="D18" i="9" l="1"/>
  <c r="D33" i="9" s="1"/>
  <c r="L19" i="9"/>
  <c r="D19" i="10" l="1"/>
  <c r="L18" i="9"/>
  <c r="L33" i="9" s="1"/>
  <c r="D18" i="10" l="1"/>
  <c r="D33" i="10" s="1"/>
  <c r="L19" i="10"/>
  <c r="L18" i="10" l="1"/>
  <c r="L33" i="10" s="1"/>
  <c r="D19" i="11"/>
  <c r="L19" i="11" l="1"/>
  <c r="D18" i="11"/>
  <c r="D33" i="11" s="1"/>
  <c r="D19" i="12" l="1"/>
  <c r="L18" i="11"/>
  <c r="L33" i="11" s="1"/>
  <c r="D18" i="12" l="1"/>
  <c r="D33" i="12" s="1"/>
  <c r="L19" i="12"/>
  <c r="L18" i="12" l="1"/>
  <c r="L33" i="12" s="1"/>
  <c r="D19" i="13"/>
  <c r="L19" i="13" l="1"/>
  <c r="L18" i="13" s="1"/>
  <c r="L33" i="13" s="1"/>
  <c r="D18" i="13"/>
  <c r="D33" i="13" s="1"/>
</calcChain>
</file>

<file path=xl/sharedStrings.xml><?xml version="1.0" encoding="utf-8"?>
<sst xmlns="http://schemas.openxmlformats.org/spreadsheetml/2006/main" count="458" uniqueCount="69">
  <si>
    <t>հհ</t>
  </si>
  <si>
    <t xml:space="preserve"> Հաշվետու ամսվա ընթացքում ստացված </t>
  </si>
  <si>
    <t>Ընթացք չի տրվել</t>
  </si>
  <si>
    <t>Հաշվետու ամսվա պատասխանները ըստ բնույթի</t>
  </si>
  <si>
    <t>Պատասխանվել է հաշվետու  ամսվա ընթացքում</t>
  </si>
  <si>
    <t>Դիմումի տեսակը</t>
  </si>
  <si>
    <t xml:space="preserve"> քանակը</t>
  </si>
  <si>
    <t>Ստացված դիմումներ</t>
  </si>
  <si>
    <t>Որից՝ Վարչապետի աշխատակազմից վերահասցեագրված</t>
  </si>
  <si>
    <t>Բողոք</t>
  </si>
  <si>
    <t>Առաջարկություն</t>
  </si>
  <si>
    <t>Հանրագիր</t>
  </si>
  <si>
    <t>Ընդունելություն</t>
  </si>
  <si>
    <t>Ընդամենը</t>
  </si>
  <si>
    <t>Ներկայացվում է  յուրաքանչյուր ամիս մինչև հաջորդող ամսվա 10-ը</t>
  </si>
  <si>
    <t>ՏԵՂԵԿԱՆՔ</t>
  </si>
  <si>
    <t>Քաղաքացիներից ստացված բողոքների, առաջարկությունների , հանրագրերի, ինչպես նաև կատարած քաղաքացիների ընդունելության թվաքանակի, բարձրացված հարցերի բնույթի և քննարկման արդյունքների մասին</t>
  </si>
  <si>
    <t>Բավարարվել է</t>
  </si>
  <si>
    <t>Մասնակի մերժվել է</t>
  </si>
  <si>
    <t>______________________________________________________________________</t>
  </si>
  <si>
    <t xml:space="preserve"> (մարմնի անվանումը)</t>
  </si>
  <si>
    <r>
      <rPr>
        <b/>
        <sz val="11"/>
        <color theme="1"/>
        <rFont val="GHEA Grapalat"/>
        <family val="3"/>
      </rPr>
      <t>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</si>
  <si>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r>
      <t>Վերահասցեագրվել է</t>
    </r>
    <r>
      <rPr>
        <b/>
        <sz val="10"/>
        <color theme="1"/>
        <rFont val="GHEA Grapalat"/>
        <family val="3"/>
      </rPr>
      <t>*</t>
    </r>
    <r>
      <rPr>
        <sz val="10"/>
        <color theme="1"/>
        <rFont val="GHEA Grapalat"/>
        <family val="3"/>
      </rPr>
      <t xml:space="preserve"> </t>
    </r>
  </si>
  <si>
    <t>Լրացման ենթակա են միայն այն դաշտերը որոնցում բանաձև առկա չէ</t>
  </si>
  <si>
    <t>Տրվել է պարզաբանում</t>
  </si>
  <si>
    <t>Մերժվել է</t>
  </si>
  <si>
    <t>Տեղեկատվության հարցում</t>
  </si>
  <si>
    <t>Հաշվետու ժամանակահատվածը՝  2025թ. հունվար ամիս</t>
  </si>
  <si>
    <t>Առ. 01.02.2025թ. ընթացքի մեջ գտնվող</t>
  </si>
  <si>
    <t xml:space="preserve">Առ.01.02.2025թ. ընթացքի մեջ գտնվող  </t>
  </si>
  <si>
    <t>Առ. 01.03.2025թ. ընթացքի մեջ գտնվող</t>
  </si>
  <si>
    <t>Հաշվետու ժամանակահատվածը՝  2025թ. Փետրվար ամիս</t>
  </si>
  <si>
    <t>Հաշվետու ժամանակահատվածը՝  2025թ. մարտ ամիս</t>
  </si>
  <si>
    <t xml:space="preserve">Առ.01.03.2025թ. ընթացքի մեջ գտնվող  </t>
  </si>
  <si>
    <t>Առ. 01.04.2025թ. ընթացքի մեջ գտնվող</t>
  </si>
  <si>
    <t>Հաշվետու ժամանակահատվածը՝  2025թ. ապրիլ ամիս</t>
  </si>
  <si>
    <t xml:space="preserve">Առ.01.04.2025թ. ընթացքի մեջ գտնվող  </t>
  </si>
  <si>
    <t>Առ. 01.05.2025թ. ընթացքի մեջ գտնվող</t>
  </si>
  <si>
    <t>Հաշվետու ժամանակահատվածը՝  2025թ. մայիս ամիս</t>
  </si>
  <si>
    <t xml:space="preserve">Առ.01.05.2025թ. ընթացքի մեջ գտնվող  </t>
  </si>
  <si>
    <t>Առ. 01.06.2025թ. ընթացքի մեջ գտնվող</t>
  </si>
  <si>
    <t>Հաշվետու ժամանակահատվածը՝  2025թ. հունիս ամիս</t>
  </si>
  <si>
    <t xml:space="preserve">Առ.01.06.2025թ. ընթացքի մեջ գտնվող  </t>
  </si>
  <si>
    <t>Առ. 01.07.2025թ. ընթացքի մեջ գտնվող</t>
  </si>
  <si>
    <t xml:space="preserve">Առ.01.07.2025թ. ընթացքի մեջ գտնվող  </t>
  </si>
  <si>
    <t>Առ. 01.08.2025թ. ընթացքի մեջ գտնվող</t>
  </si>
  <si>
    <t>Հաշվետու ժամանակահատվածը՝  2025թ. հուլիս ամիս</t>
  </si>
  <si>
    <t>Հաշվետու ժամանակահատվածը՝  2025թ. օգոստոս ամիս</t>
  </si>
  <si>
    <t xml:space="preserve">Առ.01.08.2025թ. ընթացքի մեջ գտնվող  </t>
  </si>
  <si>
    <t>Առ. 01.09.2025թ. ընթացքի մեջ գտնվող</t>
  </si>
  <si>
    <t xml:space="preserve"> </t>
  </si>
  <si>
    <t>Հաշվետու ժամանակահատվածը՝  2025թ. սեպտեմբեր ամիս</t>
  </si>
  <si>
    <t xml:space="preserve">Առ.01.09.2025թ. ընթացքի մեջ գտնվող  </t>
  </si>
  <si>
    <t>Առ. 01.10.2025թ. ընթացքի մեջ գտնվող</t>
  </si>
  <si>
    <t xml:space="preserve">Առ.01.10.2025թ. ընթացքի մեջ գտնվող  </t>
  </si>
  <si>
    <t>Առ. 01.11.2025թ. ընթացքի մեջ գտնվող</t>
  </si>
  <si>
    <t>Հաշվետու ժամանակահատվածը՝  2025թ. հոկտեմբեր ամիս</t>
  </si>
  <si>
    <t>Հաշվետու ժամանակահատվածը՝  2025թ. նոյեմբեր ամիս</t>
  </si>
  <si>
    <t>Առ. 01.12.2025թ. ընթացքի մեջ գտնվող</t>
  </si>
  <si>
    <t xml:space="preserve">Առ.01.11.2025թ. ընթացքի մեջ գտնվող  </t>
  </si>
  <si>
    <t>Հաշվետու ժամանակահատվածը՝  2025թ. դեկտեմբեր ամիս</t>
  </si>
  <si>
    <t xml:space="preserve">Առ.01.12.2025թ. ընթացքի մեջ գտնվող  </t>
  </si>
  <si>
    <t>Առ. 01.01.2026թ. ընթացքի մեջ գտնվող</t>
  </si>
  <si>
    <t>*Սյունակում անհրաժեշտ է լրացնել 2024 թվականին Վարչապետի աշխատակազմ ուղարկված տեղեկատվության դեկտեմբեր ամսվա Առ 01.01.2025թ ընթացքի մեջ գտնվող սյան թվերը</t>
  </si>
  <si>
    <r>
      <rPr>
        <b/>
        <sz val="11"/>
        <color theme="1"/>
        <rFont val="GHEA Grapalat"/>
        <family val="3"/>
      </rPr>
      <t>**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</si>
  <si>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r>
      <t>Վերահասցեագրվել է</t>
    </r>
    <r>
      <rPr>
        <b/>
        <sz val="10"/>
        <color theme="1"/>
        <rFont val="GHEA Grapalat"/>
        <family val="3"/>
      </rPr>
      <t>**</t>
    </r>
  </si>
  <si>
    <t xml:space="preserve">Առ.01.01.2025թ. ընթացքի մեջ գտնվող*  </t>
  </si>
  <si>
    <t>ՀՀ Արագածոտնի մարզպետի աշխատակազմ</t>
  </si>
  <si>
    <t>ՀՀ Արագածոտնի  մարզպետի աշխատակազմ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</si>
</sst>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GHEA Grapalat"/>
      <family val="3"/>
    </font>
    <font>
      <b/>
      <sz val="12"/>
      <color theme="1"/>
      <name val="GHEA Grapalat"/>
      <family val="3"/>
    </font>
    <font>
      <b/>
      <sz val="8"/>
      <color theme="1"/>
      <name val="GHEA Grapalat"/>
      <family val="3"/>
    </font>
    <font>
      <b/>
      <u/>
      <sz val="12"/>
      <color theme="1"/>
      <name val="GHEA Grapalat"/>
      <family val="3"/>
    </font>
    <font>
      <sz val="11"/>
      <color theme="1"/>
      <name val="GHEA Grapalat"/>
      <family val="3"/>
    </font>
    <font>
      <i/>
      <u/>
      <sz val="11"/>
      <color theme="1"/>
      <name val="GHEA Grapalat"/>
      <family val="3"/>
    </font>
    <font>
      <b/>
      <sz val="14"/>
      <color theme="1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9" xfId="0" applyFont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6" fillId="0" borderId="0" xfId="0" applyFont="1"/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2" borderId="3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horizontal="center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2" borderId="30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3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9"/>
  <sheetViews>
    <sheetView workbookViewId="0">
      <selection activeCell="Q16" sqref="Q16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1" width="9.140625" style="16"/>
    <col min="42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27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9.75" customHeight="1" x14ac:dyDescent="0.3">
      <c r="A16" s="75" t="s">
        <v>0</v>
      </c>
      <c r="B16" s="66" t="s">
        <v>1</v>
      </c>
      <c r="C16" s="66"/>
      <c r="D16" s="77" t="s">
        <v>66</v>
      </c>
      <c r="E16" s="79" t="s">
        <v>65</v>
      </c>
      <c r="F16" s="81" t="s">
        <v>2</v>
      </c>
      <c r="G16" s="65" t="s">
        <v>3</v>
      </c>
      <c r="H16" s="66"/>
      <c r="I16" s="66"/>
      <c r="J16" s="66"/>
      <c r="K16" s="67" t="s">
        <v>4</v>
      </c>
      <c r="L16" s="69" t="s">
        <v>28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78"/>
      <c r="E17" s="80"/>
      <c r="F17" s="82"/>
      <c r="G17" s="43" t="s">
        <v>17</v>
      </c>
      <c r="H17" s="13" t="s">
        <v>18</v>
      </c>
      <c r="I17" s="13" t="s">
        <v>25</v>
      </c>
      <c r="J17" s="13" t="s">
        <v>24</v>
      </c>
      <c r="K17" s="68"/>
      <c r="L17" s="70"/>
    </row>
    <row r="18" spans="1:12" ht="25.5" customHeight="1" thickBot="1" x14ac:dyDescent="0.35">
      <c r="A18" s="63" t="s">
        <v>7</v>
      </c>
      <c r="B18" s="64"/>
      <c r="C18" s="25">
        <f>SUM(C19:C22)</f>
        <v>117</v>
      </c>
      <c r="D18" s="25">
        <f>SUM(D19:D22)</f>
        <v>4</v>
      </c>
      <c r="E18" s="38">
        <f t="shared" ref="E18:L18" si="0">SUM(E19:E22)</f>
        <v>0</v>
      </c>
      <c r="F18" s="26">
        <f t="shared" si="0"/>
        <v>0</v>
      </c>
      <c r="G18" s="44">
        <f>SUM(G19:G22)</f>
        <v>50</v>
      </c>
      <c r="H18" s="25">
        <f t="shared" si="0"/>
        <v>0</v>
      </c>
      <c r="I18" s="25">
        <f t="shared" si="0"/>
        <v>7</v>
      </c>
      <c r="J18" s="25">
        <f>SUM(J19:J22)</f>
        <v>19</v>
      </c>
      <c r="K18" s="28">
        <f t="shared" si="0"/>
        <v>76</v>
      </c>
      <c r="L18" s="56">
        <f t="shared" si="0"/>
        <v>45</v>
      </c>
    </row>
    <row r="19" spans="1:12" x14ac:dyDescent="0.3">
      <c r="A19" s="22">
        <v>1</v>
      </c>
      <c r="B19" s="23" t="s">
        <v>9</v>
      </c>
      <c r="C19" s="24">
        <v>3</v>
      </c>
      <c r="D19" s="52"/>
      <c r="E19" s="39"/>
      <c r="F19" s="53"/>
      <c r="G19" s="45"/>
      <c r="H19" s="24"/>
      <c r="I19" s="24"/>
      <c r="J19" s="24">
        <v>2</v>
      </c>
      <c r="K19" s="55">
        <f>G19+H19+I19+J19</f>
        <v>2</v>
      </c>
      <c r="L19" s="57">
        <f>C19+D19-E19-F19-K19</f>
        <v>1</v>
      </c>
    </row>
    <row r="20" spans="1:12" x14ac:dyDescent="0.3">
      <c r="A20" s="2">
        <v>2</v>
      </c>
      <c r="B20" s="3" t="s">
        <v>10</v>
      </c>
      <c r="C20" s="1">
        <v>108</v>
      </c>
      <c r="D20" s="52">
        <v>4</v>
      </c>
      <c r="E20" s="40"/>
      <c r="F20" s="54"/>
      <c r="G20" s="46">
        <v>48</v>
      </c>
      <c r="H20" s="1"/>
      <c r="I20" s="1">
        <v>7</v>
      </c>
      <c r="J20" s="1">
        <v>15</v>
      </c>
      <c r="K20" s="55">
        <f>G20+H20+I20+J20</f>
        <v>70</v>
      </c>
      <c r="L20" s="58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52"/>
      <c r="E21" s="40"/>
      <c r="F21" s="54"/>
      <c r="G21" s="46"/>
      <c r="H21" s="1"/>
      <c r="I21" s="1"/>
      <c r="J21" s="1"/>
      <c r="K21" s="55">
        <f>G21+H21+I21+J21</f>
        <v>0</v>
      </c>
      <c r="L21" s="58">
        <f>C21+D21-E21-F21-K21</f>
        <v>0</v>
      </c>
    </row>
    <row r="22" spans="1:12" x14ac:dyDescent="0.3">
      <c r="A22" s="2">
        <v>4</v>
      </c>
      <c r="B22" s="3" t="s">
        <v>26</v>
      </c>
      <c r="C22" s="1">
        <v>6</v>
      </c>
      <c r="D22" s="52"/>
      <c r="E22" s="40"/>
      <c r="F22" s="54"/>
      <c r="G22" s="46">
        <v>2</v>
      </c>
      <c r="H22" s="1"/>
      <c r="I22" s="1"/>
      <c r="J22" s="1">
        <v>2</v>
      </c>
      <c r="K22" s="55">
        <f>G22+H22+I22+J22</f>
        <v>4</v>
      </c>
      <c r="L22" s="58">
        <f>C22+D22-E22-F22-K22</f>
        <v>2</v>
      </c>
    </row>
    <row r="23" spans="1:12" ht="33" customHeight="1" x14ac:dyDescent="0.3">
      <c r="A23" s="71" t="s">
        <v>8</v>
      </c>
      <c r="B23" s="72"/>
      <c r="C23" s="5">
        <f>SUM(C24:C27)</f>
        <v>7</v>
      </c>
      <c r="D23" s="5">
        <f>SUM(D24:D27)</f>
        <v>1</v>
      </c>
      <c r="E23" s="41">
        <f t="shared" ref="E23:L23" si="1">SUM(E24:E27)</f>
        <v>0</v>
      </c>
      <c r="F23" s="6">
        <f t="shared" si="1"/>
        <v>0</v>
      </c>
      <c r="G23" s="47">
        <f t="shared" si="1"/>
        <v>3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31">
        <f t="shared" si="1"/>
        <v>7</v>
      </c>
      <c r="L23" s="58">
        <f t="shared" si="1"/>
        <v>1</v>
      </c>
    </row>
    <row r="24" spans="1:12" x14ac:dyDescent="0.3">
      <c r="A24" s="22">
        <v>1</v>
      </c>
      <c r="B24" s="23" t="s">
        <v>9</v>
      </c>
      <c r="C24" s="24">
        <v>2</v>
      </c>
      <c r="D24" s="52"/>
      <c r="E24" s="39"/>
      <c r="F24" s="53"/>
      <c r="G24" s="45"/>
      <c r="H24" s="24"/>
      <c r="I24" s="24"/>
      <c r="J24" s="24">
        <v>2</v>
      </c>
      <c r="K24" s="55">
        <f>G24+H24+I24+J24</f>
        <v>2</v>
      </c>
      <c r="L24" s="57">
        <f>C24+D24-E24-F24-K24</f>
        <v>0</v>
      </c>
    </row>
    <row r="25" spans="1:12" x14ac:dyDescent="0.3">
      <c r="A25" s="2">
        <v>2</v>
      </c>
      <c r="B25" s="3" t="s">
        <v>10</v>
      </c>
      <c r="C25" s="1">
        <v>5</v>
      </c>
      <c r="D25" s="52">
        <v>1</v>
      </c>
      <c r="E25" s="40"/>
      <c r="F25" s="54"/>
      <c r="G25" s="46">
        <v>3</v>
      </c>
      <c r="H25" s="1"/>
      <c r="I25" s="1"/>
      <c r="J25" s="1">
        <v>2</v>
      </c>
      <c r="K25" s="55">
        <f>G25+H25+I25+J25</f>
        <v>5</v>
      </c>
      <c r="L25" s="58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2"/>
      <c r="E26" s="40"/>
      <c r="F26" s="54"/>
      <c r="G26" s="46"/>
      <c r="H26" s="1"/>
      <c r="I26" s="1"/>
      <c r="J26" s="1"/>
      <c r="K26" s="55">
        <f>G26+H26+I26+J26</f>
        <v>0</v>
      </c>
      <c r="L26" s="58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2"/>
      <c r="E27" s="40"/>
      <c r="F27" s="54"/>
      <c r="G27" s="46"/>
      <c r="H27" s="1"/>
      <c r="I27" s="1"/>
      <c r="J27" s="1"/>
      <c r="K27" s="55">
        <f>G27+H27+I27+J27</f>
        <v>0</v>
      </c>
      <c r="L27" s="58">
        <f>C27+D27-E27-F27-K27</f>
        <v>0</v>
      </c>
    </row>
    <row r="28" spans="1:12" x14ac:dyDescent="0.3">
      <c r="A28" s="73" t="s">
        <v>12</v>
      </c>
      <c r="B28" s="74"/>
      <c r="C28" s="10">
        <f>SUM(C29:C32)</f>
        <v>11</v>
      </c>
      <c r="D28" s="10">
        <f>SUM(D29:D32)</f>
        <v>0</v>
      </c>
      <c r="E28" s="42">
        <f t="shared" ref="E28:L28" si="2">SUM(E29:E32)</f>
        <v>0</v>
      </c>
      <c r="F28" s="11">
        <f t="shared" si="2"/>
        <v>0</v>
      </c>
      <c r="G28" s="48">
        <f t="shared" si="2"/>
        <v>5</v>
      </c>
      <c r="H28" s="10">
        <f t="shared" si="2"/>
        <v>0</v>
      </c>
      <c r="I28" s="10">
        <f t="shared" si="2"/>
        <v>0</v>
      </c>
      <c r="J28" s="10">
        <f t="shared" si="2"/>
        <v>6</v>
      </c>
      <c r="K28" s="32">
        <f t="shared" si="2"/>
        <v>11</v>
      </c>
      <c r="L28" s="59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2"/>
      <c r="E29" s="39"/>
      <c r="F29" s="53"/>
      <c r="G29" s="45"/>
      <c r="H29" s="24"/>
      <c r="I29" s="24"/>
      <c r="J29" s="24"/>
      <c r="K29" s="55">
        <f>G29+H29+I29+J29</f>
        <v>0</v>
      </c>
      <c r="L29" s="57">
        <f>C29+D29-E29-F29-K29</f>
        <v>0</v>
      </c>
    </row>
    <row r="30" spans="1:12" x14ac:dyDescent="0.3">
      <c r="A30" s="2">
        <v>2</v>
      </c>
      <c r="B30" s="3" t="s">
        <v>10</v>
      </c>
      <c r="C30" s="1">
        <v>11</v>
      </c>
      <c r="D30" s="52"/>
      <c r="E30" s="40"/>
      <c r="F30" s="54"/>
      <c r="G30" s="46">
        <v>5</v>
      </c>
      <c r="H30" s="1"/>
      <c r="I30" s="1"/>
      <c r="J30" s="1">
        <v>6</v>
      </c>
      <c r="K30" s="55">
        <f>G30+H30+I30+J30</f>
        <v>11</v>
      </c>
      <c r="L30" s="58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2"/>
      <c r="E31" s="40"/>
      <c r="F31" s="54"/>
      <c r="G31" s="46"/>
      <c r="H31" s="1"/>
      <c r="I31" s="1"/>
      <c r="J31" s="1"/>
      <c r="K31" s="55">
        <f>G31+H31+I31+J31</f>
        <v>0</v>
      </c>
      <c r="L31" s="58">
        <f>C31+D31-E31-F31-K31</f>
        <v>0</v>
      </c>
    </row>
    <row r="32" spans="1:12" ht="17.25" thickBot="1" x14ac:dyDescent="0.35">
      <c r="A32" s="2">
        <v>4</v>
      </c>
      <c r="B32" s="3" t="s">
        <v>26</v>
      </c>
      <c r="C32" s="1"/>
      <c r="D32" s="52"/>
      <c r="E32" s="40"/>
      <c r="F32" s="54"/>
      <c r="G32" s="46"/>
      <c r="H32" s="1"/>
      <c r="I32" s="1"/>
      <c r="J32" s="1"/>
      <c r="K32" s="55">
        <f>G32+H32+I32+J32</f>
        <v>0</v>
      </c>
      <c r="L32" s="58">
        <f>C32+D32-E32-F32-K32</f>
        <v>0</v>
      </c>
    </row>
    <row r="33" spans="1:12" ht="22.5" customHeight="1" thickBot="1" x14ac:dyDescent="0.35">
      <c r="A33" s="63" t="s">
        <v>13</v>
      </c>
      <c r="B33" s="64"/>
      <c r="C33" s="25">
        <f>C18+C28</f>
        <v>128</v>
      </c>
      <c r="D33" s="25">
        <f t="shared" ref="D33:E33" si="3">D18+D28</f>
        <v>4</v>
      </c>
      <c r="E33" s="25">
        <f t="shared" si="3"/>
        <v>0</v>
      </c>
      <c r="F33" s="26">
        <f t="shared" ref="F33:L33" si="4">F18+F28</f>
        <v>0</v>
      </c>
      <c r="G33" s="44">
        <f t="shared" si="4"/>
        <v>55</v>
      </c>
      <c r="H33" s="25">
        <f t="shared" si="4"/>
        <v>0</v>
      </c>
      <c r="I33" s="25">
        <f t="shared" si="4"/>
        <v>7</v>
      </c>
      <c r="J33" s="25">
        <f t="shared" si="4"/>
        <v>25</v>
      </c>
      <c r="K33" s="28">
        <f t="shared" si="4"/>
        <v>87</v>
      </c>
      <c r="L33" s="56">
        <f t="shared" si="4"/>
        <v>45</v>
      </c>
    </row>
    <row r="34" spans="1:12" s="16" customFormat="1" x14ac:dyDescent="0.3">
      <c r="A34" s="16" t="s">
        <v>63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64</v>
      </c>
    </row>
    <row r="36" spans="1:12" s="16" customFormat="1" x14ac:dyDescent="0.3">
      <c r="A36" s="16" t="s">
        <v>23</v>
      </c>
    </row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</sheetData>
  <sheetProtection algorithmName="SHA-512" hashValue="rH+zoS95w3sYRidZqlQjHi6z1kKFFMAbjlael2pVkN4po1YlpGvdwAG/FfqCJtwEuLjtOj29OEFfa9iy15OVoA==" saltValue="BFEdjevkvBGa/W7sjf+bNg==" spinCount="100000" sheet="1" objects="1" scenarios="1"/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workbookViewId="0">
      <selection activeCell="O4" sqref="O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23" width="9.140625" style="16"/>
    <col min="24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56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54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55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2" ht="25.5" customHeight="1" thickBot="1" x14ac:dyDescent="0.35">
      <c r="A18" s="63" t="s">
        <v>7</v>
      </c>
      <c r="B18" s="64"/>
      <c r="C18" s="25">
        <f>SUM(C19:C22)</f>
        <v>0</v>
      </c>
      <c r="D18" s="25">
        <f>SUM(D19:D22)</f>
        <v>22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22</v>
      </c>
    </row>
    <row r="19" spans="1:12" x14ac:dyDescent="0.3">
      <c r="A19" s="49">
        <v>1</v>
      </c>
      <c r="B19" s="50" t="s">
        <v>9</v>
      </c>
      <c r="C19" s="51"/>
      <c r="D19" s="5">
        <f>+Սեպտեմբեր!L19</f>
        <v>0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/>
      <c r="D20" s="5">
        <f>+Սեպտեմբեր!L20</f>
        <v>21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21</v>
      </c>
    </row>
    <row r="21" spans="1:12" x14ac:dyDescent="0.3">
      <c r="A21" s="2">
        <v>3</v>
      </c>
      <c r="B21" s="3" t="s">
        <v>11</v>
      </c>
      <c r="C21" s="1"/>
      <c r="D21" s="5">
        <f>+Սեպտեմբեր!L21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+Սեպտեմբեր!L22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29.25" customHeight="1" x14ac:dyDescent="0.3">
      <c r="A23" s="71" t="s">
        <v>8</v>
      </c>
      <c r="B23" s="72"/>
      <c r="C23" s="5">
        <f>SUM(C24:C27)</f>
        <v>0</v>
      </c>
      <c r="D23" s="5">
        <f>SUM(D24:D27)</f>
        <v>1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1</v>
      </c>
    </row>
    <row r="24" spans="1:12" x14ac:dyDescent="0.3">
      <c r="A24" s="22">
        <v>1</v>
      </c>
      <c r="B24" s="23" t="s">
        <v>9</v>
      </c>
      <c r="C24" s="24"/>
      <c r="D24" s="5">
        <f>+Սեպտեմբեր!L24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+Սեպտեմբեր!L25</f>
        <v>1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">
        <f>+Սեպտեմբեր!L26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+Սեպտեմբեր!L27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+Սեպտեմբեր!L29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/>
      <c r="D30" s="5">
        <f>+Սեպտեմբեր!L30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+Սեպտեմբեր!L31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+Սեպտեմբեր!L32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3">C18+C28</f>
        <v>0</v>
      </c>
      <c r="D33" s="25">
        <f t="shared" si="3"/>
        <v>22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22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</sheetData>
  <sheetProtection algorithmName="SHA-512" hashValue="y7iy7tJ/z9oKDusZc+Uz5LV0YC5L1DIkozrQBpfST7tTjRL/wb2HhtIxRMkPQyLwa1vJa3z/JztPf1nysnKcTw==" saltValue="CGK0ncQY6PYSXHtoVR1pJA==" spinCount="100000" sheet="1" objects="1" scenarios="1"/>
  <mergeCells count="17"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opLeftCell="A28" workbookViewId="0">
      <selection activeCell="P8" sqref="P8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5" width="9.140625" style="16"/>
    <col min="36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57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59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58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2" ht="25.5" customHeight="1" thickBot="1" x14ac:dyDescent="0.35">
      <c r="A18" s="63" t="s">
        <v>7</v>
      </c>
      <c r="B18" s="64"/>
      <c r="C18" s="25">
        <f>SUM(C19:C22)</f>
        <v>0</v>
      </c>
      <c r="D18" s="25">
        <f>SUM(D19:D22)</f>
        <v>22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22</v>
      </c>
    </row>
    <row r="19" spans="1:12" x14ac:dyDescent="0.3">
      <c r="A19" s="49">
        <v>1</v>
      </c>
      <c r="B19" s="50" t="s">
        <v>9</v>
      </c>
      <c r="C19" s="51"/>
      <c r="D19" s="5">
        <f>+Հոկտեմբեր!L19</f>
        <v>0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/>
      <c r="D20" s="5">
        <f>+Հոկտեմբեր!L20</f>
        <v>21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21</v>
      </c>
    </row>
    <row r="21" spans="1:12" x14ac:dyDescent="0.3">
      <c r="A21" s="2">
        <v>3</v>
      </c>
      <c r="B21" s="3" t="s">
        <v>11</v>
      </c>
      <c r="C21" s="1"/>
      <c r="D21" s="5">
        <f>+Հոկտեմբեր!L21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+Հոկտեմբեր!L22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0.75" customHeight="1" x14ac:dyDescent="0.3">
      <c r="A23" s="71" t="s">
        <v>8</v>
      </c>
      <c r="B23" s="72"/>
      <c r="C23" s="5">
        <f>SUM(C24:C27)</f>
        <v>0</v>
      </c>
      <c r="D23" s="5">
        <f>SUM(D24:D27)</f>
        <v>1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1</v>
      </c>
    </row>
    <row r="24" spans="1:12" x14ac:dyDescent="0.3">
      <c r="A24" s="22">
        <v>1</v>
      </c>
      <c r="B24" s="23" t="s">
        <v>9</v>
      </c>
      <c r="C24" s="24"/>
      <c r="D24" s="5">
        <f>+Հոկտեմբեր!L24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+Հոկտեմբեր!L25</f>
        <v>1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">
        <f>+Հոկտեմբեր!L26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+Հոկտեմբեր!L27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+Հոկտեմբեր!L29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+Հոկտեմբեր!L30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+Հոկտեմբեր!L31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+Հոկտեմբեր!L32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3">C18+C28</f>
        <v>0</v>
      </c>
      <c r="D33" s="4">
        <f t="shared" si="3"/>
        <v>22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22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</sheetData>
  <sheetProtection algorithmName="SHA-512" hashValue="65L6hXLsJ5KYm76ot4p/zGFnoU1/NP2/7bC8IKiW8+8T8o6xaIulqMkeC0wn2JYDwlx2DJFDSrnCMMHYPDcgCQ==" saltValue="vF8gyETjzNWqH3h9xrJ9UQ==" spinCount="100000" sheet="1" objects="1" scenarios="1"/>
  <mergeCells count="17"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8"/>
  <sheetViews>
    <sheetView workbookViewId="0">
      <selection activeCell="N18" sqref="N18:P21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0" width="9.140625" style="16"/>
    <col min="3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60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96" t="s">
        <v>0</v>
      </c>
      <c r="B16" s="67" t="s">
        <v>1</v>
      </c>
      <c r="C16" s="65"/>
      <c r="D16" s="98" t="s">
        <v>61</v>
      </c>
      <c r="E16" s="100" t="s">
        <v>22</v>
      </c>
      <c r="F16" s="100" t="s">
        <v>2</v>
      </c>
      <c r="G16" s="79" t="s">
        <v>3</v>
      </c>
      <c r="H16" s="66"/>
      <c r="I16" s="66"/>
      <c r="J16" s="66"/>
      <c r="K16" s="81" t="s">
        <v>4</v>
      </c>
      <c r="L16" s="94" t="s">
        <v>62</v>
      </c>
    </row>
    <row r="17" spans="1:12" ht="48" customHeight="1" thickBot="1" x14ac:dyDescent="0.35">
      <c r="A17" s="97"/>
      <c r="B17" s="13" t="s">
        <v>5</v>
      </c>
      <c r="C17" s="12" t="s">
        <v>6</v>
      </c>
      <c r="D17" s="99"/>
      <c r="E17" s="101"/>
      <c r="F17" s="101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95"/>
    </row>
    <row r="18" spans="1:12" ht="25.5" customHeight="1" thickBot="1" x14ac:dyDescent="0.35">
      <c r="A18" s="63" t="s">
        <v>7</v>
      </c>
      <c r="B18" s="64"/>
      <c r="C18" s="25">
        <f>SUM(C19:C22)</f>
        <v>0</v>
      </c>
      <c r="D18" s="25">
        <f t="shared" ref="D18:E18" si="0">SUM(D19:D22)</f>
        <v>22</v>
      </c>
      <c r="E18" s="25">
        <f t="shared" si="0"/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22</v>
      </c>
    </row>
    <row r="19" spans="1:12" x14ac:dyDescent="0.3">
      <c r="A19" s="49">
        <v>1</v>
      </c>
      <c r="B19" s="50" t="s">
        <v>9</v>
      </c>
      <c r="C19" s="51"/>
      <c r="D19" s="5">
        <f>Նոյեմբեր!L19</f>
        <v>0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/>
      <c r="D20" s="5">
        <f>Նոյեմբեր!L20</f>
        <v>21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21</v>
      </c>
    </row>
    <row r="21" spans="1:12" x14ac:dyDescent="0.3">
      <c r="A21" s="2">
        <v>3</v>
      </c>
      <c r="B21" s="3" t="s">
        <v>11</v>
      </c>
      <c r="C21" s="1"/>
      <c r="D21" s="5">
        <f>Նոյեմբեր!L21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ht="15" customHeight="1" x14ac:dyDescent="0.3">
      <c r="A22" s="2">
        <v>4</v>
      </c>
      <c r="B22" s="3" t="s">
        <v>26</v>
      </c>
      <c r="C22" s="1"/>
      <c r="D22" s="5">
        <f>Նոյեմբեր!L22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8.25" customHeight="1" x14ac:dyDescent="0.3">
      <c r="A23" s="71" t="s">
        <v>8</v>
      </c>
      <c r="B23" s="72"/>
      <c r="C23" s="5">
        <f>SUM(C24:C27)</f>
        <v>0</v>
      </c>
      <c r="D23" s="5">
        <f>SUM(D24:D27)</f>
        <v>1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1</v>
      </c>
    </row>
    <row r="24" spans="1:12" x14ac:dyDescent="0.3">
      <c r="A24" s="22">
        <v>1</v>
      </c>
      <c r="B24" s="23" t="s">
        <v>9</v>
      </c>
      <c r="C24" s="24"/>
      <c r="D24" s="5">
        <f>Նոյեմբեր!L24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Նոյեմբեր!L25</f>
        <v>1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">
        <f>Նոյեմբեր!L26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Նոյեմբեր!L27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Նոյեմբեր!L29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/>
      <c r="D30" s="5">
        <f>Նոյեմբեր!L30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">
        <f>Նոյեմբեր!L31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ht="17.25" thickBot="1" x14ac:dyDescent="0.35">
      <c r="A32" s="7">
        <v>4</v>
      </c>
      <c r="B32" s="8" t="s">
        <v>26</v>
      </c>
      <c r="C32" s="9"/>
      <c r="D32" s="5">
        <f>Նոյեմբեր!L32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ht="17.25" thickBot="1" x14ac:dyDescent="0.35">
      <c r="A33" s="63" t="s">
        <v>13</v>
      </c>
      <c r="B33" s="64"/>
      <c r="C33" s="25">
        <f t="shared" ref="C33:L33" si="4">C18+C28</f>
        <v>0</v>
      </c>
      <c r="D33" s="4">
        <f t="shared" si="4"/>
        <v>22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22</v>
      </c>
    </row>
    <row r="34" spans="1:12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x14ac:dyDescent="0.3">
      <c r="A35" s="16" t="s">
        <v>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</sheetData>
  <sheetProtection algorithmName="SHA-512" hashValue="cECd/EOEx0j8jRLH3WbpXNP9QdHR8E+4KsSbLcRDeeAvzHCUTyoZqWEEaZ+cfEpABmzGbc27fgutXeVgZ/RcNg==" saltValue="n5G36wYG5oEehbsmVoEUPw==" spinCount="100000" sheet="1" objects="1" scenarios="1"/>
  <mergeCells count="17"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10" workbookViewId="0">
      <selection activeCell="N27" sqref="N2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31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29</v>
      </c>
      <c r="E16" s="66" t="s">
        <v>22</v>
      </c>
      <c r="F16" s="67" t="s">
        <v>2</v>
      </c>
      <c r="G16" s="79" t="s">
        <v>3</v>
      </c>
      <c r="H16" s="66"/>
      <c r="I16" s="66"/>
      <c r="J16" s="66"/>
      <c r="K16" s="81" t="s">
        <v>4</v>
      </c>
      <c r="L16" s="89" t="s">
        <v>30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68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90"/>
    </row>
    <row r="18" spans="1:12" ht="25.5" customHeight="1" thickBot="1" x14ac:dyDescent="0.35">
      <c r="A18" s="63" t="s">
        <v>7</v>
      </c>
      <c r="B18" s="64"/>
      <c r="C18" s="25">
        <f>SUM(C19:C22)</f>
        <v>104</v>
      </c>
      <c r="D18" s="25">
        <f>SUM(D19:D22)</f>
        <v>45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64</v>
      </c>
      <c r="H18" s="25">
        <f t="shared" si="0"/>
        <v>0</v>
      </c>
      <c r="I18" s="25">
        <f t="shared" si="0"/>
        <v>17</v>
      </c>
      <c r="J18" s="25">
        <f t="shared" si="0"/>
        <v>16</v>
      </c>
      <c r="K18" s="26">
        <f t="shared" si="0"/>
        <v>97</v>
      </c>
      <c r="L18" s="33">
        <f t="shared" si="0"/>
        <v>52</v>
      </c>
    </row>
    <row r="19" spans="1:12" x14ac:dyDescent="0.3">
      <c r="A19" s="49">
        <v>1</v>
      </c>
      <c r="B19" s="50" t="s">
        <v>9</v>
      </c>
      <c r="C19" s="51">
        <v>1</v>
      </c>
      <c r="D19" s="61">
        <f>+Հունվար!L19</f>
        <v>1</v>
      </c>
      <c r="E19" s="45"/>
      <c r="F19" s="29"/>
      <c r="G19" s="39"/>
      <c r="H19" s="24"/>
      <c r="I19" s="24"/>
      <c r="J19" s="24">
        <v>1</v>
      </c>
      <c r="K19" s="27">
        <f>G19+H19+I19+J19</f>
        <v>1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101</v>
      </c>
      <c r="D20" s="61">
        <f>+Հունվար!L20</f>
        <v>42</v>
      </c>
      <c r="E20" s="46"/>
      <c r="F20" s="30"/>
      <c r="G20" s="40">
        <v>61</v>
      </c>
      <c r="H20" s="1"/>
      <c r="I20" s="1">
        <v>17</v>
      </c>
      <c r="J20" s="1">
        <v>15</v>
      </c>
      <c r="K20" s="27">
        <f>G20+H20+I20+J20</f>
        <v>93</v>
      </c>
      <c r="L20" s="35">
        <f>C20+D20-E20-F20-K20</f>
        <v>50</v>
      </c>
    </row>
    <row r="21" spans="1:12" x14ac:dyDescent="0.3">
      <c r="A21" s="2">
        <v>3</v>
      </c>
      <c r="B21" s="3" t="s">
        <v>11</v>
      </c>
      <c r="C21" s="1"/>
      <c r="D21" s="61">
        <f>+Հունվար!L21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2</v>
      </c>
      <c r="D22" s="61">
        <f>+Հունվար!L22</f>
        <v>2</v>
      </c>
      <c r="E22" s="46"/>
      <c r="F22" s="30"/>
      <c r="G22" s="40">
        <v>3</v>
      </c>
      <c r="H22" s="1"/>
      <c r="I22" s="1"/>
      <c r="J22" s="1"/>
      <c r="K22" s="27">
        <f>G22+H22+I22+J22</f>
        <v>3</v>
      </c>
      <c r="L22" s="35">
        <f>C22+D22-E22-F22-K22</f>
        <v>1</v>
      </c>
    </row>
    <row r="23" spans="1:12" ht="30" customHeight="1" x14ac:dyDescent="0.3">
      <c r="A23" s="71" t="s">
        <v>8</v>
      </c>
      <c r="B23" s="72"/>
      <c r="C23" s="5">
        <f>SUM(C24:C27)</f>
        <v>6</v>
      </c>
      <c r="D23" s="61">
        <f t="shared" ref="D23:E23" si="1">SUM(D24:D27)</f>
        <v>1</v>
      </c>
      <c r="E23" s="5">
        <f t="shared" si="1"/>
        <v>0</v>
      </c>
      <c r="F23" s="31">
        <f t="shared" ref="F23:L23" si="2">SUM(F24:F27)</f>
        <v>0</v>
      </c>
      <c r="G23" s="41">
        <f t="shared" si="2"/>
        <v>3</v>
      </c>
      <c r="H23" s="5">
        <f t="shared" si="2"/>
        <v>0</v>
      </c>
      <c r="I23" s="5">
        <f t="shared" si="2"/>
        <v>0</v>
      </c>
      <c r="J23" s="5">
        <f>SUM(J24:J27)</f>
        <v>3</v>
      </c>
      <c r="K23" s="6">
        <f t="shared" si="2"/>
        <v>6</v>
      </c>
      <c r="L23" s="35">
        <f t="shared" si="2"/>
        <v>1</v>
      </c>
    </row>
    <row r="24" spans="1:12" x14ac:dyDescent="0.3">
      <c r="A24" s="22">
        <v>1</v>
      </c>
      <c r="B24" s="23" t="s">
        <v>9</v>
      </c>
      <c r="C24" s="24">
        <v>1</v>
      </c>
      <c r="D24" s="61">
        <f>+Հունվար!L24</f>
        <v>0</v>
      </c>
      <c r="E24" s="45"/>
      <c r="F24" s="29"/>
      <c r="G24" s="39"/>
      <c r="H24" s="24"/>
      <c r="I24" s="24"/>
      <c r="J24" s="24">
        <v>1</v>
      </c>
      <c r="K24" s="27">
        <f>G24+H24+I24+J24</f>
        <v>1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>
        <v>5</v>
      </c>
      <c r="D25" s="61">
        <f>+Հունվար!L25</f>
        <v>1</v>
      </c>
      <c r="E25" s="46"/>
      <c r="F25" s="30"/>
      <c r="G25" s="40">
        <v>3</v>
      </c>
      <c r="H25" s="1"/>
      <c r="I25" s="1"/>
      <c r="J25" s="1">
        <v>2</v>
      </c>
      <c r="K25" s="27">
        <f>G25+H25+I25+J25</f>
        <v>5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61">
        <f>+Հունվար!L26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61">
        <f>+Հունվար!L27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42</v>
      </c>
      <c r="D28" s="62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17</v>
      </c>
      <c r="H28" s="10">
        <f t="shared" si="3"/>
        <v>0</v>
      </c>
      <c r="I28" s="10">
        <f t="shared" si="3"/>
        <v>0</v>
      </c>
      <c r="J28" s="10">
        <f t="shared" si="3"/>
        <v>25</v>
      </c>
      <c r="K28" s="11">
        <f t="shared" si="3"/>
        <v>42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61">
        <f>+Հունվար!L29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42</v>
      </c>
      <c r="D30" s="61">
        <f>+Հունվար!L30</f>
        <v>0</v>
      </c>
      <c r="E30" s="46"/>
      <c r="F30" s="30"/>
      <c r="G30" s="40">
        <v>17</v>
      </c>
      <c r="H30" s="1"/>
      <c r="I30" s="1"/>
      <c r="J30" s="1">
        <v>25</v>
      </c>
      <c r="K30" s="27">
        <f>G30+H30+I30+J30</f>
        <v>42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61">
        <f>+Հունվար!L31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61">
        <f>+Հունվար!L32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4">C18+C28</f>
        <v>146</v>
      </c>
      <c r="D33" s="25">
        <f t="shared" si="4"/>
        <v>45</v>
      </c>
      <c r="E33" s="44">
        <f t="shared" si="4"/>
        <v>0</v>
      </c>
      <c r="F33" s="28">
        <f t="shared" si="4"/>
        <v>0</v>
      </c>
      <c r="G33" s="38">
        <f t="shared" si="4"/>
        <v>81</v>
      </c>
      <c r="H33" s="25">
        <f t="shared" si="4"/>
        <v>0</v>
      </c>
      <c r="I33" s="25">
        <f t="shared" si="4"/>
        <v>17</v>
      </c>
      <c r="J33" s="25">
        <f t="shared" si="4"/>
        <v>41</v>
      </c>
      <c r="K33" s="26">
        <f t="shared" si="4"/>
        <v>139</v>
      </c>
      <c r="L33" s="33">
        <f t="shared" si="4"/>
        <v>52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nPDK6mcG5l6lL/uivgToeHPoyP4XPtsUBjY24wZY2cikTtxlVu6v7cqvFLhNdx3OFMIS2t3tnQnvxlrMsycrzA==" saltValue="v7ffTN+8AmF03n09pMmpUA==" spinCount="100000" sheet="1" objects="1" scenarios="1"/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7" workbookViewId="0">
      <selection activeCell="P33" sqref="P33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32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33</v>
      </c>
      <c r="E16" s="66" t="s">
        <v>22</v>
      </c>
      <c r="F16" s="67" t="s">
        <v>2</v>
      </c>
      <c r="G16" s="79" t="s">
        <v>3</v>
      </c>
      <c r="H16" s="66"/>
      <c r="I16" s="66"/>
      <c r="J16" s="66"/>
      <c r="K16" s="81" t="s">
        <v>4</v>
      </c>
      <c r="L16" s="89" t="s">
        <v>34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68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90"/>
    </row>
    <row r="18" spans="1:12" ht="25.5" customHeight="1" thickBot="1" x14ac:dyDescent="0.35">
      <c r="A18" s="63" t="s">
        <v>7</v>
      </c>
      <c r="B18" s="64"/>
      <c r="C18" s="25">
        <f>SUM(C19:C22)</f>
        <v>109</v>
      </c>
      <c r="D18" s="25">
        <f>SUM(D19:D22)</f>
        <v>52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81</v>
      </c>
      <c r="H18" s="25">
        <f t="shared" si="0"/>
        <v>0</v>
      </c>
      <c r="I18" s="25">
        <f t="shared" si="0"/>
        <v>38</v>
      </c>
      <c r="J18" s="25">
        <f t="shared" si="0"/>
        <v>10</v>
      </c>
      <c r="K18" s="26">
        <f t="shared" si="0"/>
        <v>129</v>
      </c>
      <c r="L18" s="33">
        <f t="shared" si="0"/>
        <v>32</v>
      </c>
    </row>
    <row r="19" spans="1:12" x14ac:dyDescent="0.3">
      <c r="A19" s="49">
        <v>1</v>
      </c>
      <c r="B19" s="50" t="s">
        <v>9</v>
      </c>
      <c r="C19" s="51">
        <v>2</v>
      </c>
      <c r="D19" s="5">
        <f>+Փետրվար!L19</f>
        <v>1</v>
      </c>
      <c r="E19" s="45"/>
      <c r="F19" s="29"/>
      <c r="G19" s="39">
        <v>1</v>
      </c>
      <c r="H19" s="24"/>
      <c r="I19" s="24"/>
      <c r="J19" s="24">
        <v>1</v>
      </c>
      <c r="K19" s="27">
        <f>G19+H19+I19+J19</f>
        <v>2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104</v>
      </c>
      <c r="D20" s="61">
        <f>+Փետրվար!L20</f>
        <v>50</v>
      </c>
      <c r="E20" s="46"/>
      <c r="F20" s="30"/>
      <c r="G20" s="40">
        <v>76</v>
      </c>
      <c r="H20" s="1"/>
      <c r="I20" s="1">
        <v>38</v>
      </c>
      <c r="J20" s="1">
        <v>9</v>
      </c>
      <c r="K20" s="27">
        <f>G20+H20+I20+J20</f>
        <v>123</v>
      </c>
      <c r="L20" s="35">
        <f>C20+D20-E20-F20-K20</f>
        <v>31</v>
      </c>
    </row>
    <row r="21" spans="1:12" x14ac:dyDescent="0.3">
      <c r="A21" s="2">
        <v>3</v>
      </c>
      <c r="B21" s="3" t="s">
        <v>11</v>
      </c>
      <c r="C21" s="1"/>
      <c r="D21" s="61">
        <f>+Փետրվար!L21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3</v>
      </c>
      <c r="D22" s="61">
        <f>+Փետրվար!L22</f>
        <v>1</v>
      </c>
      <c r="E22" s="46"/>
      <c r="F22" s="30"/>
      <c r="G22" s="40">
        <v>4</v>
      </c>
      <c r="H22" s="1"/>
      <c r="I22" s="1"/>
      <c r="J22" s="1"/>
      <c r="K22" s="27">
        <f>G22+H22+I22+J22</f>
        <v>4</v>
      </c>
      <c r="L22" s="35">
        <f>C22+D22-E22-F22-K22</f>
        <v>0</v>
      </c>
    </row>
    <row r="23" spans="1:12" ht="30" customHeight="1" x14ac:dyDescent="0.3">
      <c r="A23" s="71" t="s">
        <v>8</v>
      </c>
      <c r="B23" s="72"/>
      <c r="C23" s="5">
        <f>SUM(C24:C27)</f>
        <v>7</v>
      </c>
      <c r="D23" s="5">
        <f>SUM(D24:D27)</f>
        <v>1</v>
      </c>
      <c r="E23" s="5">
        <f t="shared" ref="E23:L23" si="1">SUM(E24:E27)</f>
        <v>0</v>
      </c>
      <c r="F23" s="31">
        <f t="shared" si="1"/>
        <v>0</v>
      </c>
      <c r="G23" s="41">
        <f t="shared" si="1"/>
        <v>1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6">
        <f t="shared" si="1"/>
        <v>5</v>
      </c>
      <c r="L23" s="35">
        <f t="shared" si="1"/>
        <v>3</v>
      </c>
    </row>
    <row r="24" spans="1:12" x14ac:dyDescent="0.3">
      <c r="A24" s="22">
        <v>1</v>
      </c>
      <c r="B24" s="23" t="s">
        <v>9</v>
      </c>
      <c r="C24" s="24">
        <v>1</v>
      </c>
      <c r="D24" s="5">
        <f>+Փետրվար!L24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>
        <v>6</v>
      </c>
      <c r="D25" s="5">
        <f>+Փետրվար!L25</f>
        <v>1</v>
      </c>
      <c r="E25" s="46"/>
      <c r="F25" s="30"/>
      <c r="G25" s="40">
        <v>1</v>
      </c>
      <c r="H25" s="1"/>
      <c r="I25" s="1"/>
      <c r="J25" s="1">
        <v>4</v>
      </c>
      <c r="K25" s="27">
        <f>G25+H25+I25+J25</f>
        <v>5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+Փետրվար!L26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+Փետրվար!L27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17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8</v>
      </c>
      <c r="H28" s="10">
        <f t="shared" si="2"/>
        <v>0</v>
      </c>
      <c r="I28" s="10">
        <f t="shared" si="2"/>
        <v>0</v>
      </c>
      <c r="J28" s="10">
        <f t="shared" si="2"/>
        <v>9</v>
      </c>
      <c r="K28" s="11">
        <f t="shared" si="2"/>
        <v>17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+Փետրվար!L29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17</v>
      </c>
      <c r="D30" s="5">
        <f>+Փետրվար!L30</f>
        <v>0</v>
      </c>
      <c r="E30" s="46"/>
      <c r="F30" s="30"/>
      <c r="G30" s="40">
        <v>8</v>
      </c>
      <c r="H30" s="1"/>
      <c r="I30" s="1"/>
      <c r="J30" s="1">
        <v>9</v>
      </c>
      <c r="K30" s="27">
        <f>G30+H30+I30+J30</f>
        <v>17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+Փետրվար!L31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+Փետրվար!L32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3">C18+C28</f>
        <v>126</v>
      </c>
      <c r="D33" s="25">
        <f t="shared" si="3"/>
        <v>52</v>
      </c>
      <c r="E33" s="44">
        <f t="shared" si="3"/>
        <v>0</v>
      </c>
      <c r="F33" s="28">
        <f t="shared" si="3"/>
        <v>0</v>
      </c>
      <c r="G33" s="38">
        <f t="shared" si="3"/>
        <v>89</v>
      </c>
      <c r="H33" s="25">
        <f t="shared" si="3"/>
        <v>0</v>
      </c>
      <c r="I33" s="25">
        <f t="shared" si="3"/>
        <v>38</v>
      </c>
      <c r="J33" s="25">
        <f t="shared" si="3"/>
        <v>19</v>
      </c>
      <c r="K33" s="26">
        <f t="shared" si="3"/>
        <v>146</v>
      </c>
      <c r="L33" s="33">
        <f t="shared" si="3"/>
        <v>32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oBSEOVA4QvpjK3kxQlfy3+PFKjIMi/xzgFXt/cMexxEhFPzEYc8/71lnUGmMllQsCwFQIr1lm7FGqsEV9hvm7A==" saltValue="la7Cpni1dl1gA1HntIslQQ==" spinCount="100000" sheet="1" objects="1" scenarios="1"/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9"/>
  <sheetViews>
    <sheetView topLeftCell="A10" workbookViewId="0">
      <selection activeCell="O26" sqref="O26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1" width="9.140625" style="16"/>
    <col min="42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35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9.75" customHeight="1" x14ac:dyDescent="0.3">
      <c r="A16" s="75" t="s">
        <v>0</v>
      </c>
      <c r="B16" s="66" t="s">
        <v>1</v>
      </c>
      <c r="C16" s="66"/>
      <c r="D16" s="77" t="s">
        <v>36</v>
      </c>
      <c r="E16" s="79" t="s">
        <v>22</v>
      </c>
      <c r="F16" s="81" t="s">
        <v>2</v>
      </c>
      <c r="G16" s="65" t="s">
        <v>3</v>
      </c>
      <c r="H16" s="66"/>
      <c r="I16" s="66"/>
      <c r="J16" s="66"/>
      <c r="K16" s="67" t="s">
        <v>4</v>
      </c>
      <c r="L16" s="69" t="s">
        <v>37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78"/>
      <c r="E17" s="80"/>
      <c r="F17" s="82"/>
      <c r="G17" s="43" t="s">
        <v>17</v>
      </c>
      <c r="H17" s="13" t="s">
        <v>18</v>
      </c>
      <c r="I17" s="13" t="s">
        <v>25</v>
      </c>
      <c r="J17" s="13" t="s">
        <v>24</v>
      </c>
      <c r="K17" s="68"/>
      <c r="L17" s="70"/>
    </row>
    <row r="18" spans="1:12" ht="25.5" customHeight="1" thickBot="1" x14ac:dyDescent="0.35">
      <c r="A18" s="63" t="s">
        <v>7</v>
      </c>
      <c r="B18" s="64"/>
      <c r="C18" s="25">
        <f>SUM(C19:C22)</f>
        <v>152</v>
      </c>
      <c r="D18" s="28">
        <f>SUM(D19:D22)</f>
        <v>32</v>
      </c>
      <c r="E18" s="38">
        <f t="shared" ref="E18:L18" si="0">SUM(E19:E22)</f>
        <v>0</v>
      </c>
      <c r="F18" s="26">
        <f t="shared" si="0"/>
        <v>0</v>
      </c>
      <c r="G18" s="44">
        <f>SUM(G19:G22)</f>
        <v>92</v>
      </c>
      <c r="H18" s="25">
        <f t="shared" si="0"/>
        <v>0</v>
      </c>
      <c r="I18" s="25">
        <f t="shared" si="0"/>
        <v>32</v>
      </c>
      <c r="J18" s="25">
        <f t="shared" si="0"/>
        <v>16</v>
      </c>
      <c r="K18" s="28">
        <f t="shared" si="0"/>
        <v>140</v>
      </c>
      <c r="L18" s="56">
        <f t="shared" si="0"/>
        <v>44</v>
      </c>
    </row>
    <row r="19" spans="1:12" x14ac:dyDescent="0.3">
      <c r="A19" s="22">
        <v>1</v>
      </c>
      <c r="B19" s="23" t="s">
        <v>9</v>
      </c>
      <c r="C19" s="24">
        <v>1</v>
      </c>
      <c r="D19" s="60">
        <f>+Մարտ!L19</f>
        <v>1</v>
      </c>
      <c r="E19" s="39"/>
      <c r="F19" s="53"/>
      <c r="G19" s="45"/>
      <c r="H19" s="24"/>
      <c r="I19" s="24"/>
      <c r="J19" s="24">
        <v>1</v>
      </c>
      <c r="K19" s="55">
        <f>G19+H19+I19+J19</f>
        <v>1</v>
      </c>
      <c r="L19" s="57">
        <f>C19+D19-E19-F19-K19</f>
        <v>1</v>
      </c>
    </row>
    <row r="20" spans="1:12" x14ac:dyDescent="0.3">
      <c r="A20" s="2">
        <v>2</v>
      </c>
      <c r="B20" s="3" t="s">
        <v>10</v>
      </c>
      <c r="C20" s="1">
        <v>149</v>
      </c>
      <c r="D20" s="60">
        <f>+Մարտ!L20</f>
        <v>31</v>
      </c>
      <c r="E20" s="40"/>
      <c r="F20" s="54"/>
      <c r="G20" s="46">
        <v>91</v>
      </c>
      <c r="H20" s="1"/>
      <c r="I20" s="1">
        <v>32</v>
      </c>
      <c r="J20" s="1">
        <v>15</v>
      </c>
      <c r="K20" s="55">
        <f>G20+H20+I20+J20</f>
        <v>138</v>
      </c>
      <c r="L20" s="58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60">
        <f>+Մարտ!L21</f>
        <v>0</v>
      </c>
      <c r="E21" s="40"/>
      <c r="F21" s="54"/>
      <c r="G21" s="46"/>
      <c r="H21" s="1"/>
      <c r="I21" s="1"/>
      <c r="J21" s="1"/>
      <c r="K21" s="55">
        <f>G21+H21+I21+J21</f>
        <v>0</v>
      </c>
      <c r="L21" s="58">
        <f>C21+D21-E21-F21-K21</f>
        <v>0</v>
      </c>
    </row>
    <row r="22" spans="1:12" x14ac:dyDescent="0.3">
      <c r="A22" s="2">
        <v>4</v>
      </c>
      <c r="B22" s="3" t="s">
        <v>26</v>
      </c>
      <c r="C22" s="1">
        <v>2</v>
      </c>
      <c r="D22" s="60">
        <f>+Մարտ!L22</f>
        <v>0</v>
      </c>
      <c r="E22" s="40"/>
      <c r="F22" s="54"/>
      <c r="G22" s="46">
        <v>1</v>
      </c>
      <c r="H22" s="1"/>
      <c r="I22" s="1"/>
      <c r="J22" s="1"/>
      <c r="K22" s="55">
        <f>G22+H22+I22+J22</f>
        <v>1</v>
      </c>
      <c r="L22" s="58">
        <f>C22+D22-E22-F22-K22</f>
        <v>1</v>
      </c>
    </row>
    <row r="23" spans="1:12" ht="33" customHeight="1" x14ac:dyDescent="0.3">
      <c r="A23" s="71" t="s">
        <v>8</v>
      </c>
      <c r="B23" s="72"/>
      <c r="C23" s="5">
        <f>SUM(C24:C27)</f>
        <v>5</v>
      </c>
      <c r="D23" s="5">
        <f>SUM(D24:D27)</f>
        <v>3</v>
      </c>
      <c r="E23" s="41">
        <f t="shared" ref="E23:L23" si="1">SUM(E24:E27)</f>
        <v>0</v>
      </c>
      <c r="F23" s="6">
        <f t="shared" si="1"/>
        <v>0</v>
      </c>
      <c r="G23" s="47">
        <f t="shared" si="1"/>
        <v>1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31">
        <f t="shared" si="1"/>
        <v>5</v>
      </c>
      <c r="L23" s="58">
        <f t="shared" si="1"/>
        <v>3</v>
      </c>
    </row>
    <row r="24" spans="1:12" x14ac:dyDescent="0.3">
      <c r="A24" s="22">
        <v>1</v>
      </c>
      <c r="B24" s="23" t="s">
        <v>9</v>
      </c>
      <c r="C24" s="24">
        <v>1</v>
      </c>
      <c r="D24" s="60">
        <f>+Մարտ!L24</f>
        <v>1</v>
      </c>
      <c r="E24" s="39"/>
      <c r="F24" s="53"/>
      <c r="G24" s="45"/>
      <c r="H24" s="24"/>
      <c r="I24" s="24"/>
      <c r="J24" s="24">
        <v>2</v>
      </c>
      <c r="K24" s="55">
        <f>G24+H24+I24+J24</f>
        <v>2</v>
      </c>
      <c r="L24" s="57">
        <f>C24+D24-E24-F24-K24</f>
        <v>0</v>
      </c>
    </row>
    <row r="25" spans="1:12" x14ac:dyDescent="0.3">
      <c r="A25" s="2">
        <v>2</v>
      </c>
      <c r="B25" s="3" t="s">
        <v>10</v>
      </c>
      <c r="C25" s="1">
        <v>4</v>
      </c>
      <c r="D25" s="60">
        <f>+Մարտ!L25</f>
        <v>2</v>
      </c>
      <c r="E25" s="40"/>
      <c r="F25" s="54"/>
      <c r="G25" s="46">
        <v>1</v>
      </c>
      <c r="H25" s="1"/>
      <c r="I25" s="1"/>
      <c r="J25" s="1">
        <v>2</v>
      </c>
      <c r="K25" s="55">
        <f>G25+H25+I25+J25</f>
        <v>3</v>
      </c>
      <c r="L25" s="58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60">
        <f>+Մարտ!L26</f>
        <v>0</v>
      </c>
      <c r="E26" s="40"/>
      <c r="F26" s="54"/>
      <c r="G26" s="46"/>
      <c r="H26" s="1"/>
      <c r="I26" s="1"/>
      <c r="J26" s="1"/>
      <c r="K26" s="55">
        <f>G26+H26+I26+J26</f>
        <v>0</v>
      </c>
      <c r="L26" s="58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60">
        <f>+Մարտ!L27</f>
        <v>0</v>
      </c>
      <c r="E27" s="40"/>
      <c r="F27" s="54"/>
      <c r="G27" s="46"/>
      <c r="H27" s="1"/>
      <c r="I27" s="1"/>
      <c r="J27" s="1"/>
      <c r="K27" s="55">
        <f>G27+H27+I27+J27</f>
        <v>0</v>
      </c>
      <c r="L27" s="58">
        <f>C27+D27-E27-F27-K27</f>
        <v>0</v>
      </c>
    </row>
    <row r="28" spans="1:12" x14ac:dyDescent="0.3">
      <c r="A28" s="73" t="s">
        <v>12</v>
      </c>
      <c r="B28" s="74"/>
      <c r="C28" s="10">
        <f>SUM(C29:C32)</f>
        <v>43</v>
      </c>
      <c r="D28" s="10">
        <f>SUM(D29:D32)</f>
        <v>0</v>
      </c>
      <c r="E28" s="42">
        <f t="shared" ref="E28:L28" si="2">SUM(E29:E32)</f>
        <v>0</v>
      </c>
      <c r="F28" s="11">
        <f t="shared" si="2"/>
        <v>0</v>
      </c>
      <c r="G28" s="48">
        <f t="shared" si="2"/>
        <v>17</v>
      </c>
      <c r="H28" s="10">
        <f t="shared" si="2"/>
        <v>0</v>
      </c>
      <c r="I28" s="10">
        <f t="shared" si="2"/>
        <v>0</v>
      </c>
      <c r="J28" s="10">
        <f t="shared" si="2"/>
        <v>26</v>
      </c>
      <c r="K28" s="32">
        <f t="shared" si="2"/>
        <v>43</v>
      </c>
      <c r="L28" s="59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60">
        <f>+Մարտ!L29</f>
        <v>0</v>
      </c>
      <c r="E29" s="39"/>
      <c r="F29" s="53"/>
      <c r="G29" s="45"/>
      <c r="H29" s="24"/>
      <c r="I29" s="24"/>
      <c r="J29" s="24"/>
      <c r="K29" s="55">
        <f>G29+H29+I29+J29</f>
        <v>0</v>
      </c>
      <c r="L29" s="57">
        <f>C29+D29-E29-F29-K29</f>
        <v>0</v>
      </c>
    </row>
    <row r="30" spans="1:12" x14ac:dyDescent="0.3">
      <c r="A30" s="2">
        <v>2</v>
      </c>
      <c r="B30" s="3" t="s">
        <v>10</v>
      </c>
      <c r="C30" s="1">
        <v>43</v>
      </c>
      <c r="D30" s="60">
        <f>+Մարտ!L30</f>
        <v>0</v>
      </c>
      <c r="E30" s="40"/>
      <c r="F30" s="54"/>
      <c r="G30" s="46">
        <v>17</v>
      </c>
      <c r="H30" s="1"/>
      <c r="I30" s="1"/>
      <c r="J30" s="1">
        <v>26</v>
      </c>
      <c r="K30" s="55">
        <f>G30+H30+I30+J30</f>
        <v>43</v>
      </c>
      <c r="L30" s="58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60">
        <f>+Մարտ!L31</f>
        <v>0</v>
      </c>
      <c r="E31" s="40"/>
      <c r="F31" s="54"/>
      <c r="G31" s="46"/>
      <c r="H31" s="1"/>
      <c r="I31" s="1"/>
      <c r="J31" s="1"/>
      <c r="K31" s="55">
        <f>G31+H31+I31+J31</f>
        <v>0</v>
      </c>
      <c r="L31" s="58">
        <f>C31+D31-E31-F31-K31</f>
        <v>0</v>
      </c>
    </row>
    <row r="32" spans="1:12" ht="17.25" thickBot="1" x14ac:dyDescent="0.35">
      <c r="A32" s="2">
        <v>4</v>
      </c>
      <c r="B32" s="3" t="s">
        <v>26</v>
      </c>
      <c r="C32" s="1"/>
      <c r="D32" s="60">
        <f>+Մարտ!L32</f>
        <v>0</v>
      </c>
      <c r="E32" s="40"/>
      <c r="F32" s="54"/>
      <c r="G32" s="46"/>
      <c r="H32" s="1"/>
      <c r="I32" s="1"/>
      <c r="J32" s="1"/>
      <c r="K32" s="55">
        <f>G32+H32+I32+J32</f>
        <v>0</v>
      </c>
      <c r="L32" s="58">
        <f>C32+D32-E32-F32-K32</f>
        <v>0</v>
      </c>
    </row>
    <row r="33" spans="1:12" ht="22.5" customHeight="1" thickBot="1" x14ac:dyDescent="0.35">
      <c r="A33" s="63" t="s">
        <v>13</v>
      </c>
      <c r="B33" s="64"/>
      <c r="C33" s="25">
        <f>C18+C28</f>
        <v>195</v>
      </c>
      <c r="D33" s="28">
        <f>D18+D28</f>
        <v>32</v>
      </c>
      <c r="E33" s="38">
        <f>E18+E28</f>
        <v>0</v>
      </c>
      <c r="F33" s="26">
        <f t="shared" ref="F33:L33" si="3">F18+F28</f>
        <v>0</v>
      </c>
      <c r="G33" s="44">
        <f t="shared" si="3"/>
        <v>109</v>
      </c>
      <c r="H33" s="25">
        <f t="shared" si="3"/>
        <v>0</v>
      </c>
      <c r="I33" s="25">
        <f t="shared" si="3"/>
        <v>32</v>
      </c>
      <c r="J33" s="25">
        <f t="shared" si="3"/>
        <v>42</v>
      </c>
      <c r="K33" s="28">
        <f t="shared" si="3"/>
        <v>183</v>
      </c>
      <c r="L33" s="56">
        <f t="shared" si="3"/>
        <v>44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</sheetData>
  <sheetProtection algorithmName="SHA-512" hashValue="obMYggkFQSUwFNzy5BtSBB+Cvj23CrWos7TOOwDnKP5wDvgcDY3uGOjDJnBaio5Bt3VTiQtQkJkgxIpwKZT8Yw==" saltValue="Nh5/lJHPJsSEOC1s7MbGnQ==" spinCount="100000" sheet="1" objects="1" scenarios="1"/>
  <mergeCells count="17"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23:B23"/>
    <mergeCell ref="A28:B28"/>
    <mergeCell ref="A3:L3"/>
    <mergeCell ref="A5:L5"/>
    <mergeCell ref="A6:L6"/>
    <mergeCell ref="A8:L11"/>
    <mergeCell ref="A18:B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13" workbookViewId="0">
      <selection activeCell="A5" sqref="A5:L5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38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39</v>
      </c>
      <c r="E16" s="66" t="s">
        <v>22</v>
      </c>
      <c r="F16" s="67" t="s">
        <v>2</v>
      </c>
      <c r="G16" s="79" t="s">
        <v>3</v>
      </c>
      <c r="H16" s="66"/>
      <c r="I16" s="66"/>
      <c r="J16" s="66"/>
      <c r="K16" s="81" t="s">
        <v>4</v>
      </c>
      <c r="L16" s="89" t="s">
        <v>40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68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90"/>
    </row>
    <row r="18" spans="1:12" ht="25.5" customHeight="1" thickBot="1" x14ac:dyDescent="0.35">
      <c r="A18" s="63" t="s">
        <v>7</v>
      </c>
      <c r="B18" s="64"/>
      <c r="C18" s="25">
        <f>SUM(C19:C22)</f>
        <v>100</v>
      </c>
      <c r="D18" s="25">
        <f>SUM(D19:D22)</f>
        <v>44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87</v>
      </c>
      <c r="H18" s="25">
        <f t="shared" si="0"/>
        <v>0</v>
      </c>
      <c r="I18" s="25">
        <f t="shared" si="0"/>
        <v>17</v>
      </c>
      <c r="J18" s="25">
        <f t="shared" si="0"/>
        <v>22</v>
      </c>
      <c r="K18" s="26">
        <f t="shared" si="0"/>
        <v>126</v>
      </c>
      <c r="L18" s="33">
        <f t="shared" si="0"/>
        <v>18</v>
      </c>
    </row>
    <row r="19" spans="1:12" x14ac:dyDescent="0.3">
      <c r="A19" s="49">
        <v>1</v>
      </c>
      <c r="B19" s="50" t="s">
        <v>9</v>
      </c>
      <c r="C19" s="51">
        <v>4</v>
      </c>
      <c r="D19" s="5">
        <f>+Ապրիլ!L19</f>
        <v>1</v>
      </c>
      <c r="E19" s="45"/>
      <c r="F19" s="29"/>
      <c r="G19" s="39"/>
      <c r="H19" s="24"/>
      <c r="I19" s="24"/>
      <c r="J19" s="24">
        <v>4</v>
      </c>
      <c r="K19" s="27">
        <f>G19+H19+I19+J19</f>
        <v>4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91</v>
      </c>
      <c r="D20" s="5">
        <f>+Ապրիլ!L20</f>
        <v>42</v>
      </c>
      <c r="E20" s="46"/>
      <c r="F20" s="30"/>
      <c r="G20" s="40">
        <v>82</v>
      </c>
      <c r="H20" s="1"/>
      <c r="I20" s="1">
        <v>17</v>
      </c>
      <c r="J20" s="1">
        <v>18</v>
      </c>
      <c r="K20" s="27">
        <f>G20+H20+I20+J20</f>
        <v>117</v>
      </c>
      <c r="L20" s="35">
        <f>C20+D20-E20-F20-K20</f>
        <v>16</v>
      </c>
    </row>
    <row r="21" spans="1:12" x14ac:dyDescent="0.3">
      <c r="A21" s="2">
        <v>3</v>
      </c>
      <c r="B21" s="3" t="s">
        <v>11</v>
      </c>
      <c r="C21" s="1"/>
      <c r="D21" s="5">
        <f>+Ապրիլ!L21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5</v>
      </c>
      <c r="D22" s="5">
        <f>+Ապրիլ!L22</f>
        <v>1</v>
      </c>
      <c r="E22" s="46"/>
      <c r="F22" s="30"/>
      <c r="G22" s="40">
        <v>5</v>
      </c>
      <c r="H22" s="1"/>
      <c r="I22" s="1"/>
      <c r="J22" s="1"/>
      <c r="K22" s="27">
        <f>G22+H22+I22+J22</f>
        <v>5</v>
      </c>
      <c r="L22" s="35">
        <f>C22+D22-E22-F22-K22</f>
        <v>1</v>
      </c>
    </row>
    <row r="23" spans="1:12" ht="30" customHeight="1" x14ac:dyDescent="0.3">
      <c r="A23" s="71" t="s">
        <v>8</v>
      </c>
      <c r="B23" s="72"/>
      <c r="C23" s="5">
        <f>SUM(C24:C27)</f>
        <v>9</v>
      </c>
      <c r="D23" s="5">
        <f t="shared" ref="D23:E23" si="1">SUM(D24:D27)</f>
        <v>3</v>
      </c>
      <c r="E23" s="5">
        <f t="shared" si="1"/>
        <v>0</v>
      </c>
      <c r="F23" s="31">
        <f t="shared" ref="F23:L23" si="2">SUM(F24:F27)</f>
        <v>0</v>
      </c>
      <c r="G23" s="41">
        <f t="shared" si="2"/>
        <v>4</v>
      </c>
      <c r="H23" s="5">
        <f t="shared" si="2"/>
        <v>0</v>
      </c>
      <c r="I23" s="5">
        <f t="shared" si="2"/>
        <v>0</v>
      </c>
      <c r="J23" s="5">
        <f>SUM(J24:J27)</f>
        <v>2</v>
      </c>
      <c r="K23" s="6">
        <f t="shared" si="2"/>
        <v>6</v>
      </c>
      <c r="L23" s="35">
        <f t="shared" si="2"/>
        <v>6</v>
      </c>
    </row>
    <row r="24" spans="1:12" x14ac:dyDescent="0.3">
      <c r="A24" s="22">
        <v>1</v>
      </c>
      <c r="B24" s="23" t="s">
        <v>9</v>
      </c>
      <c r="C24" s="24">
        <v>1</v>
      </c>
      <c r="D24" s="5">
        <f>+Ապրիլ!L24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>
        <v>8</v>
      </c>
      <c r="D25" s="5">
        <f>+Ապրիլ!L25</f>
        <v>3</v>
      </c>
      <c r="E25" s="46"/>
      <c r="F25" s="30"/>
      <c r="G25" s="40">
        <v>4</v>
      </c>
      <c r="H25" s="1"/>
      <c r="I25" s="1"/>
      <c r="J25" s="1">
        <v>2</v>
      </c>
      <c r="K25" s="27">
        <f>G25+H25+I25+J25</f>
        <v>6</v>
      </c>
      <c r="L25" s="35">
        <f>C25+D25-E25-F25-K25</f>
        <v>5</v>
      </c>
    </row>
    <row r="26" spans="1:12" x14ac:dyDescent="0.3">
      <c r="A26" s="2">
        <v>3</v>
      </c>
      <c r="B26" s="3" t="s">
        <v>11</v>
      </c>
      <c r="C26" s="1"/>
      <c r="D26" s="5">
        <f>+Ապրիլ!L26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+Ապրիլ!L27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27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12</v>
      </c>
      <c r="H28" s="10">
        <f t="shared" si="3"/>
        <v>0</v>
      </c>
      <c r="I28" s="10">
        <f t="shared" si="3"/>
        <v>0</v>
      </c>
      <c r="J28" s="10">
        <f t="shared" si="3"/>
        <v>15</v>
      </c>
      <c r="K28" s="11">
        <f t="shared" si="3"/>
        <v>27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+Ապրիլ!L29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27</v>
      </c>
      <c r="D30" s="5">
        <f>+Ապրիլ!L30</f>
        <v>0</v>
      </c>
      <c r="E30" s="46"/>
      <c r="F30" s="30"/>
      <c r="G30" s="40">
        <v>12</v>
      </c>
      <c r="H30" s="1"/>
      <c r="I30" s="1"/>
      <c r="J30" s="1">
        <v>15</v>
      </c>
      <c r="K30" s="27">
        <f>G30+H30+I30+J30</f>
        <v>27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+Ապրիլ!L31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+Ապրիլ!L32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4">C18+C28</f>
        <v>127</v>
      </c>
      <c r="D33" s="25">
        <f t="shared" si="4"/>
        <v>44</v>
      </c>
      <c r="E33" s="44">
        <f t="shared" si="4"/>
        <v>0</v>
      </c>
      <c r="F33" s="28">
        <f t="shared" si="4"/>
        <v>0</v>
      </c>
      <c r="G33" s="38">
        <f t="shared" si="4"/>
        <v>99</v>
      </c>
      <c r="H33" s="25">
        <f t="shared" si="4"/>
        <v>0</v>
      </c>
      <c r="I33" s="25">
        <f t="shared" si="4"/>
        <v>17</v>
      </c>
      <c r="J33" s="25">
        <f t="shared" si="4"/>
        <v>37</v>
      </c>
      <c r="K33" s="26">
        <f t="shared" si="4"/>
        <v>153</v>
      </c>
      <c r="L33" s="33">
        <f t="shared" si="4"/>
        <v>18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Kwxt6sML31FfhkemBx02LWEsj/nGWIIQjyIvJbtgAGsX74LbWS683LluJv62Vav9MXcdKCVJHQWHAjnpXyvC+Q==" saltValue="+cQ9remeIFLb4FuYu7zvZw==" spinCount="100000" sheet="1" objects="1" scenarios="1"/>
  <mergeCells count="17">
    <mergeCell ref="A3:L3"/>
    <mergeCell ref="A5:L5"/>
    <mergeCell ref="A6:L6"/>
    <mergeCell ref="A8:L11"/>
    <mergeCell ref="A18:B18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23:B23"/>
    <mergeCell ref="A28:B28"/>
    <mergeCell ref="A33:B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5"/>
  <sheetViews>
    <sheetView tabSelected="1" topLeftCell="A7" workbookViewId="0">
      <selection activeCell="S9" sqref="S9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7" width="9.140625" style="16"/>
    <col min="38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41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42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43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2" ht="17.25" thickBot="1" x14ac:dyDescent="0.35">
      <c r="A18" s="63" t="s">
        <v>7</v>
      </c>
      <c r="B18" s="64"/>
      <c r="C18" s="25">
        <f>SUM(C19:C22)</f>
        <v>87</v>
      </c>
      <c r="D18" s="25">
        <f>SUM(D19:D22)</f>
        <v>18</v>
      </c>
      <c r="E18" s="25">
        <f t="shared" ref="E18" si="0">SUM(E19:E22)</f>
        <v>0</v>
      </c>
      <c r="F18" s="28">
        <f t="shared" ref="F18:L18" si="1">SUM(F19:F22)</f>
        <v>0</v>
      </c>
      <c r="G18" s="38">
        <f t="shared" si="1"/>
        <v>61</v>
      </c>
      <c r="H18" s="25">
        <f t="shared" si="1"/>
        <v>0</v>
      </c>
      <c r="I18" s="25">
        <f t="shared" si="1"/>
        <v>14</v>
      </c>
      <c r="J18" s="25">
        <f t="shared" si="1"/>
        <v>8</v>
      </c>
      <c r="K18" s="26">
        <f t="shared" si="1"/>
        <v>83</v>
      </c>
      <c r="L18" s="33">
        <f t="shared" si="1"/>
        <v>22</v>
      </c>
    </row>
    <row r="19" spans="1:12" x14ac:dyDescent="0.3">
      <c r="A19" s="49">
        <v>1</v>
      </c>
      <c r="B19" s="50" t="s">
        <v>9</v>
      </c>
      <c r="C19" s="51"/>
      <c r="D19" s="5">
        <f>+Մայիս!L19</f>
        <v>1</v>
      </c>
      <c r="E19" s="45"/>
      <c r="F19" s="29"/>
      <c r="G19" s="39"/>
      <c r="H19" s="24"/>
      <c r="I19" s="24"/>
      <c r="J19" s="24">
        <v>1</v>
      </c>
      <c r="K19" s="27">
        <f>G19+H19+I19+J19</f>
        <v>1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>
        <v>83</v>
      </c>
      <c r="D20" s="5">
        <f>+Մայիս!L20</f>
        <v>16</v>
      </c>
      <c r="E20" s="46"/>
      <c r="F20" s="30"/>
      <c r="G20" s="40">
        <v>57</v>
      </c>
      <c r="H20" s="1"/>
      <c r="I20" s="1">
        <v>14</v>
      </c>
      <c r="J20" s="1">
        <v>7</v>
      </c>
      <c r="K20" s="27">
        <f>G20+H20+I20+J20</f>
        <v>78</v>
      </c>
      <c r="L20" s="35">
        <f>C20+D20-E20-F20-K20</f>
        <v>21</v>
      </c>
    </row>
    <row r="21" spans="1:12" x14ac:dyDescent="0.3">
      <c r="A21" s="2">
        <v>3</v>
      </c>
      <c r="B21" s="3" t="s">
        <v>11</v>
      </c>
      <c r="C21" s="1"/>
      <c r="D21" s="5">
        <f>+Մայիս!L21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4</v>
      </c>
      <c r="D22" s="5">
        <f>+Մայիս!L22</f>
        <v>1</v>
      </c>
      <c r="E22" s="46"/>
      <c r="F22" s="30"/>
      <c r="G22" s="40">
        <v>4</v>
      </c>
      <c r="H22" s="1"/>
      <c r="I22" s="1"/>
      <c r="J22" s="1"/>
      <c r="K22" s="27">
        <f>G22+H22+I22+J22</f>
        <v>4</v>
      </c>
      <c r="L22" s="35">
        <f>C22+D22-E22-F22-K22</f>
        <v>1</v>
      </c>
    </row>
    <row r="23" spans="1:12" ht="32.25" customHeight="1" x14ac:dyDescent="0.3">
      <c r="A23" s="71" t="s">
        <v>8</v>
      </c>
      <c r="B23" s="72"/>
      <c r="C23" s="5">
        <f>SUM(C24:C27)</f>
        <v>2</v>
      </c>
      <c r="D23" s="5">
        <f>SUM(D24:D27)</f>
        <v>6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3</v>
      </c>
      <c r="H23" s="5">
        <f t="shared" si="2"/>
        <v>0</v>
      </c>
      <c r="I23" s="5">
        <f t="shared" si="2"/>
        <v>0</v>
      </c>
      <c r="J23" s="5">
        <f>SUM(J24:J27)</f>
        <v>4</v>
      </c>
      <c r="K23" s="6">
        <f t="shared" si="2"/>
        <v>7</v>
      </c>
      <c r="L23" s="35">
        <f t="shared" si="2"/>
        <v>1</v>
      </c>
    </row>
    <row r="24" spans="1:12" x14ac:dyDescent="0.3">
      <c r="A24" s="22">
        <v>1</v>
      </c>
      <c r="B24" s="23" t="s">
        <v>9</v>
      </c>
      <c r="C24" s="24"/>
      <c r="D24" s="5">
        <f>+Մայիս!L24</f>
        <v>1</v>
      </c>
      <c r="E24" s="45"/>
      <c r="F24" s="29"/>
      <c r="G24" s="39"/>
      <c r="H24" s="24"/>
      <c r="I24" s="24"/>
      <c r="J24" s="24">
        <v>1</v>
      </c>
      <c r="K24" s="27">
        <f>G24+H24+I24+J24</f>
        <v>1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>
        <v>2</v>
      </c>
      <c r="D25" s="5">
        <f>+Մայիս!L25</f>
        <v>5</v>
      </c>
      <c r="E25" s="46"/>
      <c r="F25" s="30"/>
      <c r="G25" s="40">
        <v>3</v>
      </c>
      <c r="H25" s="1"/>
      <c r="I25" s="1"/>
      <c r="J25" s="1">
        <v>3</v>
      </c>
      <c r="K25" s="27">
        <f>G25+H25+I25+J25</f>
        <v>6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">
        <f>+Մայիս!L26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+Մայիս!L27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27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12</v>
      </c>
      <c r="H28" s="10">
        <f t="shared" si="3"/>
        <v>0</v>
      </c>
      <c r="I28" s="10">
        <f t="shared" si="3"/>
        <v>0</v>
      </c>
      <c r="J28" s="10">
        <f t="shared" si="3"/>
        <v>15</v>
      </c>
      <c r="K28" s="11">
        <f t="shared" si="3"/>
        <v>27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+Մայիս!L29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27</v>
      </c>
      <c r="D30" s="5">
        <f>+Մայիս!L30</f>
        <v>0</v>
      </c>
      <c r="E30" s="46"/>
      <c r="F30" s="30"/>
      <c r="G30" s="40">
        <v>12</v>
      </c>
      <c r="H30" s="1"/>
      <c r="I30" s="1"/>
      <c r="J30" s="1">
        <v>15</v>
      </c>
      <c r="K30" s="27">
        <f>G30+H30+I30+J30</f>
        <v>27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+Մայիս!L31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+Մայիս!L32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4">C18+C28</f>
        <v>114</v>
      </c>
      <c r="D33" s="25">
        <f t="shared" si="4"/>
        <v>18</v>
      </c>
      <c r="E33" s="44">
        <f t="shared" si="4"/>
        <v>0</v>
      </c>
      <c r="F33" s="28">
        <f t="shared" si="4"/>
        <v>0</v>
      </c>
      <c r="G33" s="38">
        <f t="shared" si="4"/>
        <v>73</v>
      </c>
      <c r="H33" s="25">
        <f t="shared" si="4"/>
        <v>0</v>
      </c>
      <c r="I33" s="25">
        <f t="shared" si="4"/>
        <v>14</v>
      </c>
      <c r="J33" s="25">
        <f t="shared" si="4"/>
        <v>23</v>
      </c>
      <c r="K33" s="26">
        <f t="shared" si="4"/>
        <v>110</v>
      </c>
      <c r="L33" s="33">
        <f t="shared" si="4"/>
        <v>22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</sheetData>
  <sheetProtection algorithmName="SHA-512" hashValue="puQxAoJCXIsCpsJtGMg0Ch9rrxry0l0zJcDJ/IkkfKcOLNTrzs4ph8FeQLFhzADdXXrHRBPFvpMOe4EVn/Egug==" saltValue="jfD4Z6OO+Zqj4t1K9U7WUg==" spinCount="100000" sheet="1" objects="1" scenarios="1"/>
  <mergeCells count="17"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7"/>
  <sheetViews>
    <sheetView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46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44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45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2" ht="25.5" customHeight="1" thickBot="1" x14ac:dyDescent="0.35">
      <c r="A18" s="63" t="s">
        <v>7</v>
      </c>
      <c r="B18" s="64"/>
      <c r="C18" s="25">
        <f>SUM(C19:C22)</f>
        <v>0</v>
      </c>
      <c r="D18" s="25">
        <f t="shared" ref="D18:E18" si="0">SUM(D19:D22)</f>
        <v>22</v>
      </c>
      <c r="E18" s="25">
        <f t="shared" si="0"/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22</v>
      </c>
    </row>
    <row r="19" spans="1:12" x14ac:dyDescent="0.3">
      <c r="A19" s="49">
        <v>1</v>
      </c>
      <c r="B19" s="50" t="s">
        <v>9</v>
      </c>
      <c r="C19" s="51"/>
      <c r="D19" s="5">
        <f>+Հունիս!L19</f>
        <v>0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/>
      <c r="D20" s="5">
        <f>+Հունիս!L20</f>
        <v>21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21</v>
      </c>
    </row>
    <row r="21" spans="1:12" x14ac:dyDescent="0.3">
      <c r="A21" s="2">
        <v>3</v>
      </c>
      <c r="B21" s="3" t="s">
        <v>11</v>
      </c>
      <c r="C21" s="1"/>
      <c r="D21" s="5">
        <f>+Հունիս!L21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+Հունիս!L22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3" customHeight="1" x14ac:dyDescent="0.3">
      <c r="A23" s="71" t="s">
        <v>8</v>
      </c>
      <c r="B23" s="72"/>
      <c r="C23" s="5">
        <f>SUM(C24:C27)</f>
        <v>0</v>
      </c>
      <c r="D23" s="5">
        <f>SUM(D24:D27)</f>
        <v>1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1</v>
      </c>
    </row>
    <row r="24" spans="1:12" x14ac:dyDescent="0.3">
      <c r="A24" s="22">
        <v>1</v>
      </c>
      <c r="B24" s="23" t="s">
        <v>9</v>
      </c>
      <c r="C24" s="24"/>
      <c r="D24" s="5">
        <f>+Հունիս!L24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+Հունիս!L25</f>
        <v>1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">
        <f>+Հունիս!L26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+Հունիս!L27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+Հունիս!L29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+Հունիս!L30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+Հունիս!L31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+Հունիս!L32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4">C18+C28</f>
        <v>0</v>
      </c>
      <c r="D33" s="25">
        <f t="shared" si="4"/>
        <v>22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22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</sheetData>
  <sheetProtection algorithmName="SHA-512" hashValue="y/Rhrjlmf9ZL8r1rO3qYargJ0ie+W6SXb+F5Ej4KZKlidNClanlkVwzeG2iRHcG90oZ29+V3RkAkTqo5tx1EJA==" saltValue="N/M+zwPWMvWCeupGLkVQyA==" spinCount="100000" sheet="1" objects="1" scenarios="1"/>
  <mergeCells count="17"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3"/>
  <sheetViews>
    <sheetView topLeftCell="A4"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7" width="9.140625" style="16"/>
    <col min="38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47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48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49</v>
      </c>
    </row>
    <row r="17" spans="1:17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7" ht="25.5" customHeight="1" thickBot="1" x14ac:dyDescent="0.35">
      <c r="A18" s="63" t="s">
        <v>7</v>
      </c>
      <c r="B18" s="64"/>
      <c r="C18" s="25">
        <f>SUM(C19:C22)</f>
        <v>0</v>
      </c>
      <c r="D18" s="25">
        <f>SUM(D19:D22)</f>
        <v>22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22</v>
      </c>
    </row>
    <row r="19" spans="1:17" x14ac:dyDescent="0.3">
      <c r="A19" s="49">
        <v>1</v>
      </c>
      <c r="B19" s="50" t="s">
        <v>9</v>
      </c>
      <c r="C19" s="51"/>
      <c r="D19" s="5">
        <f>+Հուլիս!L19</f>
        <v>0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0</v>
      </c>
    </row>
    <row r="20" spans="1:17" x14ac:dyDescent="0.3">
      <c r="A20" s="2">
        <v>2</v>
      </c>
      <c r="B20" s="3" t="s">
        <v>10</v>
      </c>
      <c r="C20" s="1"/>
      <c r="D20" s="5">
        <f>+Հուլիս!L20</f>
        <v>21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21</v>
      </c>
    </row>
    <row r="21" spans="1:17" x14ac:dyDescent="0.3">
      <c r="A21" s="2">
        <v>3</v>
      </c>
      <c r="B21" s="3" t="s">
        <v>11</v>
      </c>
      <c r="C21" s="1"/>
      <c r="D21" s="5">
        <f>+Հուլիս!L21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7" x14ac:dyDescent="0.3">
      <c r="A22" s="2">
        <v>4</v>
      </c>
      <c r="B22" s="3" t="s">
        <v>26</v>
      </c>
      <c r="C22" s="1"/>
      <c r="D22" s="5">
        <f>+Հուլիս!L22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7" ht="30.75" customHeight="1" x14ac:dyDescent="0.3">
      <c r="A23" s="71" t="s">
        <v>8</v>
      </c>
      <c r="B23" s="72"/>
      <c r="C23" s="5">
        <f>SUM(C24:C27)</f>
        <v>0</v>
      </c>
      <c r="D23" s="5">
        <f>SUM(D24:D27)</f>
        <v>1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1</v>
      </c>
    </row>
    <row r="24" spans="1:17" x14ac:dyDescent="0.3">
      <c r="A24" s="22">
        <v>1</v>
      </c>
      <c r="B24" s="23" t="s">
        <v>9</v>
      </c>
      <c r="C24" s="24"/>
      <c r="D24" s="5">
        <f>+Հուլիս!L24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  <c r="Q24" s="16" t="s">
        <v>50</v>
      </c>
    </row>
    <row r="25" spans="1:17" x14ac:dyDescent="0.3">
      <c r="A25" s="2">
        <v>2</v>
      </c>
      <c r="B25" s="3" t="s">
        <v>10</v>
      </c>
      <c r="C25" s="1"/>
      <c r="D25" s="5">
        <f>+Հուլիս!L25</f>
        <v>1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1</v>
      </c>
    </row>
    <row r="26" spans="1:17" x14ac:dyDescent="0.3">
      <c r="A26" s="2">
        <v>3</v>
      </c>
      <c r="B26" s="3" t="s">
        <v>11</v>
      </c>
      <c r="C26" s="1"/>
      <c r="D26" s="5">
        <f>+Հուլիս!L26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7" ht="17.25" thickBot="1" x14ac:dyDescent="0.35">
      <c r="A27" s="2">
        <v>4</v>
      </c>
      <c r="B27" s="3" t="s">
        <v>26</v>
      </c>
      <c r="C27" s="1"/>
      <c r="D27" s="5">
        <f>+Հուլիս!L27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7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7" x14ac:dyDescent="0.3">
      <c r="A29" s="22">
        <v>1</v>
      </c>
      <c r="B29" s="23" t="s">
        <v>9</v>
      </c>
      <c r="C29" s="24"/>
      <c r="D29" s="5">
        <f>+Հուլիս!L29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7" ht="22.5" customHeight="1" x14ac:dyDescent="0.3">
      <c r="A30" s="2">
        <v>2</v>
      </c>
      <c r="B30" s="3" t="s">
        <v>10</v>
      </c>
      <c r="C30" s="1"/>
      <c r="D30" s="5">
        <f>+Հուլիս!L30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7" s="16" customFormat="1" x14ac:dyDescent="0.3">
      <c r="A31" s="2">
        <v>3</v>
      </c>
      <c r="B31" s="3" t="s">
        <v>11</v>
      </c>
      <c r="C31" s="1"/>
      <c r="D31" s="5">
        <f>+Հուլիս!L31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7" s="16" customFormat="1" ht="17.25" thickBot="1" x14ac:dyDescent="0.35">
      <c r="A32" s="7">
        <v>4</v>
      </c>
      <c r="B32" s="8" t="s">
        <v>26</v>
      </c>
      <c r="C32" s="9"/>
      <c r="D32" s="5">
        <f>+Հուլիս!L32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3">C18+C28</f>
        <v>0</v>
      </c>
      <c r="D33" s="25">
        <f t="shared" si="3"/>
        <v>22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22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</sheetData>
  <sheetProtection algorithmName="SHA-512" hashValue="VpFBW2GeajcymTUosieIy8zwOoT7o5hJR14fOF6v5zEJu/4+3XfDx9vEXbGZguREBt0JcRk1h+WSt05bKiApQg==" saltValue="rDNXmpaJ3hwQjt6YX4wLvg==" spinCount="100000" sheet="1" objects="1" scenarios="1"/>
  <mergeCells count="17"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5"/>
  <sheetViews>
    <sheetView topLeftCell="A16" workbookViewId="0">
      <selection activeCell="P23" sqref="P23:P2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2" width="9.140625" style="16"/>
    <col min="33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51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52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53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2" ht="25.5" customHeight="1" thickBot="1" x14ac:dyDescent="0.35">
      <c r="A18" s="63" t="s">
        <v>7</v>
      </c>
      <c r="B18" s="64"/>
      <c r="C18" s="25">
        <f>SUM(C19:C22)</f>
        <v>0</v>
      </c>
      <c r="D18" s="25">
        <f>SUM(D19:D22)</f>
        <v>22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22</v>
      </c>
    </row>
    <row r="19" spans="1:12" x14ac:dyDescent="0.3">
      <c r="A19" s="49">
        <v>1</v>
      </c>
      <c r="B19" s="50" t="s">
        <v>9</v>
      </c>
      <c r="C19" s="51"/>
      <c r="D19" s="5">
        <f>+Օգոստոս!L19</f>
        <v>0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/>
      <c r="D20" s="5">
        <f>+Օգոստոս!L20</f>
        <v>21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21</v>
      </c>
    </row>
    <row r="21" spans="1:12" x14ac:dyDescent="0.3">
      <c r="A21" s="2">
        <v>3</v>
      </c>
      <c r="B21" s="3" t="s">
        <v>11</v>
      </c>
      <c r="C21" s="1"/>
      <c r="D21" s="5">
        <f>+Օգոստոս!L21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+Օգոստոս!L22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1.5" customHeight="1" x14ac:dyDescent="0.3">
      <c r="A23" s="71" t="s">
        <v>8</v>
      </c>
      <c r="B23" s="72"/>
      <c r="C23" s="5">
        <f>SUM(C24:C27)</f>
        <v>0</v>
      </c>
      <c r="D23" s="5">
        <f>SUM(D24:D27)</f>
        <v>1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1</v>
      </c>
    </row>
    <row r="24" spans="1:12" x14ac:dyDescent="0.3">
      <c r="A24" s="22">
        <v>1</v>
      </c>
      <c r="B24" s="23" t="s">
        <v>9</v>
      </c>
      <c r="C24" s="24"/>
      <c r="D24" s="5">
        <f>+Օգոստոս!L24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+Օգոստոս!L25</f>
        <v>1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">
        <f>+Օգոստոս!L26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+Օգոստոս!L27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+Օգոստոս!L29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+Օգոստոս!L30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+Օգոստոս!L31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+Օգոստոս!L32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3">C18+C28</f>
        <v>0</v>
      </c>
      <c r="D33" s="4">
        <f t="shared" si="3"/>
        <v>22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22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</sheetData>
  <sheetProtection algorithmName="SHA-512" hashValue="4Sz8X8jDXMN4UPu3iQAe0NY/hrzzZPo26sEP3J88kkRlRnCv203NWkwG36Cs5NDxhlwcNERmGR+KCid6BLa09g==" saltValue="eQZnVItiS8PJVqR89R1/SQ==" spinCount="100000" sheet="1" objects="1" scenarios="1"/>
  <mergeCells count="17"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2025-07-01T10:24:14Z</dcterms:modified>
</cp:coreProperties>
</file>