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10" windowHeight="2715" tabRatio="833" activeTab="0"/>
  </bookViews>
  <sheets>
    <sheet name="Sheet1" sheetId="1" r:id="rId1"/>
  </sheets>
  <definedNames>
    <definedName name="_xlnm.Print_Titles" localSheetId="0">'Sheet1'!$B:$B,'Sheet1'!$4:$11</definedName>
  </definedNames>
  <calcPr fullCalcOnLoad="1"/>
</workbook>
</file>

<file path=xl/sharedStrings.xml><?xml version="1.0" encoding="utf-8"?>
<sst xmlns="http://schemas.openxmlformats.org/spreadsheetml/2006/main" count="250" uniqueCount="168">
  <si>
    <t xml:space="preserve"> 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</si>
  <si>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</si>
  <si>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</si>
  <si>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</si>
  <si>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</si>
  <si>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ԸՆԴԱՄԵՆԸ   ԵԿԱՄՈՒՏՆԵՐ         ( տող 1100+տող 1200+
տող 1300)</t>
  </si>
  <si>
    <t xml:space="preserve">որից`   ՍԵՓԱԿԱՆ ԵԿԱՄՈՒՏՆԵՐ   (Ընդամենը եկամուտներ առանց 
   պաշտոնական դրամաշնորհների)                                                                                                                                   </t>
  </si>
  <si>
    <t xml:space="preserve">                                                                              Վ ա ր չ ա կ ա ն    բ յ ու ջ ե</t>
  </si>
  <si>
    <t>Ընդամենը վարչական բյուջեի եկամուտները</t>
  </si>
  <si>
    <t>Ֆ ո ն դ ա յ ի ն      Բ յ ու ջ ե</t>
  </si>
  <si>
    <t>Ընդամենը Ֆոնդային բյուջեի եկամուտները</t>
  </si>
  <si>
    <t xml:space="preserve">         1. Հարկեր և տուրքեր   (բյուջ. տող 1110+ տող 1120+տող 1130+ տող 1150+ տող 1160)</t>
  </si>
  <si>
    <t>2. Պաշտոնական դրամաշնորհներ (տող 1210+տող 1220+տող 1230+ տող 1240+տող 1250+տող 1260)</t>
  </si>
  <si>
    <t>3.2 Շահաբաժիններ +
3.5 Վարչական գանձումներ (տող 1351+տող 1352) +
 3.6 Մուտքեր տույժերից, տուգանքներից 
(տող 1361+տող 1362) +
3.7 Ընթացիկ ոչ պաշտոնական դրամաշնորհներ 
(տող 1371+տող 1372)</t>
  </si>
  <si>
    <t>3.3 Գույքի վարձակալությունից եկամուտներ (տող 1331+տող 1332+տող 1333+տող 1334)</t>
  </si>
  <si>
    <t xml:space="preserve">3.4 Համայնքի բյուջեի եկամուտներ ապրանքների մատակարարումից և ծառայությունների մատուցումից (տող 1341+տող 1342+տող 1343) </t>
  </si>
  <si>
    <t>3. Այլ եկամուտներ (տող 1310 + տող 1380 + տող 1390)</t>
  </si>
  <si>
    <t xml:space="preserve">1.1 Գույքային հարկեր անշարժ գույքից  (բյուջ. տող 1111+տող 1112), այդ թվում`                                                                                                                                                                                                    </t>
  </si>
  <si>
    <t>Ընդամենը տույժերի և տուգանքների գումարները</t>
  </si>
  <si>
    <t xml:space="preserve">1.3 Ապրանքների օգտագործման կամ գործունեության իրականացման թույլտվության վճարներ
այդ թվում` Տեղական տուրքեր  (բյուջ. տող 1132+ տող 1135+տող 1136+ տող 1137+ տող 1138+տող 1139+տող 1140+տող 1141+տող 1142+տող 1143+տող 1144+ տող 1145)
 </t>
  </si>
  <si>
    <t xml:space="preserve">1.4 Ապրանքների մատակարարումից և ծառայությունների մատուցումից այլ պարտադիր վճարներ    այդ թվում`համայնքի բյուջե վճարվող պետական տուրքեր  (բյուջ. տող 1152+տող 1153) </t>
  </si>
  <si>
    <t xml:space="preserve">1.5 Այլ հարկային եկամուտներ (բյուջ. տող 1161+տող 1165) </t>
  </si>
  <si>
    <t>2.1 Ընթացիկ արտաքին պաշտոնական դրամաշնորհներ` ստացված այլ պետություններից +
2.3 Ընթացիկ արտաքին պաշտոնական դրամաշնորհներ` ստացված միջազգային կազմակերպություններից</t>
  </si>
  <si>
    <t>2.5 Ընթացիկ ներքին պաշտոնական դրամաշնորհներ` ստացված կառավարման այլ մակարդակներից (տող 1251+տող 1254 +տող 1257+տող 1258)</t>
  </si>
  <si>
    <t>1331. Համայնքի սեփականություն համարվող հողերի վարձավճարներ</t>
  </si>
  <si>
    <t>1332. Համայնքի վարչական տարածքում գտնվող պետության սեփականությունը համարվող  հողերի վարձավճարներ</t>
  </si>
  <si>
    <t>1333. Համայնքի վարչական տարածքում գտնվող պետության և համայնքի սեփ. պատկանող հողամասերի կառուցապատման իրավունքի դիմաց գանձվող վարձավճարներ</t>
  </si>
  <si>
    <t>1334. Այլ գույքի վարձակալությունից մուտքեր</t>
  </si>
  <si>
    <t>Այլ եկամուտներ*</t>
  </si>
  <si>
    <t xml:space="preserve">2.2 Կապիտալ արտաքին պաշտոնական դրամաշնորհներ` ստացված այլ պետություններից+
2.4 Կապիտալ արտաքին պաշտոնական դրամաշնորհներ` ստացված միջազգային կազմակերպություններից
</t>
  </si>
  <si>
    <t>2.6 Կապիտալ ներքին պաշտոնական դրամաշնորհներ` ստացված կառավարման այլ մակարդակներից (տող 1261+տող 1262)</t>
  </si>
  <si>
    <t>3.1 Տոկոսներ
 3.8  Կապիտալ ոչ պաշտոնական դրամաշնորհներ
 (տող 1381+տող 1382) + 3.9 Համայնքի գույքին պատճառած վնասների փոխհատուցումից մուտքեր (տող 1391)+ Համայնքի բյուջե մուտքագրման ենթակա եկամուտներ (տող 1393)</t>
  </si>
  <si>
    <t>Վարչական բյուջեի պահուստային ֆոնդից ֆոնդային բյուջե կատարվող հատկացումներից մուտքեր 
(տող 1392)</t>
  </si>
  <si>
    <t xml:space="preserve">Գույքահարկ համայնքների վարչական տարածքներում գտնվող շենքերի և շինությունների համար                                                                                                                                                                                                        </t>
  </si>
  <si>
    <t>Հողի հարկ համայնքների վարչական տարածքներում գտնվող հողի համար</t>
  </si>
  <si>
    <t xml:space="preserve">1.2 Գույքային հարկեր այլ գույքից
այդ թվում` գույքահարկ փոխադրամիջոցների համար </t>
  </si>
  <si>
    <t>ա) Պետական բյուջեից ֆինանսական համահարթեցման սկզբունքով տրամադրվող դոտացիաներ +բ) պետական բյուջեից համայնքի վարչական բյուջեին տրամադրվող այլ դոտացիաներ (տող 1255+տող 1256)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</si>
  <si>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</si>
  <si>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ֆին. նպատակով ստացվող պաշտոնական դրամաշնորհներ</t>
  </si>
  <si>
    <t>Համայնքի սեփ. հանդիսացող, այդ թվում` տիրազուրկ, համայնքին որպես սեփ. անցած ապրանքների վաճառքից մուտքեր (տող 1341) + Համայնքային հիմնարկների կողմից առանց տեղական տուրքի գանձման  մատուցվող ծառայությունների դիմաց ստացվող այլ վճարներ (տող 1343)</t>
  </si>
  <si>
    <t>Պետության կողմից տեղական ինքնակառավարման մարմիններին պատվիրակված լիազորությունների իրականացման ծախսերի ֆին. համար պետ. բյուջեից ստացվող միջոցներ (տող 1342)</t>
  </si>
  <si>
    <t xml:space="preserve">ծրագիր   տարեկան </t>
  </si>
  <si>
    <t>Հաշվետու ժամանակաշրջան</t>
  </si>
  <si>
    <t xml:space="preserve">փաստ.                                                                            </t>
  </si>
  <si>
    <t>կատ. %-ը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</si>
  <si>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</si>
  <si>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</si>
  <si>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</si>
  <si>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</si>
  <si>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</si>
  <si>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</si>
  <si>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</si>
  <si>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</si>
  <si>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</si>
  <si>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</si>
  <si>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</si>
  <si>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</si>
  <si>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</si>
  <si>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</si>
  <si>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</si>
  <si>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</si>
  <si>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</si>
  <si>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</si>
  <si>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</si>
  <si>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</si>
  <si>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</si>
  <si>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</si>
  <si>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</si>
  <si>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</si>
  <si>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</si>
  <si>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</si>
  <si>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</si>
  <si>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</si>
  <si>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</si>
  <si>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</si>
  <si>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</si>
  <si>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</si>
  <si>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</si>
  <si>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</si>
  <si>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</si>
  <si>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</si>
  <si>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</si>
  <si>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</si>
  <si>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</si>
  <si>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Ընդամենը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</si>
  <si>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</si>
  <si>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</si>
  <si>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</si>
  <si>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</si>
  <si>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</si>
  <si>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</si>
  <si>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</si>
  <si>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</si>
  <si>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</si>
  <si>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</si>
  <si>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</si>
  <si>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</si>
  <si>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</si>
  <si>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</si>
  <si>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</si>
  <si>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</si>
  <si>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</si>
  <si>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</si>
  <si>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</si>
  <si>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</si>
  <si>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</si>
  <si>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</si>
  <si>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</si>
  <si>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</si>
  <si>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</si>
  <si>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</si>
  <si>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</si>
  <si>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</si>
  <si>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</si>
  <si>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</si>
  <si>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</si>
  <si>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</si>
  <si>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</si>
  <si>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</si>
  <si>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</si>
  <si>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</si>
  <si>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</si>
  <si>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</si>
  <si>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</si>
  <si>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</si>
  <si>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</si>
  <si>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</si>
  <si>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</si>
  <si>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</si>
  <si>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</si>
  <si>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</si>
  <si>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</si>
  <si>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</si>
  <si>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</si>
  <si>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</si>
  <si>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</si>
  <si>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</si>
  <si>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</si>
  <si>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</si>
  <si>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</si>
  <si>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</si>
  <si>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</si>
  <si>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</si>
  <si>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</si>
  <si>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</si>
  <si>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</si>
  <si>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Մաստարա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</si>
  <si>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</si>
  <si>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</si>
  <si>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</si>
  <si>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</si>
  <si>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</si>
  <si>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</si>
  <si>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</si>
  <si>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</si>
  <si>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</si>
  <si>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Ն.Արթիկ</t>
  </si>
  <si>
    <t>Ն.Բազմաբերդ</t>
  </si>
  <si>
    <t>Ն.Սասնաշեն</t>
  </si>
  <si>
    <t>Դդմասար(Ղաբաղթափա)</t>
  </si>
  <si>
    <t>2011թ. բյուջեում ներառված հողի հարկի ապառքի գումարը*</t>
  </si>
  <si>
    <t>Ընդամենը հողի հարկի ապառքը 01.01.11թ. դրությամբ*</t>
  </si>
  <si>
    <t>Ընդամենը գույքահարկի ապառքը 01.01.11թ. դրությամբ*</t>
  </si>
  <si>
    <t>2011թ. բյուջեում ներառված գույքահակի ապառքի գումարը*</t>
  </si>
  <si>
    <t>այդ թվում ապառք</t>
  </si>
  <si>
    <t>ծ</t>
  </si>
  <si>
    <t xml:space="preserve">  ՀՀ   ԱՐԱԳԱԾՈՏՆԻ ՄԱՐԶԻ  ՀԱՄԱՅՆՔՆԵՐԻ   ԲՅՈՒՋԵՏԱՅԻՆ   ԵԿԱՄՈՒՏՆԵՐԻ   ՎԵՐԱԲԵՐՅԱԼ (աճողական)
2011թ ՆՈՅԵՄԲԵՐԻ 1-Ի ԴՐՈՒԹՅԱՄԲ </t>
  </si>
  <si>
    <t>ծրագիր/10ամիս/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</si>
</sst>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0E+00"/>
    <numFmt numFmtId="201" formatCode="_(* #,##0.0_);_(* \(#,##0.0\);_(* &quot;-&quot;??_);_(@_)"/>
    <numFmt numFmtId="202" formatCode="#,##0.0;[Red]#,##0.0"/>
    <numFmt numFmtId="203" formatCode="#,##0;[Red]#,##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#,##0.00;[Red]#,##0.00"/>
    <numFmt numFmtId="210" formatCode="#,##0.000;[Red]#,##0.000"/>
    <numFmt numFmtId="211" formatCode="#,##0.0000;[Red]#,##0.0000"/>
    <numFmt numFmtId="212" formatCode="#,##0.00000;[Red]#,##0.00000"/>
    <numFmt numFmtId="213" formatCode="0.00000000000"/>
    <numFmt numFmtId="214" formatCode="0.00000000000000"/>
    <numFmt numFmtId="215" formatCode="0.0000000000"/>
    <numFmt numFmtId="216" formatCode="0.00000000000000000"/>
  </numFmts>
  <fonts count="37">
    <font>
      <sz val="12"/>
      <name val="Times Armenian"/>
      <family val="0"/>
    </font>
    <font>
      <sz val="8"/>
      <name val="Times Armenian"/>
      <family val="0"/>
    </font>
    <font>
      <sz val="10"/>
      <name val="Times Armenian"/>
      <family val="1"/>
    </font>
    <font>
      <sz val="10"/>
      <name val="Arial"/>
      <family val="0"/>
    </font>
    <font>
      <sz val="8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Armeni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u val="single"/>
      <sz val="12"/>
      <name val="GHEA Grapalat"/>
      <family val="3"/>
    </font>
    <font>
      <b/>
      <sz val="9"/>
      <name val="GHEA Grapalat"/>
      <family val="3"/>
    </font>
    <font>
      <b/>
      <u val="single"/>
      <sz val="10"/>
      <name val="GHEA Grapalat"/>
      <family val="3"/>
    </font>
    <font>
      <u val="single"/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9"/>
      <color indexed="10"/>
      <name val="GHEA Grapalat"/>
      <family val="3"/>
    </font>
    <font>
      <sz val="10"/>
      <color indexed="8"/>
      <name val="GHEA Grapala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6" fillId="0" borderId="0" xfId="0" applyFont="1" applyAlignment="1">
      <alignment wrapText="1"/>
    </xf>
    <xf numFmtId="188" fontId="25" fillId="0" borderId="0" xfId="0" applyNumberFormat="1" applyFont="1" applyAlignment="1">
      <alignment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99" fontId="25" fillId="0" borderId="0" xfId="0" applyNumberFormat="1" applyFont="1" applyAlignment="1">
      <alignment/>
    </xf>
    <xf numFmtId="0" fontId="27" fillId="20" borderId="10" xfId="0" applyFont="1" applyFill="1" applyBorder="1" applyAlignment="1">
      <alignment horizontal="center" vertical="center" wrapText="1"/>
    </xf>
    <xf numFmtId="4" fontId="25" fillId="11" borderId="12" xfId="0" applyNumberFormat="1" applyFont="1" applyFill="1" applyBorder="1" applyAlignment="1">
      <alignment horizontal="left" vertical="center" wrapText="1"/>
    </xf>
    <xf numFmtId="4" fontId="25" fillId="11" borderId="13" xfId="0" applyNumberFormat="1" applyFont="1" applyFill="1" applyBorder="1" applyAlignment="1">
      <alignment horizontal="left" vertical="center" wrapText="1"/>
    </xf>
    <xf numFmtId="4" fontId="25" fillId="11" borderId="14" xfId="0" applyNumberFormat="1" applyFont="1" applyFill="1" applyBorder="1" applyAlignment="1">
      <alignment horizontal="left" vertical="center" wrapText="1"/>
    </xf>
    <xf numFmtId="0" fontId="27" fillId="20" borderId="15" xfId="0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vertical="center" wrapText="1"/>
    </xf>
    <xf numFmtId="4" fontId="25" fillId="0" borderId="14" xfId="0" applyNumberFormat="1" applyFont="1" applyBorder="1" applyAlignment="1">
      <alignment vertical="center" wrapText="1"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18" xfId="0" applyFont="1" applyBorder="1" applyAlignment="1" applyProtection="1">
      <alignment horizontal="center" vertical="center" wrapText="1"/>
      <protection/>
    </xf>
    <xf numFmtId="4" fontId="33" fillId="22" borderId="10" xfId="0" applyNumberFormat="1" applyFont="1" applyFill="1" applyBorder="1" applyAlignment="1">
      <alignment horizontal="center" vertical="center" wrapText="1"/>
    </xf>
    <xf numFmtId="0" fontId="27" fillId="20" borderId="19" xfId="0" applyFont="1" applyFill="1" applyBorder="1" applyAlignment="1">
      <alignment horizontal="center" vertical="center" wrapText="1"/>
    </xf>
    <xf numFmtId="4" fontId="33" fillId="22" borderId="19" xfId="0" applyNumberFormat="1" applyFont="1" applyFill="1" applyBorder="1" applyAlignment="1">
      <alignment horizontal="center" vertical="center" wrapText="1"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Border="1" applyAlignment="1" applyProtection="1">
      <alignment horizontal="center" vertical="center" wrapText="1"/>
      <protection/>
    </xf>
    <xf numFmtId="0" fontId="34" fillId="0" borderId="10" xfId="0" applyNumberFormat="1" applyFont="1" applyBorder="1" applyAlignment="1" applyProtection="1">
      <alignment vertical="center" wrapText="1"/>
      <protection/>
    </xf>
    <xf numFmtId="0" fontId="34" fillId="0" borderId="20" xfId="0" applyNumberFormat="1" applyFont="1" applyBorder="1" applyAlignment="1" applyProtection="1">
      <alignment horizontal="center" vertical="center" wrapText="1"/>
      <protection/>
    </xf>
    <xf numFmtId="0" fontId="34" fillId="0" borderId="20" xfId="0" applyNumberFormat="1" applyFont="1" applyBorder="1" applyAlignment="1" applyProtection="1">
      <alignment vertical="center" wrapText="1"/>
      <protection/>
    </xf>
    <xf numFmtId="0" fontId="33" fillId="20" borderId="10" xfId="0" applyFont="1" applyFill="1" applyBorder="1" applyAlignment="1">
      <alignment horizontal="center" vertical="center" wrapText="1"/>
    </xf>
    <xf numFmtId="0" fontId="34" fillId="20" borderId="15" xfId="0" applyNumberFormat="1" applyFont="1" applyFill="1" applyBorder="1" applyAlignment="1" applyProtection="1">
      <alignment horizontal="center" vertical="center" wrapText="1"/>
      <protection/>
    </xf>
    <xf numFmtId="0" fontId="27" fillId="20" borderId="20" xfId="0" applyFont="1" applyFill="1" applyBorder="1" applyAlignment="1">
      <alignment horizontal="center" vertical="center" wrapText="1"/>
    </xf>
    <xf numFmtId="0" fontId="27" fillId="0" borderId="20" xfId="58" applyNumberFormat="1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27" fillId="24" borderId="20" xfId="58" applyNumberFormat="1" applyFont="1" applyFill="1" applyBorder="1" applyAlignment="1">
      <alignment horizontal="left" vertical="center"/>
      <protection/>
    </xf>
    <xf numFmtId="0" fontId="25" fillId="0" borderId="0" xfId="0" applyFont="1" applyBorder="1" applyAlignment="1">
      <alignment/>
    </xf>
    <xf numFmtId="199" fontId="33" fillId="22" borderId="20" xfId="0" applyNumberFormat="1" applyFont="1" applyFill="1" applyBorder="1" applyAlignment="1">
      <alignment horizontal="center" vertical="center" wrapText="1"/>
    </xf>
    <xf numFmtId="199" fontId="33" fillId="0" borderId="20" xfId="0" applyNumberFormat="1" applyFont="1" applyFill="1" applyBorder="1" applyAlignment="1">
      <alignment horizontal="center" vertical="center" wrapText="1"/>
    </xf>
    <xf numFmtId="199" fontId="33" fillId="0" borderId="20" xfId="0" applyNumberFormat="1" applyFont="1" applyBorder="1" applyAlignment="1">
      <alignment horizontal="center" vertical="center" wrapText="1"/>
    </xf>
    <xf numFmtId="199" fontId="35" fillId="0" borderId="20" xfId="56" applyNumberFormat="1" applyFont="1" applyFill="1" applyBorder="1" applyAlignment="1">
      <alignment horizontal="center" vertical="center" wrapText="1"/>
      <protection/>
    </xf>
    <xf numFmtId="199" fontId="30" fillId="22" borderId="20" xfId="56" applyNumberFormat="1" applyFont="1" applyFill="1" applyBorder="1" applyAlignment="1">
      <alignment horizontal="center" vertical="center" wrapText="1"/>
      <protection/>
    </xf>
    <xf numFmtId="199" fontId="30" fillId="22" borderId="20" xfId="0" applyNumberFormat="1" applyFont="1" applyFill="1" applyBorder="1" applyAlignment="1">
      <alignment horizontal="center" vertical="center" wrapText="1"/>
    </xf>
    <xf numFmtId="199" fontId="33" fillId="25" borderId="20" xfId="0" applyNumberFormat="1" applyFont="1" applyFill="1" applyBorder="1" applyAlignment="1">
      <alignment horizontal="center" vertical="center" wrapText="1"/>
    </xf>
    <xf numFmtId="199" fontId="33" fillId="0" borderId="20" xfId="0" applyNumberFormat="1" applyFont="1" applyBorder="1" applyAlignment="1">
      <alignment horizontal="center"/>
    </xf>
    <xf numFmtId="199" fontId="33" fillId="0" borderId="20" xfId="57" applyNumberFormat="1" applyFont="1" applyFill="1" applyBorder="1" applyAlignment="1">
      <alignment horizontal="center" vertical="center"/>
      <protection/>
    </xf>
    <xf numFmtId="199" fontId="33" fillId="0" borderId="20" xfId="0" applyNumberFormat="1" applyFont="1" applyFill="1" applyBorder="1" applyAlignment="1">
      <alignment horizontal="center"/>
    </xf>
    <xf numFmtId="199" fontId="35" fillId="24" borderId="20" xfId="56" applyNumberFormat="1" applyFont="1" applyFill="1" applyBorder="1" applyAlignment="1">
      <alignment horizontal="center" vertical="center" wrapText="1"/>
      <protection/>
    </xf>
    <xf numFmtId="199" fontId="33" fillId="25" borderId="19" xfId="0" applyNumberFormat="1" applyFont="1" applyFill="1" applyBorder="1" applyAlignment="1">
      <alignment horizontal="center" vertical="center" wrapText="1"/>
    </xf>
    <xf numFmtId="199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99" fontId="33" fillId="0" borderId="0" xfId="0" applyNumberFormat="1" applyFont="1" applyBorder="1" applyAlignment="1">
      <alignment/>
    </xf>
    <xf numFmtId="199" fontId="34" fillId="0" borderId="0" xfId="0" applyNumberFormat="1" applyFont="1" applyBorder="1" applyAlignment="1">
      <alignment/>
    </xf>
    <xf numFmtId="199" fontId="27" fillId="0" borderId="20" xfId="0" applyNumberFormat="1" applyFont="1" applyBorder="1" applyAlignment="1" applyProtection="1">
      <alignment horizontal="center" vertical="center"/>
      <protection locked="0"/>
    </xf>
    <xf numFmtId="199" fontId="27" fillId="22" borderId="20" xfId="0" applyNumberFormat="1" applyFont="1" applyFill="1" applyBorder="1" applyAlignment="1" applyProtection="1">
      <alignment horizontal="center" vertical="center"/>
      <protection locked="0"/>
    </xf>
    <xf numFmtId="199" fontId="27" fillId="4" borderId="20" xfId="0" applyNumberFormat="1" applyFont="1" applyFill="1" applyBorder="1" applyAlignment="1" applyProtection="1">
      <alignment horizontal="center" vertical="center"/>
      <protection locked="0"/>
    </xf>
    <xf numFmtId="199" fontId="27" fillId="0" borderId="20" xfId="0" applyNumberFormat="1" applyFont="1" applyFill="1" applyBorder="1" applyAlignment="1" applyProtection="1">
      <alignment horizontal="center" vertical="center"/>
      <protection locked="0"/>
    </xf>
    <xf numFmtId="199" fontId="36" fillId="0" borderId="20" xfId="0" applyNumberFormat="1" applyFont="1" applyFill="1" applyBorder="1" applyAlignment="1">
      <alignment horizontal="center" vertical="center" wrapText="1"/>
    </xf>
    <xf numFmtId="199" fontId="27" fillId="22" borderId="20" xfId="0" applyNumberFormat="1" applyFont="1" applyFill="1" applyBorder="1" applyAlignment="1" applyProtection="1">
      <alignment horizontal="center"/>
      <protection locked="0"/>
    </xf>
    <xf numFmtId="199" fontId="27" fillId="0" borderId="20" xfId="0" applyNumberFormat="1" applyFont="1" applyFill="1" applyBorder="1" applyAlignment="1" applyProtection="1">
      <alignment horizontal="center"/>
      <protection locked="0"/>
    </xf>
    <xf numFmtId="199" fontId="27" fillId="4" borderId="20" xfId="0" applyNumberFormat="1" applyFont="1" applyFill="1" applyBorder="1" applyAlignment="1" applyProtection="1">
      <alignment horizontal="center"/>
      <protection locked="0"/>
    </xf>
    <xf numFmtId="199" fontId="27" fillId="4" borderId="20" xfId="0" applyNumberFormat="1" applyFont="1" applyFill="1" applyBorder="1" applyAlignment="1" applyProtection="1">
      <alignment/>
      <protection locked="0"/>
    </xf>
    <xf numFmtId="199" fontId="27" fillId="0" borderId="20" xfId="0" applyNumberFormat="1" applyFont="1" applyFill="1" applyBorder="1" applyAlignment="1">
      <alignment horizontal="center" vertical="center" wrapText="1"/>
    </xf>
    <xf numFmtId="0" fontId="23" fillId="4" borderId="11" xfId="0" applyNumberFormat="1" applyFont="1" applyFill="1" applyBorder="1" applyAlignment="1" applyProtection="1">
      <alignment horizontal="center" vertical="center" wrapText="1"/>
      <protection/>
    </xf>
    <xf numFmtId="0" fontId="23" fillId="4" borderId="0" xfId="0" applyNumberFormat="1" applyFont="1" applyFill="1" applyBorder="1" applyAlignment="1" applyProtection="1">
      <alignment horizontal="center" vertical="center" wrapText="1"/>
      <protection/>
    </xf>
    <xf numFmtId="0" fontId="23" fillId="4" borderId="21" xfId="0" applyNumberFormat="1" applyFont="1" applyFill="1" applyBorder="1" applyAlignment="1" applyProtection="1">
      <alignment horizontal="center" vertical="center" wrapText="1"/>
      <protection/>
    </xf>
    <xf numFmtId="0" fontId="23" fillId="4" borderId="22" xfId="0" applyNumberFormat="1" applyFont="1" applyFill="1" applyBorder="1" applyAlignment="1" applyProtection="1">
      <alignment horizontal="center" vertical="center" wrapText="1"/>
      <protection/>
    </xf>
    <xf numFmtId="4" fontId="30" fillId="0" borderId="16" xfId="0" applyNumberFormat="1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center" vertical="center" wrapText="1"/>
    </xf>
    <xf numFmtId="4" fontId="30" fillId="0" borderId="18" xfId="0" applyNumberFormat="1" applyFont="1" applyBorder="1" applyAlignment="1">
      <alignment horizontal="center" vertical="center" wrapText="1"/>
    </xf>
    <xf numFmtId="4" fontId="30" fillId="0" borderId="22" xfId="0" applyNumberFormat="1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 wrapText="1"/>
    </xf>
    <xf numFmtId="4" fontId="30" fillId="0" borderId="23" xfId="0" applyNumberFormat="1" applyFont="1" applyBorder="1" applyAlignment="1">
      <alignment horizontal="center" vertical="center" wrapText="1"/>
    </xf>
    <xf numFmtId="0" fontId="29" fillId="2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9" fillId="20" borderId="15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>
      <alignment horizontal="center" vertical="center" wrapText="1"/>
    </xf>
    <xf numFmtId="4" fontId="28" fillId="0" borderId="13" xfId="0" applyNumberFormat="1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33" fillId="24" borderId="12" xfId="0" applyNumberFormat="1" applyFont="1" applyFill="1" applyBorder="1" applyAlignment="1" applyProtection="1">
      <alignment horizontal="center" vertical="center" wrapText="1"/>
      <protection/>
    </xf>
    <xf numFmtId="0" fontId="33" fillId="24" borderId="13" xfId="0" applyNumberFormat="1" applyFont="1" applyFill="1" applyBorder="1" applyAlignment="1" applyProtection="1">
      <alignment horizontal="center" vertical="center" wrapText="1"/>
      <protection/>
    </xf>
    <xf numFmtId="0" fontId="33" fillId="24" borderId="14" xfId="0" applyNumberFormat="1" applyFont="1" applyFill="1" applyBorder="1" applyAlignment="1" applyProtection="1">
      <alignment horizontal="center" vertical="center" wrapText="1"/>
      <protection/>
    </xf>
    <xf numFmtId="0" fontId="25" fillId="25" borderId="22" xfId="0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horizontal="center" vertical="center"/>
    </xf>
    <xf numFmtId="0" fontId="23" fillId="4" borderId="16" xfId="0" applyNumberFormat="1" applyFont="1" applyFill="1" applyBorder="1" applyAlignment="1" applyProtection="1">
      <alignment horizontal="center" vertical="center" wrapText="1"/>
      <protection/>
    </xf>
    <xf numFmtId="0" fontId="23" fillId="4" borderId="17" xfId="0" applyNumberFormat="1" applyFont="1" applyFill="1" applyBorder="1" applyAlignment="1" applyProtection="1">
      <alignment horizontal="center" vertical="center" wrapText="1"/>
      <protection/>
    </xf>
    <xf numFmtId="0" fontId="23" fillId="4" borderId="18" xfId="0" applyNumberFormat="1" applyFont="1" applyFill="1" applyBorder="1" applyAlignment="1" applyProtection="1">
      <alignment horizontal="center" vertical="center" wrapText="1"/>
      <protection/>
    </xf>
    <xf numFmtId="0" fontId="23" fillId="4" borderId="24" xfId="0" applyNumberFormat="1" applyFont="1" applyFill="1" applyBorder="1" applyAlignment="1" applyProtection="1">
      <alignment horizontal="center" vertical="center" wrapText="1"/>
      <protection/>
    </xf>
    <xf numFmtId="0" fontId="23" fillId="4" borderId="23" xfId="0" applyNumberFormat="1" applyFont="1" applyFill="1" applyBorder="1" applyAlignment="1" applyProtection="1">
      <alignment horizontal="center" vertical="center" wrapText="1"/>
      <protection/>
    </xf>
    <xf numFmtId="0" fontId="27" fillId="4" borderId="16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27" fillId="4" borderId="24" xfId="0" applyNumberFormat="1" applyFont="1" applyFill="1" applyBorder="1" applyAlignment="1" applyProtection="1">
      <alignment horizontal="center" vertical="center" wrapText="1"/>
      <protection/>
    </xf>
    <xf numFmtId="0" fontId="27" fillId="4" borderId="0" xfId="0" applyNumberFormat="1" applyFont="1" applyFill="1" applyBorder="1" applyAlignment="1" applyProtection="1">
      <alignment horizontal="center" vertical="center" wrapText="1"/>
      <protection/>
    </xf>
    <xf numFmtId="0" fontId="27" fillId="4" borderId="21" xfId="0" applyNumberFormat="1" applyFont="1" applyFill="1" applyBorder="1" applyAlignment="1" applyProtection="1">
      <alignment horizontal="center" vertical="center" wrapText="1"/>
      <protection/>
    </xf>
    <xf numFmtId="0" fontId="27" fillId="4" borderId="22" xfId="0" applyNumberFormat="1" applyFont="1" applyFill="1" applyBorder="1" applyAlignment="1" applyProtection="1">
      <alignment horizontal="center" vertical="center" wrapText="1"/>
      <protection/>
    </xf>
    <xf numFmtId="0" fontId="27" fillId="4" borderId="11" xfId="0" applyNumberFormat="1" applyFont="1" applyFill="1" applyBorder="1" applyAlignment="1" applyProtection="1">
      <alignment horizontal="center" vertical="center" wrapText="1"/>
      <protection/>
    </xf>
    <xf numFmtId="0" fontId="27" fillId="4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24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4" fontId="28" fillId="0" borderId="22" xfId="0" applyNumberFormat="1" applyFont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7" fillId="0" borderId="16" xfId="0" applyNumberFormat="1" applyFont="1" applyBorder="1" applyAlignment="1">
      <alignment horizontal="center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4" fontId="27" fillId="0" borderId="24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4" fontId="27" fillId="0" borderId="22" xfId="0" applyNumberFormat="1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 wrapText="1"/>
    </xf>
    <xf numFmtId="4" fontId="27" fillId="0" borderId="23" xfId="0" applyNumberFormat="1" applyFont="1" applyBorder="1" applyAlignment="1">
      <alignment horizontal="center" vertical="center" wrapText="1"/>
    </xf>
    <xf numFmtId="4" fontId="33" fillId="0" borderId="16" xfId="0" applyNumberFormat="1" applyFont="1" applyBorder="1" applyAlignment="1">
      <alignment horizontal="center" vertical="center" wrapText="1"/>
    </xf>
    <xf numFmtId="4" fontId="33" fillId="0" borderId="17" xfId="0" applyNumberFormat="1" applyFont="1" applyBorder="1" applyAlignment="1">
      <alignment horizontal="center" vertical="center" wrapText="1"/>
    </xf>
    <xf numFmtId="4" fontId="33" fillId="0" borderId="18" xfId="0" applyNumberFormat="1" applyFont="1" applyBorder="1" applyAlignment="1">
      <alignment horizontal="center" vertical="center" wrapText="1"/>
    </xf>
    <xf numFmtId="4" fontId="33" fillId="0" borderId="22" xfId="0" applyNumberFormat="1" applyFont="1" applyBorder="1" applyAlignment="1">
      <alignment horizontal="center" vertical="center" wrapText="1"/>
    </xf>
    <xf numFmtId="4" fontId="33" fillId="0" borderId="11" xfId="0" applyNumberFormat="1" applyFont="1" applyBorder="1" applyAlignment="1">
      <alignment horizontal="center" vertical="center" wrapText="1"/>
    </xf>
    <xf numFmtId="4" fontId="33" fillId="0" borderId="23" xfId="0" applyNumberFormat="1" applyFont="1" applyBorder="1" applyAlignment="1">
      <alignment horizontal="center" vertical="center" wrapText="1"/>
    </xf>
    <xf numFmtId="4" fontId="28" fillId="0" borderId="18" xfId="0" applyNumberFormat="1" applyFont="1" applyBorder="1" applyAlignment="1">
      <alignment horizontal="center" vertical="center" wrapText="1"/>
    </xf>
    <xf numFmtId="4" fontId="28" fillId="0" borderId="21" xfId="0" applyNumberFormat="1" applyFont="1" applyBorder="1" applyAlignment="1">
      <alignment horizontal="center" vertical="center" wrapText="1"/>
    </xf>
    <xf numFmtId="4" fontId="28" fillId="0" borderId="23" xfId="0" applyNumberFormat="1" applyFont="1" applyBorder="1" applyAlignment="1">
      <alignment horizontal="center" vertical="center" wrapText="1"/>
    </xf>
    <xf numFmtId="4" fontId="25" fillId="4" borderId="16" xfId="0" applyNumberFormat="1" applyFont="1" applyFill="1" applyBorder="1" applyAlignment="1">
      <alignment horizontal="center" vertical="center" wrapText="1"/>
    </xf>
    <xf numFmtId="4" fontId="25" fillId="4" borderId="17" xfId="0" applyNumberFormat="1" applyFont="1" applyFill="1" applyBorder="1" applyAlignment="1">
      <alignment horizontal="center" vertical="center" wrapText="1"/>
    </xf>
    <xf numFmtId="4" fontId="25" fillId="4" borderId="18" xfId="0" applyNumberFormat="1" applyFont="1" applyFill="1" applyBorder="1" applyAlignment="1">
      <alignment horizontal="center" vertical="center" wrapText="1"/>
    </xf>
    <xf numFmtId="4" fontId="25" fillId="4" borderId="24" xfId="0" applyNumberFormat="1" applyFont="1" applyFill="1" applyBorder="1" applyAlignment="1">
      <alignment horizontal="center" vertical="center" wrapText="1"/>
    </xf>
    <xf numFmtId="4" fontId="25" fillId="4" borderId="0" xfId="0" applyNumberFormat="1" applyFont="1" applyFill="1" applyBorder="1" applyAlignment="1">
      <alignment horizontal="center" vertical="center" wrapText="1"/>
    </xf>
    <xf numFmtId="4" fontId="25" fillId="4" borderId="21" xfId="0" applyNumberFormat="1" applyFont="1" applyFill="1" applyBorder="1" applyAlignment="1">
      <alignment horizontal="center" vertical="center" wrapText="1"/>
    </xf>
    <xf numFmtId="4" fontId="25" fillId="4" borderId="22" xfId="0" applyNumberFormat="1" applyFont="1" applyFill="1" applyBorder="1" applyAlignment="1">
      <alignment horizontal="center" vertical="center" wrapText="1"/>
    </xf>
    <xf numFmtId="4" fontId="25" fillId="4" borderId="11" xfId="0" applyNumberFormat="1" applyFont="1" applyFill="1" applyBorder="1" applyAlignment="1">
      <alignment horizontal="center" vertical="center" wrapText="1"/>
    </xf>
    <xf numFmtId="4" fontId="25" fillId="4" borderId="23" xfId="0" applyNumberFormat="1" applyFont="1" applyFill="1" applyBorder="1" applyAlignment="1">
      <alignment horizontal="center" vertical="center" wrapText="1"/>
    </xf>
    <xf numFmtId="4" fontId="25" fillId="11" borderId="12" xfId="0" applyNumberFormat="1" applyFont="1" applyFill="1" applyBorder="1" applyAlignment="1">
      <alignment horizontal="center" vertical="center" wrapText="1"/>
    </xf>
    <xf numFmtId="4" fontId="25" fillId="11" borderId="13" xfId="0" applyNumberFormat="1" applyFont="1" applyFill="1" applyBorder="1" applyAlignment="1">
      <alignment horizontal="center" vertical="center" wrapText="1"/>
    </xf>
    <xf numFmtId="4" fontId="25" fillId="11" borderId="14" xfId="0" applyNumberFormat="1" applyFont="1" applyFill="1" applyBorder="1" applyAlignment="1">
      <alignment horizontal="center" vertical="center" wrapText="1"/>
    </xf>
    <xf numFmtId="4" fontId="32" fillId="24" borderId="16" xfId="0" applyNumberFormat="1" applyFont="1" applyFill="1" applyBorder="1" applyAlignment="1">
      <alignment horizontal="center" vertical="center" wrapText="1"/>
    </xf>
    <xf numFmtId="4" fontId="32" fillId="24" borderId="17" xfId="0" applyNumberFormat="1" applyFont="1" applyFill="1" applyBorder="1" applyAlignment="1">
      <alignment horizontal="center" vertical="center" wrapText="1"/>
    </xf>
    <xf numFmtId="4" fontId="32" fillId="24" borderId="18" xfId="0" applyNumberFormat="1" applyFont="1" applyFill="1" applyBorder="1" applyAlignment="1">
      <alignment horizontal="center" vertical="center" wrapText="1"/>
    </xf>
    <xf numFmtId="4" fontId="32" fillId="24" borderId="24" xfId="0" applyNumberFormat="1" applyFont="1" applyFill="1" applyBorder="1" applyAlignment="1">
      <alignment horizontal="center" vertical="center" wrapText="1"/>
    </xf>
    <xf numFmtId="4" fontId="32" fillId="24" borderId="0" xfId="0" applyNumberFormat="1" applyFont="1" applyFill="1" applyBorder="1" applyAlignment="1">
      <alignment horizontal="center" vertical="center" wrapText="1"/>
    </xf>
    <xf numFmtId="4" fontId="32" fillId="24" borderId="21" xfId="0" applyNumberFormat="1" applyFont="1" applyFill="1" applyBorder="1" applyAlignment="1">
      <alignment horizontal="center" vertical="center" wrapText="1"/>
    </xf>
    <xf numFmtId="4" fontId="32" fillId="24" borderId="22" xfId="0" applyNumberFormat="1" applyFont="1" applyFill="1" applyBorder="1" applyAlignment="1">
      <alignment horizontal="center" vertical="center" wrapText="1"/>
    </xf>
    <xf numFmtId="4" fontId="32" fillId="24" borderId="11" xfId="0" applyNumberFormat="1" applyFont="1" applyFill="1" applyBorder="1" applyAlignment="1">
      <alignment horizontal="center" vertical="center" wrapText="1"/>
    </xf>
    <xf numFmtId="4" fontId="32" fillId="24" borderId="2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31" fillId="24" borderId="16" xfId="0" applyNumberFormat="1" applyFont="1" applyFill="1" applyBorder="1" applyAlignment="1">
      <alignment horizontal="center" vertical="center" wrapText="1"/>
    </xf>
    <xf numFmtId="4" fontId="31" fillId="24" borderId="17" xfId="0" applyNumberFormat="1" applyFont="1" applyFill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 wrapText="1"/>
    </xf>
    <xf numFmtId="4" fontId="31" fillId="24" borderId="24" xfId="0" applyNumberFormat="1" applyFont="1" applyFill="1" applyBorder="1" applyAlignment="1">
      <alignment horizontal="center" vertical="center" wrapText="1"/>
    </xf>
    <xf numFmtId="4" fontId="31" fillId="24" borderId="0" xfId="0" applyNumberFormat="1" applyFont="1" applyFill="1" applyBorder="1" applyAlignment="1">
      <alignment horizontal="center" vertical="center" wrapText="1"/>
    </xf>
    <xf numFmtId="4" fontId="31" fillId="24" borderId="21" xfId="0" applyNumberFormat="1" applyFont="1" applyFill="1" applyBorder="1" applyAlignment="1">
      <alignment horizontal="center" vertical="center" wrapText="1"/>
    </xf>
    <xf numFmtId="4" fontId="31" fillId="24" borderId="22" xfId="0" applyNumberFormat="1" applyFont="1" applyFill="1" applyBorder="1" applyAlignment="1">
      <alignment horizontal="center" vertical="center" wrapText="1"/>
    </xf>
    <xf numFmtId="4" fontId="31" fillId="24" borderId="11" xfId="0" applyNumberFormat="1" applyFont="1" applyFill="1" applyBorder="1" applyAlignment="1">
      <alignment horizontal="center" vertical="center" wrapText="1"/>
    </xf>
    <xf numFmtId="4" fontId="31" fillId="24" borderId="23" xfId="0" applyNumberFormat="1" applyFont="1" applyFill="1" applyBorder="1" applyAlignment="1">
      <alignment horizontal="center" vertical="center" wrapText="1"/>
    </xf>
    <xf numFmtId="4" fontId="30" fillId="24" borderId="16" xfId="0" applyNumberFormat="1" applyFont="1" applyFill="1" applyBorder="1" applyAlignment="1">
      <alignment horizontal="center" vertical="center" wrapText="1"/>
    </xf>
    <xf numFmtId="4" fontId="30" fillId="24" borderId="17" xfId="0" applyNumberFormat="1" applyFont="1" applyFill="1" applyBorder="1" applyAlignment="1">
      <alignment horizontal="center" vertical="center" wrapText="1"/>
    </xf>
    <xf numFmtId="4" fontId="30" fillId="24" borderId="18" xfId="0" applyNumberFormat="1" applyFont="1" applyFill="1" applyBorder="1" applyAlignment="1">
      <alignment horizontal="center" vertical="center" wrapText="1"/>
    </xf>
    <xf numFmtId="4" fontId="30" fillId="24" borderId="24" xfId="0" applyNumberFormat="1" applyFont="1" applyFill="1" applyBorder="1" applyAlignment="1">
      <alignment horizontal="center" vertical="center" wrapText="1"/>
    </xf>
    <xf numFmtId="4" fontId="30" fillId="24" borderId="0" xfId="0" applyNumberFormat="1" applyFont="1" applyFill="1" applyBorder="1" applyAlignment="1">
      <alignment horizontal="center" vertical="center" wrapText="1"/>
    </xf>
    <xf numFmtId="4" fontId="30" fillId="24" borderId="21" xfId="0" applyNumberFormat="1" applyFont="1" applyFill="1" applyBorder="1" applyAlignment="1">
      <alignment horizontal="center" vertical="center" wrapText="1"/>
    </xf>
    <xf numFmtId="4" fontId="30" fillId="24" borderId="22" xfId="0" applyNumberFormat="1" applyFont="1" applyFill="1" applyBorder="1" applyAlignment="1">
      <alignment horizontal="center" vertical="center" wrapText="1"/>
    </xf>
    <xf numFmtId="4" fontId="30" fillId="24" borderId="11" xfId="0" applyNumberFormat="1" applyFont="1" applyFill="1" applyBorder="1" applyAlignment="1">
      <alignment horizontal="center" vertical="center" wrapText="1"/>
    </xf>
    <xf numFmtId="4" fontId="30" fillId="24" borderId="23" xfId="0" applyNumberFormat="1" applyFont="1" applyFill="1" applyBorder="1" applyAlignment="1">
      <alignment horizontal="center" vertical="center" wrapText="1"/>
    </xf>
    <xf numFmtId="4" fontId="28" fillId="24" borderId="16" xfId="0" applyNumberFormat="1" applyFont="1" applyFill="1" applyBorder="1" applyAlignment="1">
      <alignment horizontal="center" vertical="center" wrapText="1"/>
    </xf>
    <xf numFmtId="4" fontId="28" fillId="24" borderId="17" xfId="0" applyNumberFormat="1" applyFont="1" applyFill="1" applyBorder="1" applyAlignment="1">
      <alignment horizontal="center" vertical="center" wrapText="1"/>
    </xf>
    <xf numFmtId="4" fontId="28" fillId="24" borderId="18" xfId="0" applyNumberFormat="1" applyFont="1" applyFill="1" applyBorder="1" applyAlignment="1">
      <alignment horizontal="center" vertical="center" wrapText="1"/>
    </xf>
    <xf numFmtId="4" fontId="28" fillId="24" borderId="24" xfId="0" applyNumberFormat="1" applyFont="1" applyFill="1" applyBorder="1" applyAlignment="1">
      <alignment horizontal="center" vertical="center" wrapText="1"/>
    </xf>
    <xf numFmtId="4" fontId="28" fillId="24" borderId="0" xfId="0" applyNumberFormat="1" applyFont="1" applyFill="1" applyBorder="1" applyAlignment="1">
      <alignment horizontal="center" vertical="center" wrapText="1"/>
    </xf>
    <xf numFmtId="4" fontId="28" fillId="24" borderId="21" xfId="0" applyNumberFormat="1" applyFont="1" applyFill="1" applyBorder="1" applyAlignment="1">
      <alignment horizontal="center" vertical="center" wrapText="1"/>
    </xf>
    <xf numFmtId="4" fontId="28" fillId="24" borderId="22" xfId="0" applyNumberFormat="1" applyFont="1" applyFill="1" applyBorder="1" applyAlignment="1">
      <alignment horizontal="center" vertical="center" wrapText="1"/>
    </xf>
    <xf numFmtId="4" fontId="28" fillId="24" borderId="11" xfId="0" applyNumberFormat="1" applyFont="1" applyFill="1" applyBorder="1" applyAlignment="1">
      <alignment horizontal="center" vertical="center" wrapText="1"/>
    </xf>
    <xf numFmtId="4" fontId="28" fillId="24" borderId="23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Border="1" applyAlignment="1" applyProtection="1">
      <alignment horizontal="center" vertical="center" wrapText="1"/>
      <protection/>
    </xf>
    <xf numFmtId="0" fontId="28" fillId="0" borderId="17" xfId="0" applyNumberFormat="1" applyFont="1" applyBorder="1" applyAlignment="1" applyProtection="1">
      <alignment horizontal="center" vertical="center" wrapText="1"/>
      <protection/>
    </xf>
    <xf numFmtId="0" fontId="28" fillId="0" borderId="18" xfId="0" applyNumberFormat="1" applyFont="1" applyBorder="1" applyAlignment="1" applyProtection="1">
      <alignment horizontal="center" vertical="center" wrapText="1"/>
      <protection/>
    </xf>
    <xf numFmtId="0" fontId="28" fillId="0" borderId="22" xfId="0" applyNumberFormat="1" applyFont="1" applyBorder="1" applyAlignment="1" applyProtection="1">
      <alignment horizontal="center" vertical="center" wrapText="1"/>
      <protection/>
    </xf>
    <xf numFmtId="0" fontId="28" fillId="0" borderId="11" xfId="0" applyNumberFormat="1" applyFont="1" applyBorder="1" applyAlignment="1" applyProtection="1">
      <alignment horizontal="center" vertical="center" wrapText="1"/>
      <protection/>
    </xf>
    <xf numFmtId="0" fontId="28" fillId="0" borderId="23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textRotation="90" wrapText="1"/>
      <protection/>
    </xf>
    <xf numFmtId="0" fontId="27" fillId="0" borderId="15" xfId="0" applyFont="1" applyFill="1" applyBorder="1" applyAlignment="1" applyProtection="1">
      <alignment horizontal="center" vertical="center" textRotation="90" wrapText="1"/>
      <protection/>
    </xf>
    <xf numFmtId="0" fontId="27" fillId="0" borderId="19" xfId="0" applyFont="1" applyFill="1" applyBorder="1" applyAlignment="1" applyProtection="1">
      <alignment horizontal="center" vertical="center" textRotation="90" wrapText="1"/>
      <protection/>
    </xf>
    <xf numFmtId="0" fontId="27" fillId="0" borderId="10" xfId="0" applyFont="1" applyBorder="1" applyAlignment="1" applyProtection="1">
      <alignment horizontal="center" vertical="center" textRotation="90" wrapText="1"/>
      <protection/>
    </xf>
    <xf numFmtId="0" fontId="27" fillId="0" borderId="15" xfId="0" applyFont="1" applyBorder="1" applyAlignment="1" applyProtection="1">
      <alignment horizontal="center" vertical="center" textRotation="90" wrapText="1"/>
      <protection/>
    </xf>
    <xf numFmtId="0" fontId="27" fillId="0" borderId="19" xfId="0" applyFont="1" applyBorder="1" applyAlignment="1" applyProtection="1">
      <alignment horizontal="center" vertical="center" textRotation="90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vertical="center" wrapText="1"/>
      <protection/>
    </xf>
    <xf numFmtId="0" fontId="30" fillId="0" borderId="23" xfId="0" applyFont="1" applyBorder="1" applyAlignment="1" applyProtection="1">
      <alignment horizontal="center" vertical="center" wrapText="1"/>
      <protection/>
    </xf>
    <xf numFmtId="0" fontId="28" fillId="0" borderId="12" xfId="0" applyNumberFormat="1" applyFont="1" applyBorder="1" applyAlignment="1" applyProtection="1">
      <alignment horizontal="center" vertical="center" wrapText="1"/>
      <protection/>
    </xf>
    <xf numFmtId="0" fontId="28" fillId="0" borderId="13" xfId="0" applyNumberFormat="1" applyFont="1" applyBorder="1" applyAlignment="1" applyProtection="1">
      <alignment horizontal="center" vertical="center" wrapText="1"/>
      <protection/>
    </xf>
    <xf numFmtId="0" fontId="28" fillId="0" borderId="14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rmal_Sheet1_Лист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U611"/>
  <sheetViews>
    <sheetView tabSelected="1" zoomScalePageLayoutView="0" workbookViewId="0" topLeftCell="B1">
      <pane xSplit="2" ySplit="8" topLeftCell="D9" activePane="bottomRight" state="frozen"/>
      <selection pane="topLeft" activeCell="B7" sqref="A7:IV7"/>
      <selection pane="topRight" activeCell="B2" sqref="B2:S2"/>
      <selection pane="bottomLeft" activeCell="B21" sqref="B21"/>
      <selection pane="bottomRight" activeCell="H15" sqref="H15"/>
    </sheetView>
  </sheetViews>
  <sheetFormatPr defaultColWidth="8.796875" defaultRowHeight="15"/>
  <cols>
    <col min="1" max="1" width="0.8984375" style="5" hidden="1" customWidth="1"/>
    <col min="2" max="2" width="4.19921875" style="5" customWidth="1"/>
    <col min="3" max="3" width="17.59765625" style="5" customWidth="1"/>
    <col min="4" max="4" width="9.8984375" style="5" customWidth="1"/>
    <col min="5" max="5" width="8.09765625" style="5" customWidth="1"/>
    <col min="6" max="6" width="10.59765625" style="5" customWidth="1"/>
    <col min="7" max="7" width="10.19921875" style="5" customWidth="1"/>
    <col min="8" max="8" width="11.69921875" style="5" customWidth="1"/>
    <col min="9" max="9" width="5" style="5" customWidth="1"/>
    <col min="10" max="10" width="9.19921875" style="5" customWidth="1"/>
    <col min="11" max="11" width="8.69921875" style="5" customWidth="1"/>
    <col min="12" max="12" width="9.09765625" style="5" customWidth="1"/>
    <col min="13" max="13" width="6.09765625" style="5" customWidth="1"/>
    <col min="14" max="14" width="10.19921875" style="5" customWidth="1"/>
    <col min="15" max="15" width="8.09765625" style="5" customWidth="1"/>
    <col min="16" max="16" width="8.19921875" style="5" customWidth="1"/>
    <col min="17" max="17" width="6.5" style="5" customWidth="1"/>
    <col min="18" max="18" width="8.09765625" style="5" customWidth="1"/>
    <col min="19" max="19" width="8.8984375" style="5" customWidth="1"/>
    <col min="20" max="21" width="8.59765625" style="5" customWidth="1"/>
    <col min="22" max="22" width="8.19921875" style="5" customWidth="1"/>
    <col min="23" max="23" width="6.09765625" style="5" customWidth="1"/>
    <col min="24" max="24" width="10.8984375" style="5" customWidth="1"/>
    <col min="25" max="25" width="10.5" style="5" customWidth="1"/>
    <col min="26" max="26" width="8" style="5" customWidth="1"/>
    <col min="27" max="27" width="9.59765625" style="5" customWidth="1"/>
    <col min="28" max="28" width="8.8984375" style="5" customWidth="1"/>
    <col min="29" max="30" width="9.09765625" style="5" customWidth="1"/>
    <col min="31" max="31" width="8.19921875" style="5" customWidth="1"/>
    <col min="32" max="32" width="6.09765625" style="5" customWidth="1"/>
    <col min="33" max="33" width="11.5" style="5" customWidth="1"/>
    <col min="34" max="34" width="8.5" style="5" customWidth="1"/>
    <col min="35" max="35" width="8.3984375" style="5" customWidth="1"/>
    <col min="36" max="37" width="8" style="5" customWidth="1"/>
    <col min="38" max="38" width="9.09765625" style="5" customWidth="1"/>
    <col min="39" max="39" width="9.19921875" style="5" customWidth="1"/>
    <col min="40" max="40" width="8.5" style="5" customWidth="1"/>
    <col min="41" max="41" width="9.3984375" style="5" customWidth="1"/>
    <col min="42" max="42" width="8.69921875" style="5" customWidth="1"/>
    <col min="43" max="43" width="7.5" style="5" customWidth="1"/>
    <col min="44" max="44" width="8.69921875" style="5" customWidth="1"/>
    <col min="45" max="45" width="8.19921875" style="5" customWidth="1"/>
    <col min="46" max="46" width="7.09765625" style="5" customWidth="1"/>
    <col min="47" max="47" width="7.19921875" style="5" customWidth="1"/>
    <col min="48" max="48" width="9.09765625" style="5" customWidth="1"/>
    <col min="49" max="49" width="10.19921875" style="5" customWidth="1"/>
    <col min="50" max="50" width="11" style="5" customWidth="1"/>
    <col min="51" max="51" width="8.69921875" style="5" customWidth="1"/>
    <col min="52" max="52" width="7.59765625" style="5" customWidth="1"/>
    <col min="53" max="53" width="9.19921875" style="5" customWidth="1"/>
    <col min="54" max="54" width="7" style="5" customWidth="1"/>
    <col min="55" max="55" width="6.59765625" style="5" customWidth="1"/>
    <col min="56" max="56" width="5.5" style="5" customWidth="1"/>
    <col min="57" max="57" width="8.19921875" style="5" customWidth="1"/>
    <col min="58" max="58" width="8.5" style="5" customWidth="1"/>
    <col min="59" max="59" width="7.69921875" style="5" customWidth="1"/>
    <col min="60" max="60" width="9.09765625" style="5" customWidth="1"/>
    <col min="61" max="61" width="8.59765625" style="5" customWidth="1"/>
    <col min="62" max="62" width="8.69921875" style="5" customWidth="1"/>
    <col min="63" max="63" width="7.8984375" style="5" customWidth="1"/>
    <col min="64" max="64" width="7.59765625" style="5" customWidth="1"/>
    <col min="65" max="65" width="8.59765625" style="5" customWidth="1"/>
    <col min="66" max="66" width="8.5" style="5" customWidth="1"/>
    <col min="67" max="68" width="7.09765625" style="5" customWidth="1"/>
    <col min="69" max="69" width="9" style="5" customWidth="1"/>
    <col min="70" max="70" width="7.09765625" style="5" customWidth="1"/>
    <col min="71" max="71" width="8" style="5" customWidth="1"/>
    <col min="72" max="72" width="8.69921875" style="5" customWidth="1"/>
    <col min="73" max="73" width="7.09765625" style="5" customWidth="1"/>
    <col min="74" max="74" width="6.59765625" style="5" customWidth="1"/>
    <col min="75" max="75" width="8.5" style="5" customWidth="1"/>
    <col min="76" max="76" width="9.19921875" style="5" customWidth="1"/>
    <col min="77" max="77" width="9.09765625" style="5" customWidth="1"/>
    <col min="78" max="78" width="8.19921875" style="5" customWidth="1"/>
    <col min="79" max="80" width="8.69921875" style="5" customWidth="1"/>
    <col min="81" max="81" width="10.3984375" style="5" customWidth="1"/>
    <col min="82" max="82" width="11.09765625" style="5" customWidth="1"/>
    <col min="83" max="83" width="10.3984375" style="5" customWidth="1"/>
    <col min="84" max="91" width="7.5" style="5" customWidth="1"/>
    <col min="92" max="92" width="8.5" style="5" customWidth="1"/>
    <col min="93" max="93" width="8.59765625" style="5" customWidth="1"/>
    <col min="94" max="94" width="9.69921875" style="5" customWidth="1"/>
    <col min="95" max="95" width="9" style="5" customWidth="1"/>
    <col min="96" max="96" width="8.8984375" style="5" customWidth="1"/>
    <col min="97" max="97" width="10.09765625" style="5" customWidth="1"/>
    <col min="98" max="98" width="9.19921875" style="5" customWidth="1"/>
    <col min="99" max="16384" width="9" style="5" customWidth="1"/>
  </cols>
  <sheetData>
    <row r="1" spans="2:95" ht="17.25"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</row>
    <row r="2" spans="2:95" ht="33.75" customHeight="1">
      <c r="B2" s="162" t="s">
        <v>166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7"/>
      <c r="U2" s="7"/>
      <c r="V2" s="7"/>
      <c r="W2" s="7"/>
      <c r="X2" s="6"/>
      <c r="Y2" s="6"/>
      <c r="Z2" s="6"/>
      <c r="AA2" s="7"/>
      <c r="AB2" s="7"/>
      <c r="AC2" s="7"/>
      <c r="AD2" s="7"/>
      <c r="AE2" s="7"/>
      <c r="AF2" s="6"/>
      <c r="AG2" s="6"/>
      <c r="AH2" s="6"/>
      <c r="AI2" s="6"/>
      <c r="AJ2" s="7"/>
      <c r="AK2" s="7"/>
      <c r="AL2" s="7"/>
      <c r="AM2" s="7"/>
      <c r="AN2" s="7"/>
      <c r="AO2" s="7"/>
      <c r="AP2" s="7"/>
      <c r="AQ2" s="7"/>
      <c r="AR2" s="7"/>
      <c r="AS2" s="8"/>
      <c r="AT2" s="8"/>
      <c r="AU2" s="8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</row>
    <row r="3" spans="2:69" ht="17.25">
      <c r="B3" s="5" t="s">
        <v>165</v>
      </c>
      <c r="C3" s="10"/>
      <c r="T3" s="11"/>
      <c r="U3" s="11"/>
      <c r="V3" s="11"/>
      <c r="W3" s="11"/>
      <c r="X3" s="12"/>
      <c r="Y3" s="12"/>
      <c r="Z3" s="12"/>
      <c r="AA3" s="12"/>
      <c r="AB3" s="11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BQ3" s="13"/>
    </row>
    <row r="4" spans="2:98" ht="15" customHeight="1">
      <c r="B4" s="14" t="s">
        <v>1</v>
      </c>
      <c r="C4" s="111" t="s">
        <v>2</v>
      </c>
      <c r="D4" s="209" t="s">
        <v>3</v>
      </c>
      <c r="E4" s="206" t="s">
        <v>4</v>
      </c>
      <c r="F4" s="97" t="s">
        <v>5</v>
      </c>
      <c r="G4" s="98"/>
      <c r="H4" s="98"/>
      <c r="I4" s="99"/>
      <c r="J4" s="102" t="s">
        <v>6</v>
      </c>
      <c r="K4" s="103"/>
      <c r="L4" s="103"/>
      <c r="M4" s="104"/>
      <c r="N4" s="15" t="s">
        <v>7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7"/>
      <c r="CC4" s="141" t="s">
        <v>8</v>
      </c>
      <c r="CD4" s="142"/>
      <c r="CE4" s="143"/>
      <c r="CF4" s="150" t="s">
        <v>9</v>
      </c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2"/>
      <c r="CR4" s="197" t="s">
        <v>10</v>
      </c>
      <c r="CS4" s="198"/>
      <c r="CT4" s="199"/>
    </row>
    <row r="5" spans="2:98" ht="27.75" customHeight="1">
      <c r="B5" s="18"/>
      <c r="C5" s="112"/>
      <c r="D5" s="210"/>
      <c r="E5" s="207"/>
      <c r="F5" s="100"/>
      <c r="G5" s="66"/>
      <c r="H5" s="66"/>
      <c r="I5" s="67"/>
      <c r="J5" s="105"/>
      <c r="K5" s="106"/>
      <c r="L5" s="106"/>
      <c r="M5" s="107"/>
      <c r="N5" s="120" t="s">
        <v>11</v>
      </c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2"/>
      <c r="AS5" s="120" t="s">
        <v>12</v>
      </c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2"/>
      <c r="BE5" s="114" t="s">
        <v>13</v>
      </c>
      <c r="BF5" s="115"/>
      <c r="BG5" s="115"/>
      <c r="BH5" s="121" t="s">
        <v>14</v>
      </c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15" t="s">
        <v>15</v>
      </c>
      <c r="BU5" s="115"/>
      <c r="BV5" s="115"/>
      <c r="BW5" s="115"/>
      <c r="BX5" s="115"/>
      <c r="BY5" s="115"/>
      <c r="BZ5" s="19"/>
      <c r="CA5" s="19"/>
      <c r="CB5" s="20"/>
      <c r="CC5" s="144"/>
      <c r="CD5" s="145"/>
      <c r="CE5" s="146"/>
      <c r="CF5" s="86" t="s">
        <v>12</v>
      </c>
      <c r="CG5" s="87"/>
      <c r="CH5" s="87"/>
      <c r="CI5" s="87"/>
      <c r="CJ5" s="87"/>
      <c r="CK5" s="88"/>
      <c r="CL5" s="86" t="s">
        <v>16</v>
      </c>
      <c r="CM5" s="87"/>
      <c r="CN5" s="87"/>
      <c r="CO5" s="87"/>
      <c r="CP5" s="87"/>
      <c r="CQ5" s="88"/>
      <c r="CR5" s="200"/>
      <c r="CS5" s="201"/>
      <c r="CT5" s="202"/>
    </row>
    <row r="6" spans="2:98" ht="33.75" customHeight="1">
      <c r="B6" s="18"/>
      <c r="C6" s="112"/>
      <c r="D6" s="210"/>
      <c r="E6" s="207"/>
      <c r="F6" s="100"/>
      <c r="G6" s="66"/>
      <c r="H6" s="66"/>
      <c r="I6" s="67"/>
      <c r="J6" s="105"/>
      <c r="K6" s="106"/>
      <c r="L6" s="106"/>
      <c r="M6" s="107"/>
      <c r="N6" s="221" t="s">
        <v>17</v>
      </c>
      <c r="O6" s="222"/>
      <c r="P6" s="222"/>
      <c r="Q6" s="222"/>
      <c r="R6" s="222"/>
      <c r="S6" s="222"/>
      <c r="T6" s="222"/>
      <c r="U6" s="222"/>
      <c r="V6" s="222"/>
      <c r="W6" s="223"/>
      <c r="X6" s="75" t="s">
        <v>161</v>
      </c>
      <c r="Y6" s="75" t="s">
        <v>18</v>
      </c>
      <c r="Z6" s="75" t="s">
        <v>160</v>
      </c>
      <c r="AA6" s="21"/>
      <c r="AB6" s="22"/>
      <c r="AC6" s="22"/>
      <c r="AD6" s="22"/>
      <c r="AE6" s="22"/>
      <c r="AF6" s="23"/>
      <c r="AG6" s="75" t="s">
        <v>162</v>
      </c>
      <c r="AH6" s="75" t="s">
        <v>18</v>
      </c>
      <c r="AI6" s="75" t="s">
        <v>163</v>
      </c>
      <c r="AJ6" s="212" t="s">
        <v>19</v>
      </c>
      <c r="AK6" s="213"/>
      <c r="AL6" s="214"/>
      <c r="AM6" s="77" t="s">
        <v>20</v>
      </c>
      <c r="AN6" s="78"/>
      <c r="AO6" s="79"/>
      <c r="AP6" s="77" t="s">
        <v>21</v>
      </c>
      <c r="AQ6" s="78"/>
      <c r="AR6" s="79"/>
      <c r="AS6" s="114" t="s">
        <v>22</v>
      </c>
      <c r="AT6" s="115"/>
      <c r="AU6" s="138"/>
      <c r="AV6" s="86" t="s">
        <v>23</v>
      </c>
      <c r="AW6" s="87"/>
      <c r="AX6" s="87"/>
      <c r="AY6" s="87"/>
      <c r="AZ6" s="87"/>
      <c r="BA6" s="87"/>
      <c r="BB6" s="87"/>
      <c r="BC6" s="87"/>
      <c r="BD6" s="88"/>
      <c r="BE6" s="116"/>
      <c r="BF6" s="117"/>
      <c r="BG6" s="117"/>
      <c r="BH6" s="123" t="s">
        <v>24</v>
      </c>
      <c r="BI6" s="124"/>
      <c r="BJ6" s="125"/>
      <c r="BK6" s="123" t="s">
        <v>25</v>
      </c>
      <c r="BL6" s="124"/>
      <c r="BM6" s="125"/>
      <c r="BN6" s="123" t="s">
        <v>26</v>
      </c>
      <c r="BO6" s="124"/>
      <c r="BP6" s="125"/>
      <c r="BQ6" s="123" t="s">
        <v>27</v>
      </c>
      <c r="BR6" s="124"/>
      <c r="BS6" s="125"/>
      <c r="BT6" s="119"/>
      <c r="BU6" s="119"/>
      <c r="BV6" s="119"/>
      <c r="BW6" s="119"/>
      <c r="BX6" s="119"/>
      <c r="BY6" s="119"/>
      <c r="BZ6" s="114" t="s">
        <v>28</v>
      </c>
      <c r="CA6" s="115"/>
      <c r="CB6" s="138"/>
      <c r="CC6" s="144"/>
      <c r="CD6" s="145"/>
      <c r="CE6" s="146"/>
      <c r="CF6" s="172" t="s">
        <v>29</v>
      </c>
      <c r="CG6" s="173"/>
      <c r="CH6" s="174"/>
      <c r="CI6" s="181" t="s">
        <v>30</v>
      </c>
      <c r="CJ6" s="182"/>
      <c r="CK6" s="183"/>
      <c r="CL6" s="163" t="s">
        <v>31</v>
      </c>
      <c r="CM6" s="164"/>
      <c r="CN6" s="165"/>
      <c r="CO6" s="153" t="s">
        <v>32</v>
      </c>
      <c r="CP6" s="154"/>
      <c r="CQ6" s="155"/>
      <c r="CR6" s="200"/>
      <c r="CS6" s="201"/>
      <c r="CT6" s="202"/>
    </row>
    <row r="7" spans="2:98" ht="51.75" customHeight="1">
      <c r="B7" s="18"/>
      <c r="C7" s="112"/>
      <c r="D7" s="210"/>
      <c r="E7" s="207"/>
      <c r="F7" s="100"/>
      <c r="G7" s="66"/>
      <c r="H7" s="66"/>
      <c r="I7" s="67"/>
      <c r="J7" s="105"/>
      <c r="K7" s="106"/>
      <c r="L7" s="106"/>
      <c r="M7" s="107"/>
      <c r="N7" s="190" t="s">
        <v>33</v>
      </c>
      <c r="O7" s="191"/>
      <c r="P7" s="191"/>
      <c r="Q7" s="192"/>
      <c r="R7" s="77" t="s">
        <v>34</v>
      </c>
      <c r="S7" s="78"/>
      <c r="T7" s="78"/>
      <c r="U7" s="78"/>
      <c r="V7" s="78"/>
      <c r="W7" s="79"/>
      <c r="X7" s="76"/>
      <c r="Y7" s="76"/>
      <c r="Z7" s="76"/>
      <c r="AA7" s="89" t="s">
        <v>35</v>
      </c>
      <c r="AB7" s="90"/>
      <c r="AC7" s="90"/>
      <c r="AD7" s="90"/>
      <c r="AE7" s="90"/>
      <c r="AF7" s="91"/>
      <c r="AG7" s="76"/>
      <c r="AH7" s="76"/>
      <c r="AI7" s="76"/>
      <c r="AJ7" s="215"/>
      <c r="AK7" s="216"/>
      <c r="AL7" s="217"/>
      <c r="AM7" s="89"/>
      <c r="AN7" s="90"/>
      <c r="AO7" s="91"/>
      <c r="AP7" s="89"/>
      <c r="AQ7" s="90"/>
      <c r="AR7" s="91"/>
      <c r="AS7" s="116"/>
      <c r="AT7" s="117"/>
      <c r="AU7" s="139"/>
      <c r="AV7" s="69" t="s">
        <v>36</v>
      </c>
      <c r="AW7" s="70"/>
      <c r="AX7" s="71"/>
      <c r="AY7" s="69" t="s">
        <v>37</v>
      </c>
      <c r="AZ7" s="70"/>
      <c r="BA7" s="71"/>
      <c r="BB7" s="69" t="s">
        <v>38</v>
      </c>
      <c r="BC7" s="70"/>
      <c r="BD7" s="71"/>
      <c r="BE7" s="116"/>
      <c r="BF7" s="117"/>
      <c r="BG7" s="117"/>
      <c r="BH7" s="126"/>
      <c r="BI7" s="127"/>
      <c r="BJ7" s="128"/>
      <c r="BK7" s="126"/>
      <c r="BL7" s="127"/>
      <c r="BM7" s="128"/>
      <c r="BN7" s="126"/>
      <c r="BO7" s="127"/>
      <c r="BP7" s="128"/>
      <c r="BQ7" s="126"/>
      <c r="BR7" s="127"/>
      <c r="BS7" s="128"/>
      <c r="BT7" s="132" t="s">
        <v>39</v>
      </c>
      <c r="BU7" s="133"/>
      <c r="BV7" s="134"/>
      <c r="BW7" s="132" t="s">
        <v>40</v>
      </c>
      <c r="BX7" s="133"/>
      <c r="BY7" s="134"/>
      <c r="BZ7" s="116"/>
      <c r="CA7" s="117"/>
      <c r="CB7" s="139"/>
      <c r="CC7" s="144"/>
      <c r="CD7" s="145"/>
      <c r="CE7" s="146"/>
      <c r="CF7" s="175"/>
      <c r="CG7" s="176"/>
      <c r="CH7" s="177"/>
      <c r="CI7" s="184"/>
      <c r="CJ7" s="185"/>
      <c r="CK7" s="186"/>
      <c r="CL7" s="166"/>
      <c r="CM7" s="167"/>
      <c r="CN7" s="168"/>
      <c r="CO7" s="156"/>
      <c r="CP7" s="157"/>
      <c r="CQ7" s="158"/>
      <c r="CR7" s="200"/>
      <c r="CS7" s="201"/>
      <c r="CT7" s="202"/>
    </row>
    <row r="8" spans="2:98" ht="82.5" customHeight="1">
      <c r="B8" s="18"/>
      <c r="C8" s="112"/>
      <c r="D8" s="210"/>
      <c r="E8" s="207"/>
      <c r="F8" s="68"/>
      <c r="G8" s="65"/>
      <c r="H8" s="65"/>
      <c r="I8" s="101"/>
      <c r="J8" s="108"/>
      <c r="K8" s="109"/>
      <c r="L8" s="109"/>
      <c r="M8" s="110"/>
      <c r="N8" s="193"/>
      <c r="O8" s="194"/>
      <c r="P8" s="194"/>
      <c r="Q8" s="195"/>
      <c r="R8" s="80"/>
      <c r="S8" s="81"/>
      <c r="T8" s="81"/>
      <c r="U8" s="81"/>
      <c r="V8" s="81"/>
      <c r="W8" s="82"/>
      <c r="X8" s="76"/>
      <c r="Y8" s="76"/>
      <c r="Z8" s="76"/>
      <c r="AA8" s="80"/>
      <c r="AB8" s="81"/>
      <c r="AC8" s="81"/>
      <c r="AD8" s="81"/>
      <c r="AE8" s="81"/>
      <c r="AF8" s="82"/>
      <c r="AG8" s="76"/>
      <c r="AH8" s="76"/>
      <c r="AI8" s="76"/>
      <c r="AJ8" s="218"/>
      <c r="AK8" s="219"/>
      <c r="AL8" s="220"/>
      <c r="AM8" s="80"/>
      <c r="AN8" s="81"/>
      <c r="AO8" s="82"/>
      <c r="AP8" s="80"/>
      <c r="AQ8" s="81"/>
      <c r="AR8" s="82"/>
      <c r="AS8" s="118"/>
      <c r="AT8" s="119"/>
      <c r="AU8" s="140"/>
      <c r="AV8" s="72"/>
      <c r="AW8" s="73"/>
      <c r="AX8" s="74"/>
      <c r="AY8" s="72"/>
      <c r="AZ8" s="73"/>
      <c r="BA8" s="74"/>
      <c r="BB8" s="72"/>
      <c r="BC8" s="73"/>
      <c r="BD8" s="74"/>
      <c r="BE8" s="118"/>
      <c r="BF8" s="119"/>
      <c r="BG8" s="119"/>
      <c r="BH8" s="129"/>
      <c r="BI8" s="130"/>
      <c r="BJ8" s="131"/>
      <c r="BK8" s="129"/>
      <c r="BL8" s="130"/>
      <c r="BM8" s="131"/>
      <c r="BN8" s="129"/>
      <c r="BO8" s="130"/>
      <c r="BP8" s="131"/>
      <c r="BQ8" s="129"/>
      <c r="BR8" s="130"/>
      <c r="BS8" s="131"/>
      <c r="BT8" s="135"/>
      <c r="BU8" s="136"/>
      <c r="BV8" s="137"/>
      <c r="BW8" s="135"/>
      <c r="BX8" s="136"/>
      <c r="BY8" s="137"/>
      <c r="BZ8" s="118"/>
      <c r="CA8" s="119"/>
      <c r="CB8" s="140"/>
      <c r="CC8" s="147"/>
      <c r="CD8" s="148"/>
      <c r="CE8" s="149"/>
      <c r="CF8" s="178"/>
      <c r="CG8" s="179"/>
      <c r="CH8" s="180"/>
      <c r="CI8" s="187"/>
      <c r="CJ8" s="188"/>
      <c r="CK8" s="189"/>
      <c r="CL8" s="169"/>
      <c r="CM8" s="170"/>
      <c r="CN8" s="171"/>
      <c r="CO8" s="159"/>
      <c r="CP8" s="160"/>
      <c r="CQ8" s="161"/>
      <c r="CR8" s="203"/>
      <c r="CS8" s="204"/>
      <c r="CT8" s="205"/>
    </row>
    <row r="9" spans="2:98" ht="23.25" customHeight="1">
      <c r="B9" s="18"/>
      <c r="C9" s="112"/>
      <c r="D9" s="210"/>
      <c r="E9" s="207"/>
      <c r="F9" s="24" t="s">
        <v>41</v>
      </c>
      <c r="G9" s="92" t="s">
        <v>42</v>
      </c>
      <c r="H9" s="93"/>
      <c r="I9" s="94"/>
      <c r="J9" s="24" t="s">
        <v>41</v>
      </c>
      <c r="K9" s="92" t="s">
        <v>42</v>
      </c>
      <c r="L9" s="93"/>
      <c r="M9" s="94"/>
      <c r="N9" s="24" t="s">
        <v>41</v>
      </c>
      <c r="O9" s="92" t="s">
        <v>42</v>
      </c>
      <c r="P9" s="93"/>
      <c r="Q9" s="94"/>
      <c r="R9" s="24" t="s">
        <v>41</v>
      </c>
      <c r="S9" s="92" t="s">
        <v>42</v>
      </c>
      <c r="T9" s="93"/>
      <c r="U9" s="93"/>
      <c r="V9" s="93"/>
      <c r="W9" s="94"/>
      <c r="X9" s="76"/>
      <c r="Y9" s="76"/>
      <c r="Z9" s="76"/>
      <c r="AA9" s="24" t="s">
        <v>41</v>
      </c>
      <c r="AB9" s="83" t="s">
        <v>42</v>
      </c>
      <c r="AC9" s="84"/>
      <c r="AD9" s="84"/>
      <c r="AE9" s="84"/>
      <c r="AF9" s="85"/>
      <c r="AG9" s="76"/>
      <c r="AH9" s="76"/>
      <c r="AI9" s="76"/>
      <c r="AJ9" s="24" t="s">
        <v>41</v>
      </c>
      <c r="AK9" s="83" t="s">
        <v>42</v>
      </c>
      <c r="AL9" s="85"/>
      <c r="AM9" s="24" t="s">
        <v>41</v>
      </c>
      <c r="AN9" s="83" t="s">
        <v>42</v>
      </c>
      <c r="AO9" s="85"/>
      <c r="AP9" s="24" t="s">
        <v>41</v>
      </c>
      <c r="AQ9" s="83" t="s">
        <v>42</v>
      </c>
      <c r="AR9" s="85"/>
      <c r="AS9" s="24" t="s">
        <v>41</v>
      </c>
      <c r="AT9" s="83" t="s">
        <v>42</v>
      </c>
      <c r="AU9" s="85"/>
      <c r="AV9" s="24" t="s">
        <v>41</v>
      </c>
      <c r="AW9" s="83" t="s">
        <v>42</v>
      </c>
      <c r="AX9" s="85"/>
      <c r="AY9" s="24" t="s">
        <v>41</v>
      </c>
      <c r="AZ9" s="83" t="s">
        <v>42</v>
      </c>
      <c r="BA9" s="85"/>
      <c r="BB9" s="24" t="s">
        <v>41</v>
      </c>
      <c r="BC9" s="83" t="s">
        <v>42</v>
      </c>
      <c r="BD9" s="85"/>
      <c r="BE9" s="24" t="s">
        <v>41</v>
      </c>
      <c r="BF9" s="83" t="s">
        <v>42</v>
      </c>
      <c r="BG9" s="85"/>
      <c r="BH9" s="24" t="s">
        <v>41</v>
      </c>
      <c r="BI9" s="83" t="s">
        <v>42</v>
      </c>
      <c r="BJ9" s="85"/>
      <c r="BK9" s="24" t="s">
        <v>41</v>
      </c>
      <c r="BL9" s="83" t="s">
        <v>42</v>
      </c>
      <c r="BM9" s="85"/>
      <c r="BN9" s="24" t="s">
        <v>41</v>
      </c>
      <c r="BO9" s="83" t="s">
        <v>42</v>
      </c>
      <c r="BP9" s="85"/>
      <c r="BQ9" s="24" t="s">
        <v>41</v>
      </c>
      <c r="BR9" s="83" t="s">
        <v>42</v>
      </c>
      <c r="BS9" s="85"/>
      <c r="BT9" s="24" t="s">
        <v>41</v>
      </c>
      <c r="BU9" s="83" t="s">
        <v>42</v>
      </c>
      <c r="BV9" s="85"/>
      <c r="BW9" s="24" t="s">
        <v>41</v>
      </c>
      <c r="BX9" s="83" t="s">
        <v>42</v>
      </c>
      <c r="BY9" s="85"/>
      <c r="BZ9" s="24" t="s">
        <v>41</v>
      </c>
      <c r="CA9" s="83" t="s">
        <v>42</v>
      </c>
      <c r="CB9" s="85"/>
      <c r="CC9" s="24" t="s">
        <v>41</v>
      </c>
      <c r="CD9" s="83" t="s">
        <v>42</v>
      </c>
      <c r="CE9" s="85"/>
      <c r="CF9" s="24" t="s">
        <v>41</v>
      </c>
      <c r="CG9" s="83" t="s">
        <v>42</v>
      </c>
      <c r="CH9" s="85"/>
      <c r="CI9" s="24" t="s">
        <v>41</v>
      </c>
      <c r="CJ9" s="83" t="s">
        <v>42</v>
      </c>
      <c r="CK9" s="85"/>
      <c r="CL9" s="24" t="s">
        <v>41</v>
      </c>
      <c r="CM9" s="83" t="s">
        <v>42</v>
      </c>
      <c r="CN9" s="85"/>
      <c r="CO9" s="24" t="s">
        <v>41</v>
      </c>
      <c r="CP9" s="83" t="s">
        <v>42</v>
      </c>
      <c r="CQ9" s="85"/>
      <c r="CR9" s="24" t="s">
        <v>41</v>
      </c>
      <c r="CS9" s="83" t="s">
        <v>42</v>
      </c>
      <c r="CT9" s="85"/>
    </row>
    <row r="10" spans="2:98" ht="21.75" customHeight="1">
      <c r="B10" s="25"/>
      <c r="C10" s="113"/>
      <c r="D10" s="211"/>
      <c r="E10" s="208"/>
      <c r="F10" s="26"/>
      <c r="G10" s="27" t="s">
        <v>167</v>
      </c>
      <c r="H10" s="28" t="s">
        <v>43</v>
      </c>
      <c r="I10" s="28" t="s">
        <v>44</v>
      </c>
      <c r="J10" s="26"/>
      <c r="K10" s="27" t="str">
        <f>G10</f>
        <v>ծրագիր/10ամիս/</v>
      </c>
      <c r="L10" s="28" t="s">
        <v>43</v>
      </c>
      <c r="M10" s="29" t="s">
        <v>44</v>
      </c>
      <c r="N10" s="26"/>
      <c r="O10" s="27" t="str">
        <f>K10</f>
        <v>ծրագիր/10ամիս/</v>
      </c>
      <c r="P10" s="30" t="s">
        <v>43</v>
      </c>
      <c r="Q10" s="31" t="s">
        <v>44</v>
      </c>
      <c r="R10" s="26"/>
      <c r="S10" s="27" t="str">
        <f>O10</f>
        <v>ծրագիր/10ամիս/</v>
      </c>
      <c r="T10" s="30" t="s">
        <v>43</v>
      </c>
      <c r="U10" s="28"/>
      <c r="V10" s="1" t="s">
        <v>164</v>
      </c>
      <c r="W10" s="29" t="s">
        <v>44</v>
      </c>
      <c r="X10" s="76"/>
      <c r="Y10" s="76"/>
      <c r="Z10" s="76"/>
      <c r="AA10" s="26"/>
      <c r="AB10" s="27" t="str">
        <f>S10</f>
        <v>ծրագիր/10ամիս/</v>
      </c>
      <c r="AC10" s="30" t="s">
        <v>43</v>
      </c>
      <c r="AD10" s="28"/>
      <c r="AE10" s="1" t="s">
        <v>164</v>
      </c>
      <c r="AF10" s="31" t="s">
        <v>44</v>
      </c>
      <c r="AG10" s="76"/>
      <c r="AH10" s="76"/>
      <c r="AI10" s="76"/>
      <c r="AJ10" s="26"/>
      <c r="AK10" s="27" t="str">
        <f>AB10</f>
        <v>ծրագիր/10ամիս/</v>
      </c>
      <c r="AL10" s="30" t="s">
        <v>43</v>
      </c>
      <c r="AM10" s="26"/>
      <c r="AN10" s="27" t="str">
        <f>AK10</f>
        <v>ծրագիր/10ամիս/</v>
      </c>
      <c r="AO10" s="30" t="s">
        <v>43</v>
      </c>
      <c r="AP10" s="26"/>
      <c r="AQ10" s="27" t="str">
        <f>AN10</f>
        <v>ծրագիր/10ամիս/</v>
      </c>
      <c r="AR10" s="30" t="s">
        <v>43</v>
      </c>
      <c r="AS10" s="26"/>
      <c r="AT10" s="27" t="str">
        <f>AQ10</f>
        <v>ծրագիր/10ամիս/</v>
      </c>
      <c r="AU10" s="30" t="s">
        <v>43</v>
      </c>
      <c r="AV10" s="26"/>
      <c r="AW10" s="27" t="str">
        <f>AT10</f>
        <v>ծրագիր/10ամիս/</v>
      </c>
      <c r="AX10" s="30" t="s">
        <v>43</v>
      </c>
      <c r="AY10" s="26"/>
      <c r="AZ10" s="27" t="str">
        <f>AW10</f>
        <v>ծրագիր/10ամիս/</v>
      </c>
      <c r="BA10" s="30" t="s">
        <v>43</v>
      </c>
      <c r="BB10" s="26"/>
      <c r="BC10" s="27" t="str">
        <f>AZ10</f>
        <v>ծրագիր/10ամիս/</v>
      </c>
      <c r="BD10" s="30" t="s">
        <v>43</v>
      </c>
      <c r="BE10" s="26"/>
      <c r="BF10" s="27" t="str">
        <f>BC10</f>
        <v>ծրագիր/10ամիս/</v>
      </c>
      <c r="BG10" s="30" t="s">
        <v>43</v>
      </c>
      <c r="BH10" s="26"/>
      <c r="BI10" s="27" t="str">
        <f>BF10</f>
        <v>ծրագիր/10ամիս/</v>
      </c>
      <c r="BJ10" s="30" t="s">
        <v>43</v>
      </c>
      <c r="BK10" s="26"/>
      <c r="BL10" s="27" t="str">
        <f>BI10</f>
        <v>ծրագիր/10ամիս/</v>
      </c>
      <c r="BM10" s="30" t="s">
        <v>43</v>
      </c>
      <c r="BN10" s="26"/>
      <c r="BO10" s="27" t="str">
        <f>BL10</f>
        <v>ծրագիր/10ամիս/</v>
      </c>
      <c r="BP10" s="30" t="s">
        <v>43</v>
      </c>
      <c r="BQ10" s="26"/>
      <c r="BR10" s="27" t="str">
        <f>BO10</f>
        <v>ծրագիր/10ամիս/</v>
      </c>
      <c r="BS10" s="30" t="s">
        <v>43</v>
      </c>
      <c r="BT10" s="26"/>
      <c r="BU10" s="27" t="str">
        <f>BR10</f>
        <v>ծրագիր/10ամիս/</v>
      </c>
      <c r="BV10" s="30" t="s">
        <v>43</v>
      </c>
      <c r="BW10" s="26"/>
      <c r="BX10" s="27" t="str">
        <f>BU10</f>
        <v>ծրագիր/10ամիս/</v>
      </c>
      <c r="BY10" s="30" t="s">
        <v>43</v>
      </c>
      <c r="BZ10" s="26"/>
      <c r="CA10" s="27" t="str">
        <f>BX10</f>
        <v>ծրագիր/10ամիս/</v>
      </c>
      <c r="CB10" s="30" t="s">
        <v>43</v>
      </c>
      <c r="CC10" s="26"/>
      <c r="CD10" s="27" t="str">
        <f>CA10</f>
        <v>ծրագիր/10ամիս/</v>
      </c>
      <c r="CE10" s="30" t="s">
        <v>43</v>
      </c>
      <c r="CF10" s="26"/>
      <c r="CG10" s="27" t="str">
        <f>CD10</f>
        <v>ծրագիր/10ամիս/</v>
      </c>
      <c r="CH10" s="30" t="s">
        <v>43</v>
      </c>
      <c r="CI10" s="26"/>
      <c r="CJ10" s="27" t="str">
        <f>CG10</f>
        <v>ծրագիր/10ամիս/</v>
      </c>
      <c r="CK10" s="30" t="s">
        <v>43</v>
      </c>
      <c r="CL10" s="26"/>
      <c r="CM10" s="27" t="str">
        <f>CJ10</f>
        <v>ծրագիր/10ամիս/</v>
      </c>
      <c r="CN10" s="30" t="s">
        <v>43</v>
      </c>
      <c r="CO10" s="26"/>
      <c r="CP10" s="27" t="str">
        <f>CM10</f>
        <v>ծրագիր/10ամիս/</v>
      </c>
      <c r="CQ10" s="30" t="s">
        <v>43</v>
      </c>
      <c r="CR10" s="26"/>
      <c r="CS10" s="27" t="str">
        <f>CP10</f>
        <v>ծրագիր/10ամիս/</v>
      </c>
      <c r="CT10" s="30" t="s">
        <v>43</v>
      </c>
    </row>
    <row r="11" spans="2:98" ht="14.25" customHeight="1">
      <c r="B11" s="14"/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/>
      <c r="V11" s="32"/>
      <c r="W11" s="32">
        <v>19</v>
      </c>
      <c r="X11" s="76"/>
      <c r="Y11" s="76"/>
      <c r="Z11" s="76"/>
      <c r="AA11" s="33">
        <v>20</v>
      </c>
      <c r="AB11" s="33">
        <v>21</v>
      </c>
      <c r="AC11" s="33">
        <v>22</v>
      </c>
      <c r="AD11" s="33"/>
      <c r="AE11" s="33"/>
      <c r="AF11" s="33">
        <v>23</v>
      </c>
      <c r="AG11" s="76"/>
      <c r="AH11" s="76"/>
      <c r="AI11" s="76"/>
      <c r="AJ11" s="33">
        <v>24</v>
      </c>
      <c r="AK11" s="33">
        <v>25</v>
      </c>
      <c r="AL11" s="33">
        <v>26</v>
      </c>
      <c r="AM11" s="33">
        <v>27</v>
      </c>
      <c r="AN11" s="33">
        <v>28</v>
      </c>
      <c r="AO11" s="33">
        <v>29</v>
      </c>
      <c r="AP11" s="33">
        <v>30</v>
      </c>
      <c r="AQ11" s="33">
        <v>31</v>
      </c>
      <c r="AR11" s="33">
        <v>32</v>
      </c>
      <c r="AS11" s="33">
        <v>33</v>
      </c>
      <c r="AT11" s="33">
        <v>34</v>
      </c>
      <c r="AU11" s="33">
        <v>35</v>
      </c>
      <c r="AV11" s="33">
        <v>36</v>
      </c>
      <c r="AW11" s="33">
        <v>37</v>
      </c>
      <c r="AX11" s="33">
        <v>38</v>
      </c>
      <c r="AY11" s="33">
        <v>39</v>
      </c>
      <c r="AZ11" s="33">
        <v>40</v>
      </c>
      <c r="BA11" s="33">
        <v>41</v>
      </c>
      <c r="BB11" s="33">
        <v>42</v>
      </c>
      <c r="BC11" s="33">
        <v>43</v>
      </c>
      <c r="BD11" s="33">
        <v>44</v>
      </c>
      <c r="BE11" s="33">
        <v>45</v>
      </c>
      <c r="BF11" s="33">
        <v>46</v>
      </c>
      <c r="BG11" s="33">
        <v>47</v>
      </c>
      <c r="BH11" s="33">
        <v>48</v>
      </c>
      <c r="BI11" s="33">
        <v>49</v>
      </c>
      <c r="BJ11" s="33">
        <v>50</v>
      </c>
      <c r="BK11" s="33">
        <v>51</v>
      </c>
      <c r="BL11" s="33">
        <v>52</v>
      </c>
      <c r="BM11" s="33">
        <v>53</v>
      </c>
      <c r="BN11" s="33">
        <v>54</v>
      </c>
      <c r="BO11" s="33">
        <v>55</v>
      </c>
      <c r="BP11" s="33">
        <v>56</v>
      </c>
      <c r="BQ11" s="33">
        <v>57</v>
      </c>
      <c r="BR11" s="33">
        <v>58</v>
      </c>
      <c r="BS11" s="33">
        <v>59</v>
      </c>
      <c r="BT11" s="33">
        <v>60</v>
      </c>
      <c r="BU11" s="33">
        <v>61</v>
      </c>
      <c r="BV11" s="33">
        <v>62</v>
      </c>
      <c r="BW11" s="33">
        <v>63</v>
      </c>
      <c r="BX11" s="33">
        <v>64</v>
      </c>
      <c r="BY11" s="33">
        <v>65</v>
      </c>
      <c r="BZ11" s="33">
        <v>66</v>
      </c>
      <c r="CA11" s="33">
        <v>67</v>
      </c>
      <c r="CB11" s="33">
        <v>68</v>
      </c>
      <c r="CC11" s="33">
        <v>69</v>
      </c>
      <c r="CD11" s="33">
        <v>70</v>
      </c>
      <c r="CE11" s="33">
        <v>71</v>
      </c>
      <c r="CF11" s="33">
        <v>72</v>
      </c>
      <c r="CG11" s="33">
        <v>73</v>
      </c>
      <c r="CH11" s="33">
        <v>74</v>
      </c>
      <c r="CI11" s="33">
        <v>75</v>
      </c>
      <c r="CJ11" s="33">
        <v>76</v>
      </c>
      <c r="CK11" s="33">
        <v>77</v>
      </c>
      <c r="CL11" s="33">
        <v>78</v>
      </c>
      <c r="CM11" s="33">
        <v>79</v>
      </c>
      <c r="CN11" s="33">
        <v>80</v>
      </c>
      <c r="CO11" s="33">
        <v>81</v>
      </c>
      <c r="CP11" s="33">
        <v>82</v>
      </c>
      <c r="CQ11" s="33">
        <v>83</v>
      </c>
      <c r="CR11" s="33">
        <v>84</v>
      </c>
      <c r="CS11" s="33">
        <v>85</v>
      </c>
      <c r="CT11" s="33">
        <v>86</v>
      </c>
    </row>
    <row r="12" spans="2:98" s="36" customFormat="1" ht="15" customHeight="1">
      <c r="B12" s="34">
        <v>1</v>
      </c>
      <c r="C12" s="35" t="s">
        <v>45</v>
      </c>
      <c r="D12" s="55">
        <v>28614.4064</v>
      </c>
      <c r="E12" s="55">
        <v>892.3102</v>
      </c>
      <c r="F12" s="39">
        <f>CC12+CR12-CO12</f>
        <v>333004.02</v>
      </c>
      <c r="G12" s="40">
        <f>CD12+CS12-CP12</f>
        <v>277486.0083333333</v>
      </c>
      <c r="H12" s="40">
        <f>CE12+CT12-CQ12</f>
        <v>242860.48333333334</v>
      </c>
      <c r="I12" s="41">
        <f>H12/G12*100</f>
        <v>87.52170417241159</v>
      </c>
      <c r="J12" s="39">
        <f aca="true" t="shared" si="0" ref="J12:J75">N12+R12+AA12+AJ12+AM12+AP12+BE12+BH12+BK12+BN12+BQ12+BZ12+BT12</f>
        <v>127593.90999999999</v>
      </c>
      <c r="K12" s="40">
        <f aca="true" t="shared" si="1" ref="K12:K75">O12+S12+AB12+AK12+AN12+AQ12+BF12+BI12+BL12+BO12+BR12+CA12</f>
        <v>106328.25833333333</v>
      </c>
      <c r="L12" s="40">
        <f aca="true" t="shared" si="2" ref="L12:L34">P12+T12+AC12+AL12+AO12+AR12+BG12+BJ12+BM12+BP12+BS12+CB12+BV12</f>
        <v>72297</v>
      </c>
      <c r="M12" s="41">
        <f>L12/K12*100</f>
        <v>67.99415426645363</v>
      </c>
      <c r="N12" s="56">
        <v>27000</v>
      </c>
      <c r="O12" s="41">
        <f>N12/12*10</f>
        <v>22500</v>
      </c>
      <c r="P12" s="57">
        <v>10091.5</v>
      </c>
      <c r="Q12" s="41">
        <f>P12/O12*100</f>
        <v>44.851111111111116</v>
      </c>
      <c r="R12" s="56">
        <v>23000</v>
      </c>
      <c r="S12" s="41">
        <f>R12/12*10</f>
        <v>19166.666666666668</v>
      </c>
      <c r="T12" s="57">
        <v>18203.4</v>
      </c>
      <c r="U12" s="58">
        <v>0</v>
      </c>
      <c r="V12" s="59">
        <v>870</v>
      </c>
      <c r="W12" s="41">
        <f>T12/S12*100</f>
        <v>94.97426086956521</v>
      </c>
      <c r="X12" s="41">
        <v>82140</v>
      </c>
      <c r="Y12" s="41">
        <v>42542</v>
      </c>
      <c r="Z12" s="42">
        <v>0</v>
      </c>
      <c r="AA12" s="56">
        <v>18500</v>
      </c>
      <c r="AB12" s="41">
        <f>AA12/12*10</f>
        <v>15416.666666666668</v>
      </c>
      <c r="AC12" s="57">
        <v>16409</v>
      </c>
      <c r="AD12" s="58">
        <f>AI12/9</f>
        <v>0</v>
      </c>
      <c r="AE12" s="58">
        <v>1120</v>
      </c>
      <c r="AF12" s="41">
        <f>AC12/AB12*100</f>
        <v>106.43675675675675</v>
      </c>
      <c r="AG12" s="41">
        <v>411512</v>
      </c>
      <c r="AH12" s="41">
        <v>171245</v>
      </c>
      <c r="AI12" s="42">
        <v>0</v>
      </c>
      <c r="AJ12" s="56">
        <v>11200</v>
      </c>
      <c r="AK12" s="41">
        <f>AJ12/12*10</f>
        <v>9333.333333333334</v>
      </c>
      <c r="AL12" s="57">
        <v>5734.3</v>
      </c>
      <c r="AM12" s="56">
        <v>16500</v>
      </c>
      <c r="AN12" s="41">
        <f>AM12/12*10</f>
        <v>13750</v>
      </c>
      <c r="AO12" s="57">
        <v>8683.5</v>
      </c>
      <c r="AP12" s="56">
        <v>0</v>
      </c>
      <c r="AQ12" s="41">
        <f>AP12/12*10</f>
        <v>0</v>
      </c>
      <c r="AR12" s="57">
        <v>0</v>
      </c>
      <c r="AS12" s="56">
        <v>0</v>
      </c>
      <c r="AT12" s="41">
        <f>AU12</f>
        <v>0</v>
      </c>
      <c r="AU12" s="57">
        <v>0</v>
      </c>
      <c r="AV12" s="60">
        <v>201216.1</v>
      </c>
      <c r="AW12" s="61">
        <f>AX12</f>
        <v>167680.08333333334</v>
      </c>
      <c r="AX12" s="62">
        <f>AV12/12*10</f>
        <v>167680.08333333334</v>
      </c>
      <c r="AY12" s="60">
        <v>265.01</v>
      </c>
      <c r="AZ12" s="61">
        <f>BA12</f>
        <v>203.5</v>
      </c>
      <c r="BA12" s="62">
        <v>203.5</v>
      </c>
      <c r="BB12" s="60">
        <v>0</v>
      </c>
      <c r="BC12" s="41">
        <f>BB12/12*10</f>
        <v>0</v>
      </c>
      <c r="BD12" s="62">
        <v>0</v>
      </c>
      <c r="BE12" s="60">
        <v>4500.01</v>
      </c>
      <c r="BF12" s="41">
        <f>BE12/12*10</f>
        <v>3750.008333333333</v>
      </c>
      <c r="BG12" s="62">
        <v>941</v>
      </c>
      <c r="BH12" s="43">
        <v>5000</v>
      </c>
      <c r="BI12" s="41">
        <f>BH12/12*10</f>
        <v>4166.666666666667</v>
      </c>
      <c r="BJ12" s="63">
        <v>0</v>
      </c>
      <c r="BK12" s="44">
        <v>0</v>
      </c>
      <c r="BL12" s="41">
        <f>BK12/12*10</f>
        <v>0</v>
      </c>
      <c r="BM12" s="45">
        <v>863.5</v>
      </c>
      <c r="BN12" s="44">
        <v>2500</v>
      </c>
      <c r="BO12" s="41">
        <f>BN12/12*10</f>
        <v>2083.3333333333335</v>
      </c>
      <c r="BP12" s="45">
        <v>5302.6</v>
      </c>
      <c r="BQ12" s="44">
        <v>4500</v>
      </c>
      <c r="BR12" s="41">
        <f>BQ12/12*10</f>
        <v>3750</v>
      </c>
      <c r="BS12" s="45">
        <v>2762.5</v>
      </c>
      <c r="BT12" s="60">
        <v>0</v>
      </c>
      <c r="BU12" s="41">
        <f>BT12/12*10</f>
        <v>0</v>
      </c>
      <c r="BV12" s="62">
        <v>0</v>
      </c>
      <c r="BW12" s="60">
        <v>3929</v>
      </c>
      <c r="BX12" s="41">
        <f>BW12/12*10</f>
        <v>3274.166666666667</v>
      </c>
      <c r="BY12" s="62">
        <v>2679.9</v>
      </c>
      <c r="BZ12" s="60">
        <v>14893.9</v>
      </c>
      <c r="CA12" s="41">
        <f>BZ12/12*10</f>
        <v>12411.583333333332</v>
      </c>
      <c r="CB12" s="62">
        <v>3305.7</v>
      </c>
      <c r="CC12" s="44">
        <f aca="true" t="shared" si="3" ref="CC12:CE43">BZ12+BW12+BT12+BQ12+BN12+BK12+BH12+BE12+BB12+AY12+AV12+AS12+AP12+AM12+AJ12+AA12+R12+N12</f>
        <v>333004.02</v>
      </c>
      <c r="CD12" s="40">
        <f t="shared" si="3"/>
        <v>277486.0083333333</v>
      </c>
      <c r="CE12" s="40">
        <f t="shared" si="3"/>
        <v>242860.48333333334</v>
      </c>
      <c r="CF12" s="60">
        <v>0</v>
      </c>
      <c r="CG12" s="41">
        <f>CF12/12*10</f>
        <v>0</v>
      </c>
      <c r="CH12" s="62">
        <v>0</v>
      </c>
      <c r="CI12" s="60">
        <v>0</v>
      </c>
      <c r="CJ12" s="41">
        <f>CI12/12*10</f>
        <v>0</v>
      </c>
      <c r="CK12" s="57">
        <v>0</v>
      </c>
      <c r="CL12" s="60">
        <v>0</v>
      </c>
      <c r="CM12" s="41">
        <f>CL12/12*10</f>
        <v>0</v>
      </c>
      <c r="CN12" s="62">
        <v>0</v>
      </c>
      <c r="CO12" s="60">
        <v>17000</v>
      </c>
      <c r="CP12" s="41">
        <f>CO12/12*10</f>
        <v>14166.666666666668</v>
      </c>
      <c r="CQ12" s="62">
        <v>7573.1</v>
      </c>
      <c r="CR12" s="44">
        <f>CO12+CL12+CI12+CF12</f>
        <v>17000</v>
      </c>
      <c r="CS12" s="40">
        <f>CP12+CM12+CJ12+CG12</f>
        <v>14166.666666666668</v>
      </c>
      <c r="CT12" s="40">
        <f>CQ12+CN12+CK12+CH12</f>
        <v>7573.1</v>
      </c>
    </row>
    <row r="13" spans="2:98" s="36" customFormat="1" ht="15" customHeight="1">
      <c r="B13" s="34">
        <v>2</v>
      </c>
      <c r="C13" s="35" t="s">
        <v>46</v>
      </c>
      <c r="D13" s="55">
        <v>228.151</v>
      </c>
      <c r="E13" s="55">
        <v>0.953</v>
      </c>
      <c r="F13" s="39">
        <f aca="true" t="shared" si="4" ref="F13:H44">CC13+CR13-CO13</f>
        <v>28790.1</v>
      </c>
      <c r="G13" s="40">
        <f t="shared" si="4"/>
        <v>23991.75</v>
      </c>
      <c r="H13" s="40">
        <f t="shared" si="4"/>
        <v>21666.766666666666</v>
      </c>
      <c r="I13" s="41">
        <f aca="true" t="shared" si="5" ref="I13:I76">H13/G13*100</f>
        <v>90.3092382450912</v>
      </c>
      <c r="J13" s="39">
        <f t="shared" si="0"/>
        <v>10279.3</v>
      </c>
      <c r="K13" s="40">
        <f t="shared" si="1"/>
        <v>8566.083333333334</v>
      </c>
      <c r="L13" s="40">
        <f t="shared" si="2"/>
        <v>6541.1</v>
      </c>
      <c r="M13" s="41">
        <f aca="true" t="shared" si="6" ref="M13:M76">L13/K13*100</f>
        <v>76.36045255999923</v>
      </c>
      <c r="N13" s="56">
        <v>1000</v>
      </c>
      <c r="O13" s="41">
        <f aca="true" t="shared" si="7" ref="O13:O76">N13/12*10</f>
        <v>833.3333333333333</v>
      </c>
      <c r="P13" s="57">
        <v>173.3</v>
      </c>
      <c r="Q13" s="41">
        <f aca="true" t="shared" si="8" ref="Q13:Q76">P13/O13*100</f>
        <v>20.796000000000003</v>
      </c>
      <c r="R13" s="56">
        <v>4938.8</v>
      </c>
      <c r="S13" s="41">
        <f aca="true" t="shared" si="9" ref="S13:S76">R13/12*10</f>
        <v>4115.666666666667</v>
      </c>
      <c r="T13" s="57">
        <v>4381.6</v>
      </c>
      <c r="U13" s="58">
        <f>Z13/12*9</f>
        <v>303.825</v>
      </c>
      <c r="V13" s="59">
        <v>448</v>
      </c>
      <c r="W13" s="41">
        <f aca="true" t="shared" si="10" ref="W13:W76">T13/S13*100</f>
        <v>106.46148862071757</v>
      </c>
      <c r="X13" s="41">
        <v>22745</v>
      </c>
      <c r="Y13" s="41">
        <v>17840</v>
      </c>
      <c r="Z13" s="42">
        <v>405.1</v>
      </c>
      <c r="AA13" s="56">
        <v>3300</v>
      </c>
      <c r="AB13" s="41">
        <f aca="true" t="shared" si="11" ref="AB13:AB76">AA13/12*10</f>
        <v>2750</v>
      </c>
      <c r="AC13" s="57">
        <v>1519.5</v>
      </c>
      <c r="AD13" s="58">
        <f aca="true" t="shared" si="12" ref="AD13:AD76">AI13/9</f>
        <v>82.21111111111111</v>
      </c>
      <c r="AE13" s="58">
        <v>254</v>
      </c>
      <c r="AF13" s="41">
        <f aca="true" t="shared" si="13" ref="AF13:AF76">AC13/AB13*100</f>
        <v>55.25454545454546</v>
      </c>
      <c r="AG13" s="41">
        <v>7751.4</v>
      </c>
      <c r="AH13" s="41">
        <v>7254.1</v>
      </c>
      <c r="AI13" s="42">
        <v>739.9</v>
      </c>
      <c r="AJ13" s="56">
        <v>252</v>
      </c>
      <c r="AK13" s="41">
        <f aca="true" t="shared" si="14" ref="AK13:AK76">AJ13/12*10</f>
        <v>210</v>
      </c>
      <c r="AL13" s="57">
        <v>75</v>
      </c>
      <c r="AM13" s="56">
        <v>0</v>
      </c>
      <c r="AN13" s="41">
        <f aca="true" t="shared" si="15" ref="AN13:AN76">AM13/12*10</f>
        <v>0</v>
      </c>
      <c r="AO13" s="57">
        <v>0</v>
      </c>
      <c r="AP13" s="56">
        <v>0</v>
      </c>
      <c r="AQ13" s="41">
        <f aca="true" t="shared" si="16" ref="AQ13:AQ76">AP13/12*10</f>
        <v>0</v>
      </c>
      <c r="AR13" s="57">
        <v>0</v>
      </c>
      <c r="AS13" s="56">
        <v>0</v>
      </c>
      <c r="AT13" s="41">
        <f aca="true" t="shared" si="17" ref="AT13:AT76">AU13</f>
        <v>0</v>
      </c>
      <c r="AU13" s="57">
        <v>0</v>
      </c>
      <c r="AV13" s="60">
        <v>18150.8</v>
      </c>
      <c r="AW13" s="61">
        <f aca="true" t="shared" si="18" ref="AW13:AW76">AX13</f>
        <v>15125.666666666666</v>
      </c>
      <c r="AX13" s="62">
        <f aca="true" t="shared" si="19" ref="AX13:AX76">AV13/12*10</f>
        <v>15125.666666666666</v>
      </c>
      <c r="AY13" s="60">
        <v>0</v>
      </c>
      <c r="AZ13" s="61">
        <f aca="true" t="shared" si="20" ref="AZ13:AZ76">BA13</f>
        <v>0</v>
      </c>
      <c r="BA13" s="62">
        <v>0</v>
      </c>
      <c r="BB13" s="60">
        <v>0</v>
      </c>
      <c r="BC13" s="41">
        <f aca="true" t="shared" si="21" ref="BC13:BC76">BB13/12*10</f>
        <v>0</v>
      </c>
      <c r="BD13" s="62">
        <v>0</v>
      </c>
      <c r="BE13" s="60">
        <v>0</v>
      </c>
      <c r="BF13" s="41">
        <f aca="true" t="shared" si="22" ref="BF13:BF76">BE13/12*10</f>
        <v>0</v>
      </c>
      <c r="BG13" s="62">
        <v>50</v>
      </c>
      <c r="BH13" s="43">
        <v>788.5</v>
      </c>
      <c r="BI13" s="41">
        <f aca="true" t="shared" si="23" ref="BI13:BI76">BH13/12*10</f>
        <v>657.0833333333333</v>
      </c>
      <c r="BJ13" s="63">
        <v>341.7</v>
      </c>
      <c r="BK13" s="44">
        <v>0</v>
      </c>
      <c r="BL13" s="41">
        <f aca="true" t="shared" si="24" ref="BL13:BL76">BK13/12*10</f>
        <v>0</v>
      </c>
      <c r="BM13" s="45">
        <v>0</v>
      </c>
      <c r="BN13" s="44">
        <v>0</v>
      </c>
      <c r="BO13" s="41">
        <f aca="true" t="shared" si="25" ref="BO13:BO76">BN13/12*10</f>
        <v>0</v>
      </c>
      <c r="BP13" s="45">
        <v>0</v>
      </c>
      <c r="BQ13" s="44">
        <v>0</v>
      </c>
      <c r="BR13" s="41">
        <f aca="true" t="shared" si="26" ref="BR13:BR76">BQ13/12*10</f>
        <v>0</v>
      </c>
      <c r="BS13" s="45">
        <v>0</v>
      </c>
      <c r="BT13" s="60">
        <v>0</v>
      </c>
      <c r="BU13" s="41">
        <f aca="true" t="shared" si="27" ref="BU13:BU76">BT13/12*10</f>
        <v>0</v>
      </c>
      <c r="BV13" s="62">
        <v>0</v>
      </c>
      <c r="BW13" s="60">
        <v>360</v>
      </c>
      <c r="BX13" s="41">
        <f aca="true" t="shared" si="28" ref="BX13:BX76">BW13/12*10</f>
        <v>300</v>
      </c>
      <c r="BY13" s="62">
        <v>0</v>
      </c>
      <c r="BZ13" s="60">
        <v>0</v>
      </c>
      <c r="CA13" s="41">
        <f aca="true" t="shared" si="29" ref="CA13:CA76">BZ13/12*10</f>
        <v>0</v>
      </c>
      <c r="CB13" s="62">
        <v>0</v>
      </c>
      <c r="CC13" s="44">
        <f t="shared" si="3"/>
        <v>28790.1</v>
      </c>
      <c r="CD13" s="40">
        <f t="shared" si="3"/>
        <v>23991.75</v>
      </c>
      <c r="CE13" s="40">
        <f t="shared" si="3"/>
        <v>21666.766666666666</v>
      </c>
      <c r="CF13" s="60">
        <v>0</v>
      </c>
      <c r="CG13" s="41">
        <f aca="true" t="shared" si="30" ref="CG13:CG76">CF13/12*10</f>
        <v>0</v>
      </c>
      <c r="CH13" s="62">
        <v>0</v>
      </c>
      <c r="CI13" s="60">
        <v>0</v>
      </c>
      <c r="CJ13" s="41">
        <f aca="true" t="shared" si="31" ref="CJ13:CJ76">CI13/12*10</f>
        <v>0</v>
      </c>
      <c r="CK13" s="57">
        <v>0</v>
      </c>
      <c r="CL13" s="60">
        <v>0</v>
      </c>
      <c r="CM13" s="41">
        <f aca="true" t="shared" si="32" ref="CM13:CM76">CL13/12*10</f>
        <v>0</v>
      </c>
      <c r="CN13" s="62">
        <v>0</v>
      </c>
      <c r="CO13" s="60">
        <v>4400</v>
      </c>
      <c r="CP13" s="41">
        <f aca="true" t="shared" si="33" ref="CP13:CP76">CO13/12*10</f>
        <v>3666.666666666667</v>
      </c>
      <c r="CQ13" s="62">
        <v>2150</v>
      </c>
      <c r="CR13" s="44">
        <f aca="true" t="shared" si="34" ref="CR13:CT76">CO13+CL13+CI13+CF13</f>
        <v>4400</v>
      </c>
      <c r="CS13" s="40">
        <f t="shared" si="34"/>
        <v>3666.666666666667</v>
      </c>
      <c r="CT13" s="40">
        <f t="shared" si="34"/>
        <v>2150</v>
      </c>
    </row>
    <row r="14" spans="2:98" s="36" customFormat="1" ht="15" customHeight="1">
      <c r="B14" s="34">
        <v>3</v>
      </c>
      <c r="C14" s="35" t="s">
        <v>47</v>
      </c>
      <c r="D14" s="55">
        <v>303.719</v>
      </c>
      <c r="E14" s="55">
        <v>0.443</v>
      </c>
      <c r="F14" s="39">
        <f t="shared" si="4"/>
        <v>5330</v>
      </c>
      <c r="G14" s="40">
        <f t="shared" si="4"/>
        <v>4441.666666666666</v>
      </c>
      <c r="H14" s="40">
        <f t="shared" si="4"/>
        <v>4622.066666666667</v>
      </c>
      <c r="I14" s="41">
        <f t="shared" si="5"/>
        <v>104.06153846153848</v>
      </c>
      <c r="J14" s="39">
        <f t="shared" si="0"/>
        <v>1815</v>
      </c>
      <c r="K14" s="40">
        <f t="shared" si="1"/>
        <v>1512.5</v>
      </c>
      <c r="L14" s="40">
        <f t="shared" si="2"/>
        <v>1692.8999999999999</v>
      </c>
      <c r="M14" s="41">
        <f t="shared" si="6"/>
        <v>111.92727272727272</v>
      </c>
      <c r="N14" s="56">
        <v>682.3</v>
      </c>
      <c r="O14" s="41">
        <f t="shared" si="7"/>
        <v>568.5833333333333</v>
      </c>
      <c r="P14" s="57">
        <v>174.8</v>
      </c>
      <c r="Q14" s="41">
        <f t="shared" si="8"/>
        <v>30.743074893741763</v>
      </c>
      <c r="R14" s="56">
        <v>217.5</v>
      </c>
      <c r="S14" s="41">
        <f t="shared" si="9"/>
        <v>181.25</v>
      </c>
      <c r="T14" s="57">
        <v>283.5</v>
      </c>
      <c r="U14" s="58">
        <f aca="true" t="shared" si="35" ref="U14:U77">Z14/12*9</f>
        <v>10.725</v>
      </c>
      <c r="V14" s="59">
        <v>15.9</v>
      </c>
      <c r="W14" s="41">
        <f t="shared" si="10"/>
        <v>156.41379310344828</v>
      </c>
      <c r="X14" s="41">
        <v>237.5</v>
      </c>
      <c r="Y14" s="41">
        <v>207.4</v>
      </c>
      <c r="Z14" s="42">
        <v>14.3</v>
      </c>
      <c r="AA14" s="56">
        <v>850</v>
      </c>
      <c r="AB14" s="41">
        <f t="shared" si="11"/>
        <v>708.3333333333333</v>
      </c>
      <c r="AC14" s="57">
        <v>1012</v>
      </c>
      <c r="AD14" s="58">
        <f t="shared" si="12"/>
        <v>19.744444444444444</v>
      </c>
      <c r="AE14" s="58">
        <v>21.7</v>
      </c>
      <c r="AF14" s="41">
        <f t="shared" si="13"/>
        <v>142.87058823529412</v>
      </c>
      <c r="AG14" s="41">
        <v>736</v>
      </c>
      <c r="AH14" s="41">
        <v>719.9</v>
      </c>
      <c r="AI14" s="42">
        <v>177.7</v>
      </c>
      <c r="AJ14" s="56">
        <v>50</v>
      </c>
      <c r="AK14" s="41">
        <f t="shared" si="14"/>
        <v>41.66666666666667</v>
      </c>
      <c r="AL14" s="57">
        <v>4</v>
      </c>
      <c r="AM14" s="56">
        <v>0</v>
      </c>
      <c r="AN14" s="41">
        <f t="shared" si="15"/>
        <v>0</v>
      </c>
      <c r="AO14" s="57">
        <v>0</v>
      </c>
      <c r="AP14" s="56">
        <v>0</v>
      </c>
      <c r="AQ14" s="41">
        <f t="shared" si="16"/>
        <v>0</v>
      </c>
      <c r="AR14" s="57">
        <v>0</v>
      </c>
      <c r="AS14" s="56">
        <v>0</v>
      </c>
      <c r="AT14" s="41">
        <f t="shared" si="17"/>
        <v>0</v>
      </c>
      <c r="AU14" s="57">
        <v>0</v>
      </c>
      <c r="AV14" s="60">
        <v>3515</v>
      </c>
      <c r="AW14" s="61">
        <f t="shared" si="18"/>
        <v>2929.166666666667</v>
      </c>
      <c r="AX14" s="62">
        <f t="shared" si="19"/>
        <v>2929.166666666667</v>
      </c>
      <c r="AY14" s="60">
        <v>0</v>
      </c>
      <c r="AZ14" s="61">
        <f t="shared" si="20"/>
        <v>0</v>
      </c>
      <c r="BA14" s="62">
        <v>0</v>
      </c>
      <c r="BB14" s="60">
        <v>0</v>
      </c>
      <c r="BC14" s="41">
        <f t="shared" si="21"/>
        <v>0</v>
      </c>
      <c r="BD14" s="62">
        <v>0</v>
      </c>
      <c r="BE14" s="60">
        <v>0</v>
      </c>
      <c r="BF14" s="41">
        <f t="shared" si="22"/>
        <v>0</v>
      </c>
      <c r="BG14" s="62">
        <v>0</v>
      </c>
      <c r="BH14" s="43">
        <v>15.2</v>
      </c>
      <c r="BI14" s="41">
        <f t="shared" si="23"/>
        <v>12.666666666666666</v>
      </c>
      <c r="BJ14" s="63">
        <v>168.6</v>
      </c>
      <c r="BK14" s="44">
        <v>0</v>
      </c>
      <c r="BL14" s="41">
        <f t="shared" si="24"/>
        <v>0</v>
      </c>
      <c r="BM14" s="45">
        <v>0</v>
      </c>
      <c r="BN14" s="44">
        <v>0</v>
      </c>
      <c r="BO14" s="41">
        <f t="shared" si="25"/>
        <v>0</v>
      </c>
      <c r="BP14" s="45">
        <v>0</v>
      </c>
      <c r="BQ14" s="44">
        <v>0</v>
      </c>
      <c r="BR14" s="41">
        <f t="shared" si="26"/>
        <v>0</v>
      </c>
      <c r="BS14" s="45">
        <v>0</v>
      </c>
      <c r="BT14" s="60">
        <v>0</v>
      </c>
      <c r="BU14" s="41">
        <f t="shared" si="27"/>
        <v>0</v>
      </c>
      <c r="BV14" s="62">
        <v>0</v>
      </c>
      <c r="BW14" s="60">
        <v>0</v>
      </c>
      <c r="BX14" s="41">
        <f t="shared" si="28"/>
        <v>0</v>
      </c>
      <c r="BY14" s="62">
        <v>0</v>
      </c>
      <c r="BZ14" s="60">
        <v>0</v>
      </c>
      <c r="CA14" s="41">
        <f t="shared" si="29"/>
        <v>0</v>
      </c>
      <c r="CB14" s="62">
        <v>50</v>
      </c>
      <c r="CC14" s="44">
        <f t="shared" si="3"/>
        <v>5330</v>
      </c>
      <c r="CD14" s="40">
        <f t="shared" si="3"/>
        <v>4441.666666666666</v>
      </c>
      <c r="CE14" s="40">
        <f t="shared" si="3"/>
        <v>4622.066666666667</v>
      </c>
      <c r="CF14" s="60">
        <v>0</v>
      </c>
      <c r="CG14" s="41">
        <f t="shared" si="30"/>
        <v>0</v>
      </c>
      <c r="CH14" s="62">
        <v>0</v>
      </c>
      <c r="CI14" s="60">
        <v>0</v>
      </c>
      <c r="CJ14" s="41">
        <f t="shared" si="31"/>
        <v>0</v>
      </c>
      <c r="CK14" s="57">
        <v>0</v>
      </c>
      <c r="CL14" s="60">
        <v>0</v>
      </c>
      <c r="CM14" s="41">
        <f t="shared" si="32"/>
        <v>0</v>
      </c>
      <c r="CN14" s="62">
        <v>0</v>
      </c>
      <c r="CO14" s="60">
        <v>700</v>
      </c>
      <c r="CP14" s="41">
        <f t="shared" si="33"/>
        <v>583.3333333333334</v>
      </c>
      <c r="CQ14" s="62">
        <v>0</v>
      </c>
      <c r="CR14" s="44">
        <f t="shared" si="34"/>
        <v>700</v>
      </c>
      <c r="CS14" s="40">
        <f t="shared" si="34"/>
        <v>583.3333333333334</v>
      </c>
      <c r="CT14" s="40">
        <f t="shared" si="34"/>
        <v>0</v>
      </c>
    </row>
    <row r="15" spans="2:98" s="36" customFormat="1" ht="15" customHeight="1">
      <c r="B15" s="34">
        <v>4</v>
      </c>
      <c r="C15" s="35" t="s">
        <v>48</v>
      </c>
      <c r="D15" s="55">
        <v>0.5072</v>
      </c>
      <c r="E15" s="55">
        <v>342.8</v>
      </c>
      <c r="F15" s="39">
        <f t="shared" si="4"/>
        <v>15316.9</v>
      </c>
      <c r="G15" s="40">
        <f t="shared" si="4"/>
        <v>12764.083333333334</v>
      </c>
      <c r="H15" s="40">
        <f t="shared" si="4"/>
        <v>10609.983333333334</v>
      </c>
      <c r="I15" s="41">
        <f t="shared" si="5"/>
        <v>83.1237391378151</v>
      </c>
      <c r="J15" s="39">
        <f t="shared" si="0"/>
        <v>3653.4</v>
      </c>
      <c r="K15" s="40">
        <f t="shared" si="1"/>
        <v>3044.5</v>
      </c>
      <c r="L15" s="40">
        <f t="shared" si="2"/>
        <v>1390.4</v>
      </c>
      <c r="M15" s="41">
        <f t="shared" si="6"/>
        <v>45.669239612415836</v>
      </c>
      <c r="N15" s="56">
        <v>0</v>
      </c>
      <c r="O15" s="41">
        <f t="shared" si="7"/>
        <v>0</v>
      </c>
      <c r="P15" s="57">
        <v>0</v>
      </c>
      <c r="Q15" s="41" t="e">
        <f t="shared" si="8"/>
        <v>#DIV/0!</v>
      </c>
      <c r="R15" s="56">
        <v>1600</v>
      </c>
      <c r="S15" s="41">
        <f t="shared" si="9"/>
        <v>1333.3333333333335</v>
      </c>
      <c r="T15" s="57">
        <v>895</v>
      </c>
      <c r="U15" s="58">
        <f t="shared" si="35"/>
        <v>43.05</v>
      </c>
      <c r="V15" s="59">
        <v>0</v>
      </c>
      <c r="W15" s="41">
        <f t="shared" si="10"/>
        <v>67.12499999999999</v>
      </c>
      <c r="X15" s="41">
        <v>8741.2</v>
      </c>
      <c r="Y15" s="41">
        <v>542.3</v>
      </c>
      <c r="Z15" s="42">
        <v>57.4</v>
      </c>
      <c r="AA15" s="56">
        <v>253.4</v>
      </c>
      <c r="AB15" s="41">
        <f t="shared" si="11"/>
        <v>211.16666666666669</v>
      </c>
      <c r="AC15" s="57">
        <v>50</v>
      </c>
      <c r="AD15" s="58">
        <f t="shared" si="12"/>
        <v>0.4444444444444444</v>
      </c>
      <c r="AE15" s="58">
        <v>0.1</v>
      </c>
      <c r="AF15" s="41">
        <f t="shared" si="13"/>
        <v>23.67797947908445</v>
      </c>
      <c r="AG15" s="41">
        <v>57.1</v>
      </c>
      <c r="AH15" s="41">
        <v>652.3</v>
      </c>
      <c r="AI15" s="42">
        <v>4</v>
      </c>
      <c r="AJ15" s="56">
        <v>50</v>
      </c>
      <c r="AK15" s="41">
        <f t="shared" si="14"/>
        <v>41.66666666666667</v>
      </c>
      <c r="AL15" s="57">
        <v>10</v>
      </c>
      <c r="AM15" s="56">
        <v>0</v>
      </c>
      <c r="AN15" s="41">
        <f t="shared" si="15"/>
        <v>0</v>
      </c>
      <c r="AO15" s="57">
        <v>0</v>
      </c>
      <c r="AP15" s="56">
        <v>0</v>
      </c>
      <c r="AQ15" s="41">
        <f t="shared" si="16"/>
        <v>0</v>
      </c>
      <c r="AR15" s="57">
        <v>0</v>
      </c>
      <c r="AS15" s="56">
        <v>0</v>
      </c>
      <c r="AT15" s="41">
        <f t="shared" si="17"/>
        <v>0</v>
      </c>
      <c r="AU15" s="57">
        <v>0</v>
      </c>
      <c r="AV15" s="60">
        <v>11063.5</v>
      </c>
      <c r="AW15" s="61">
        <f t="shared" si="18"/>
        <v>9219.583333333334</v>
      </c>
      <c r="AX15" s="62">
        <f t="shared" si="19"/>
        <v>9219.583333333334</v>
      </c>
      <c r="AY15" s="60">
        <v>0</v>
      </c>
      <c r="AZ15" s="61">
        <f t="shared" si="20"/>
        <v>0</v>
      </c>
      <c r="BA15" s="62">
        <v>0</v>
      </c>
      <c r="BB15" s="60">
        <v>0</v>
      </c>
      <c r="BC15" s="41">
        <f t="shared" si="21"/>
        <v>0</v>
      </c>
      <c r="BD15" s="62">
        <v>0</v>
      </c>
      <c r="BE15" s="60">
        <v>0</v>
      </c>
      <c r="BF15" s="41">
        <f t="shared" si="22"/>
        <v>0</v>
      </c>
      <c r="BG15" s="62">
        <v>0</v>
      </c>
      <c r="BH15" s="43">
        <v>0</v>
      </c>
      <c r="BI15" s="41">
        <f t="shared" si="23"/>
        <v>0</v>
      </c>
      <c r="BJ15" s="63">
        <v>0</v>
      </c>
      <c r="BK15" s="44">
        <v>1000</v>
      </c>
      <c r="BL15" s="41">
        <f t="shared" si="24"/>
        <v>833.3333333333333</v>
      </c>
      <c r="BM15" s="45">
        <v>435.4</v>
      </c>
      <c r="BN15" s="44">
        <v>0</v>
      </c>
      <c r="BO15" s="41">
        <f t="shared" si="25"/>
        <v>0</v>
      </c>
      <c r="BP15" s="45">
        <v>0</v>
      </c>
      <c r="BQ15" s="44">
        <v>0</v>
      </c>
      <c r="BR15" s="41">
        <f t="shared" si="26"/>
        <v>0</v>
      </c>
      <c r="BS15" s="45">
        <v>0</v>
      </c>
      <c r="BT15" s="60">
        <v>0</v>
      </c>
      <c r="BU15" s="41">
        <f t="shared" si="27"/>
        <v>0</v>
      </c>
      <c r="BV15" s="62">
        <v>0</v>
      </c>
      <c r="BW15" s="60">
        <v>600</v>
      </c>
      <c r="BX15" s="41">
        <f t="shared" si="28"/>
        <v>500</v>
      </c>
      <c r="BY15" s="62">
        <v>0</v>
      </c>
      <c r="BZ15" s="60">
        <v>750</v>
      </c>
      <c r="CA15" s="41">
        <f t="shared" si="29"/>
        <v>625</v>
      </c>
      <c r="CB15" s="62">
        <v>0</v>
      </c>
      <c r="CC15" s="44">
        <f t="shared" si="3"/>
        <v>15316.9</v>
      </c>
      <c r="CD15" s="40">
        <f t="shared" si="3"/>
        <v>12764.083333333334</v>
      </c>
      <c r="CE15" s="40">
        <f t="shared" si="3"/>
        <v>10609.983333333334</v>
      </c>
      <c r="CF15" s="60">
        <v>0</v>
      </c>
      <c r="CG15" s="41">
        <f t="shared" si="30"/>
        <v>0</v>
      </c>
      <c r="CH15" s="62">
        <v>0</v>
      </c>
      <c r="CI15" s="60">
        <v>0</v>
      </c>
      <c r="CJ15" s="41">
        <f t="shared" si="31"/>
        <v>0</v>
      </c>
      <c r="CK15" s="57">
        <v>0</v>
      </c>
      <c r="CL15" s="60">
        <v>0</v>
      </c>
      <c r="CM15" s="41">
        <f t="shared" si="32"/>
        <v>0</v>
      </c>
      <c r="CN15" s="62">
        <v>0</v>
      </c>
      <c r="CO15" s="60">
        <v>750</v>
      </c>
      <c r="CP15" s="41">
        <f t="shared" si="33"/>
        <v>625</v>
      </c>
      <c r="CQ15" s="62">
        <v>0</v>
      </c>
      <c r="CR15" s="44">
        <f t="shared" si="34"/>
        <v>750</v>
      </c>
      <c r="CS15" s="40">
        <f t="shared" si="34"/>
        <v>625</v>
      </c>
      <c r="CT15" s="40">
        <f t="shared" si="34"/>
        <v>0</v>
      </c>
    </row>
    <row r="16" spans="2:98" s="36" customFormat="1" ht="15" customHeight="1">
      <c r="B16" s="34">
        <v>5</v>
      </c>
      <c r="C16" s="35" t="s">
        <v>49</v>
      </c>
      <c r="D16" s="55">
        <v>1.221</v>
      </c>
      <c r="E16" s="55">
        <v>0.646</v>
      </c>
      <c r="F16" s="39">
        <f t="shared" si="4"/>
        <v>19459.7</v>
      </c>
      <c r="G16" s="40">
        <f t="shared" si="4"/>
        <v>16216.41666666667</v>
      </c>
      <c r="H16" s="40">
        <f t="shared" si="4"/>
        <v>12650.55</v>
      </c>
      <c r="I16" s="41">
        <f t="shared" si="5"/>
        <v>78.01076070031911</v>
      </c>
      <c r="J16" s="39">
        <f t="shared" si="0"/>
        <v>8616.2</v>
      </c>
      <c r="K16" s="40">
        <f t="shared" si="1"/>
        <v>7180.166666666666</v>
      </c>
      <c r="L16" s="40">
        <f t="shared" si="2"/>
        <v>3614.3</v>
      </c>
      <c r="M16" s="41">
        <f t="shared" si="6"/>
        <v>50.33727165107589</v>
      </c>
      <c r="N16" s="56">
        <v>40.2</v>
      </c>
      <c r="O16" s="41">
        <f t="shared" si="7"/>
        <v>33.5</v>
      </c>
      <c r="P16" s="57">
        <v>1</v>
      </c>
      <c r="Q16" s="41">
        <f t="shared" si="8"/>
        <v>2.9850746268656714</v>
      </c>
      <c r="R16" s="56">
        <v>3700</v>
      </c>
      <c r="S16" s="41">
        <f t="shared" si="9"/>
        <v>3083.333333333333</v>
      </c>
      <c r="T16" s="57">
        <v>1404.1</v>
      </c>
      <c r="U16" s="58">
        <f t="shared" si="35"/>
        <v>1.125</v>
      </c>
      <c r="V16" s="59">
        <v>0</v>
      </c>
      <c r="W16" s="41">
        <f t="shared" si="10"/>
        <v>45.53837837837838</v>
      </c>
      <c r="X16" s="41">
        <v>21214.1</v>
      </c>
      <c r="Y16" s="41">
        <v>15002.1</v>
      </c>
      <c r="Z16" s="42">
        <v>1.5</v>
      </c>
      <c r="AA16" s="56">
        <v>1576</v>
      </c>
      <c r="AB16" s="41">
        <f t="shared" si="11"/>
        <v>1313.3333333333335</v>
      </c>
      <c r="AC16" s="57">
        <v>647.9</v>
      </c>
      <c r="AD16" s="58">
        <f t="shared" si="12"/>
        <v>10.177777777777777</v>
      </c>
      <c r="AE16" s="58">
        <v>0</v>
      </c>
      <c r="AF16" s="41">
        <f t="shared" si="13"/>
        <v>49.33248730964466</v>
      </c>
      <c r="AG16" s="41">
        <v>978.5</v>
      </c>
      <c r="AH16" s="41">
        <v>856.3</v>
      </c>
      <c r="AI16" s="42">
        <v>91.6</v>
      </c>
      <c r="AJ16" s="56">
        <v>100</v>
      </c>
      <c r="AK16" s="41">
        <f t="shared" si="14"/>
        <v>83.33333333333334</v>
      </c>
      <c r="AL16" s="57">
        <v>10</v>
      </c>
      <c r="AM16" s="56">
        <v>0</v>
      </c>
      <c r="AN16" s="41">
        <f t="shared" si="15"/>
        <v>0</v>
      </c>
      <c r="AO16" s="57">
        <v>0</v>
      </c>
      <c r="AP16" s="56">
        <v>0</v>
      </c>
      <c r="AQ16" s="41">
        <f t="shared" si="16"/>
        <v>0</v>
      </c>
      <c r="AR16" s="57">
        <v>0</v>
      </c>
      <c r="AS16" s="56">
        <v>0</v>
      </c>
      <c r="AT16" s="41">
        <f t="shared" si="17"/>
        <v>0</v>
      </c>
      <c r="AU16" s="57">
        <v>0</v>
      </c>
      <c r="AV16" s="60">
        <v>10843.5</v>
      </c>
      <c r="AW16" s="61">
        <f t="shared" si="18"/>
        <v>9036.25</v>
      </c>
      <c r="AX16" s="62">
        <f t="shared" si="19"/>
        <v>9036.25</v>
      </c>
      <c r="AY16" s="60">
        <v>0</v>
      </c>
      <c r="AZ16" s="61">
        <f t="shared" si="20"/>
        <v>0</v>
      </c>
      <c r="BA16" s="62">
        <v>0</v>
      </c>
      <c r="BB16" s="60">
        <v>0</v>
      </c>
      <c r="BC16" s="41">
        <f t="shared" si="21"/>
        <v>0</v>
      </c>
      <c r="BD16" s="62">
        <v>0</v>
      </c>
      <c r="BE16" s="60">
        <v>0</v>
      </c>
      <c r="BF16" s="41">
        <f t="shared" si="22"/>
        <v>0</v>
      </c>
      <c r="BG16" s="62">
        <v>0</v>
      </c>
      <c r="BH16" s="43">
        <v>3200</v>
      </c>
      <c r="BI16" s="41">
        <f t="shared" si="23"/>
        <v>2666.666666666667</v>
      </c>
      <c r="BJ16" s="63">
        <v>1551.3</v>
      </c>
      <c r="BK16" s="44">
        <v>0</v>
      </c>
      <c r="BL16" s="41">
        <f t="shared" si="24"/>
        <v>0</v>
      </c>
      <c r="BM16" s="45">
        <v>0</v>
      </c>
      <c r="BN16" s="44">
        <v>0</v>
      </c>
      <c r="BO16" s="41">
        <f t="shared" si="25"/>
        <v>0</v>
      </c>
      <c r="BP16" s="45">
        <v>0</v>
      </c>
      <c r="BQ16" s="44">
        <v>0</v>
      </c>
      <c r="BR16" s="41">
        <f t="shared" si="26"/>
        <v>0</v>
      </c>
      <c r="BS16" s="45">
        <v>0</v>
      </c>
      <c r="BT16" s="60">
        <v>0</v>
      </c>
      <c r="BU16" s="41">
        <f t="shared" si="27"/>
        <v>0</v>
      </c>
      <c r="BV16" s="62">
        <v>0</v>
      </c>
      <c r="BW16" s="60">
        <v>0</v>
      </c>
      <c r="BX16" s="41">
        <f t="shared" si="28"/>
        <v>0</v>
      </c>
      <c r="BY16" s="62">
        <v>0</v>
      </c>
      <c r="BZ16" s="60">
        <v>0</v>
      </c>
      <c r="CA16" s="41">
        <f t="shared" si="29"/>
        <v>0</v>
      </c>
      <c r="CB16" s="62">
        <v>0</v>
      </c>
      <c r="CC16" s="44">
        <f t="shared" si="3"/>
        <v>19459.7</v>
      </c>
      <c r="CD16" s="40">
        <f t="shared" si="3"/>
        <v>16216.416666666668</v>
      </c>
      <c r="CE16" s="40">
        <f t="shared" si="3"/>
        <v>12650.55</v>
      </c>
      <c r="CF16" s="60">
        <v>0</v>
      </c>
      <c r="CG16" s="41">
        <f t="shared" si="30"/>
        <v>0</v>
      </c>
      <c r="CH16" s="62">
        <v>0</v>
      </c>
      <c r="CI16" s="60">
        <v>0</v>
      </c>
      <c r="CJ16" s="41">
        <f t="shared" si="31"/>
        <v>0</v>
      </c>
      <c r="CK16" s="57">
        <v>0</v>
      </c>
      <c r="CL16" s="60">
        <v>0</v>
      </c>
      <c r="CM16" s="41">
        <f t="shared" si="32"/>
        <v>0</v>
      </c>
      <c r="CN16" s="62">
        <v>0</v>
      </c>
      <c r="CO16" s="60">
        <v>1100</v>
      </c>
      <c r="CP16" s="41">
        <f t="shared" si="33"/>
        <v>916.6666666666667</v>
      </c>
      <c r="CQ16" s="62">
        <v>0</v>
      </c>
      <c r="CR16" s="44">
        <f t="shared" si="34"/>
        <v>1100</v>
      </c>
      <c r="CS16" s="40">
        <f t="shared" si="34"/>
        <v>916.6666666666667</v>
      </c>
      <c r="CT16" s="40">
        <f t="shared" si="34"/>
        <v>0</v>
      </c>
    </row>
    <row r="17" spans="2:98" s="36" customFormat="1" ht="15" customHeight="1">
      <c r="B17" s="34">
        <v>6</v>
      </c>
      <c r="C17" s="35" t="s">
        <v>50</v>
      </c>
      <c r="D17" s="55">
        <v>3613.337</v>
      </c>
      <c r="E17" s="55">
        <v>9197.879</v>
      </c>
      <c r="F17" s="39">
        <f t="shared" si="4"/>
        <v>26954.5</v>
      </c>
      <c r="G17" s="40">
        <f t="shared" si="4"/>
        <v>22462.083333333336</v>
      </c>
      <c r="H17" s="40">
        <f t="shared" si="4"/>
        <v>19315.216666666667</v>
      </c>
      <c r="I17" s="41">
        <f t="shared" si="5"/>
        <v>85.99031701571165</v>
      </c>
      <c r="J17" s="39">
        <f t="shared" si="0"/>
        <v>10916</v>
      </c>
      <c r="K17" s="40">
        <f t="shared" si="1"/>
        <v>9096.666666666666</v>
      </c>
      <c r="L17" s="40">
        <f t="shared" si="2"/>
        <v>6199.799999999999</v>
      </c>
      <c r="M17" s="41">
        <f t="shared" si="6"/>
        <v>68.15463539758153</v>
      </c>
      <c r="N17" s="56">
        <v>2576.6</v>
      </c>
      <c r="O17" s="41">
        <f t="shared" si="7"/>
        <v>2147.1666666666665</v>
      </c>
      <c r="P17" s="57">
        <v>3828.3</v>
      </c>
      <c r="Q17" s="41">
        <f t="shared" si="8"/>
        <v>178.29542808352096</v>
      </c>
      <c r="R17" s="56">
        <v>2800</v>
      </c>
      <c r="S17" s="41">
        <f t="shared" si="9"/>
        <v>2333.3333333333335</v>
      </c>
      <c r="T17" s="57">
        <v>1785.6</v>
      </c>
      <c r="U17" s="58">
        <f t="shared" si="35"/>
        <v>96.52499999999999</v>
      </c>
      <c r="V17" s="59">
        <v>510.5</v>
      </c>
      <c r="W17" s="41">
        <f t="shared" si="10"/>
        <v>76.52571428571427</v>
      </c>
      <c r="X17" s="41">
        <v>15449.8</v>
      </c>
      <c r="Y17" s="41">
        <v>6487.4</v>
      </c>
      <c r="Z17" s="42">
        <v>128.7</v>
      </c>
      <c r="AA17" s="56">
        <v>4423.4</v>
      </c>
      <c r="AB17" s="41">
        <f t="shared" si="11"/>
        <v>3686.166666666666</v>
      </c>
      <c r="AC17" s="57">
        <v>0</v>
      </c>
      <c r="AD17" s="58">
        <f t="shared" si="12"/>
        <v>18.844444444444445</v>
      </c>
      <c r="AE17" s="58">
        <v>0</v>
      </c>
      <c r="AF17" s="41">
        <f t="shared" si="13"/>
        <v>0</v>
      </c>
      <c r="AG17" s="41">
        <v>7945.2</v>
      </c>
      <c r="AH17" s="41">
        <v>4258.9</v>
      </c>
      <c r="AI17" s="42">
        <v>169.6</v>
      </c>
      <c r="AJ17" s="56">
        <v>916</v>
      </c>
      <c r="AK17" s="41">
        <f t="shared" si="14"/>
        <v>763.3333333333333</v>
      </c>
      <c r="AL17" s="57">
        <v>485</v>
      </c>
      <c r="AM17" s="56">
        <v>0</v>
      </c>
      <c r="AN17" s="41">
        <f t="shared" si="15"/>
        <v>0</v>
      </c>
      <c r="AO17" s="57">
        <v>0</v>
      </c>
      <c r="AP17" s="56">
        <v>0</v>
      </c>
      <c r="AQ17" s="41">
        <f t="shared" si="16"/>
        <v>0</v>
      </c>
      <c r="AR17" s="57">
        <v>0</v>
      </c>
      <c r="AS17" s="56">
        <v>0</v>
      </c>
      <c r="AT17" s="41">
        <f t="shared" si="17"/>
        <v>0</v>
      </c>
      <c r="AU17" s="57">
        <v>0</v>
      </c>
      <c r="AV17" s="60">
        <v>15738.5</v>
      </c>
      <c r="AW17" s="61">
        <f t="shared" si="18"/>
        <v>13115.416666666668</v>
      </c>
      <c r="AX17" s="62">
        <f t="shared" si="19"/>
        <v>13115.416666666668</v>
      </c>
      <c r="AY17" s="60">
        <v>0</v>
      </c>
      <c r="AZ17" s="61">
        <f t="shared" si="20"/>
        <v>0</v>
      </c>
      <c r="BA17" s="62">
        <v>0</v>
      </c>
      <c r="BB17" s="60">
        <v>0</v>
      </c>
      <c r="BC17" s="41">
        <f t="shared" si="21"/>
        <v>0</v>
      </c>
      <c r="BD17" s="62">
        <v>0</v>
      </c>
      <c r="BE17" s="60">
        <v>0</v>
      </c>
      <c r="BF17" s="41">
        <f t="shared" si="22"/>
        <v>0</v>
      </c>
      <c r="BG17" s="62">
        <v>0</v>
      </c>
      <c r="BH17" s="43">
        <v>200</v>
      </c>
      <c r="BI17" s="41">
        <f t="shared" si="23"/>
        <v>166.66666666666669</v>
      </c>
      <c r="BJ17" s="63">
        <v>96.9</v>
      </c>
      <c r="BK17" s="44">
        <v>0</v>
      </c>
      <c r="BL17" s="41">
        <f t="shared" si="24"/>
        <v>0</v>
      </c>
      <c r="BM17" s="45">
        <v>0</v>
      </c>
      <c r="BN17" s="44">
        <v>0</v>
      </c>
      <c r="BO17" s="41">
        <f t="shared" si="25"/>
        <v>0</v>
      </c>
      <c r="BP17" s="45">
        <v>0</v>
      </c>
      <c r="BQ17" s="44">
        <v>0</v>
      </c>
      <c r="BR17" s="41">
        <f t="shared" si="26"/>
        <v>0</v>
      </c>
      <c r="BS17" s="45">
        <v>0</v>
      </c>
      <c r="BT17" s="60">
        <v>0</v>
      </c>
      <c r="BU17" s="41">
        <f t="shared" si="27"/>
        <v>0</v>
      </c>
      <c r="BV17" s="62">
        <v>0</v>
      </c>
      <c r="BW17" s="60">
        <v>300</v>
      </c>
      <c r="BX17" s="41">
        <f t="shared" si="28"/>
        <v>250</v>
      </c>
      <c r="BY17" s="62">
        <v>0</v>
      </c>
      <c r="BZ17" s="60">
        <v>0</v>
      </c>
      <c r="CA17" s="41">
        <f t="shared" si="29"/>
        <v>0</v>
      </c>
      <c r="CB17" s="62">
        <v>4</v>
      </c>
      <c r="CC17" s="44">
        <f t="shared" si="3"/>
        <v>26954.5</v>
      </c>
      <c r="CD17" s="40">
        <f t="shared" si="3"/>
        <v>22462.083333333336</v>
      </c>
      <c r="CE17" s="40">
        <f t="shared" si="3"/>
        <v>19315.216666666667</v>
      </c>
      <c r="CF17" s="60">
        <v>0</v>
      </c>
      <c r="CG17" s="41">
        <f t="shared" si="30"/>
        <v>0</v>
      </c>
      <c r="CH17" s="62">
        <v>0</v>
      </c>
      <c r="CI17" s="60">
        <v>0</v>
      </c>
      <c r="CJ17" s="41">
        <f t="shared" si="31"/>
        <v>0</v>
      </c>
      <c r="CK17" s="57">
        <v>0</v>
      </c>
      <c r="CL17" s="60">
        <v>0</v>
      </c>
      <c r="CM17" s="41">
        <f t="shared" si="32"/>
        <v>0</v>
      </c>
      <c r="CN17" s="62">
        <v>0</v>
      </c>
      <c r="CO17" s="60">
        <v>1635.5</v>
      </c>
      <c r="CP17" s="41">
        <f t="shared" si="33"/>
        <v>1362.9166666666665</v>
      </c>
      <c r="CQ17" s="62">
        <v>0</v>
      </c>
      <c r="CR17" s="44">
        <f t="shared" si="34"/>
        <v>1635.5</v>
      </c>
      <c r="CS17" s="40">
        <f t="shared" si="34"/>
        <v>1362.9166666666665</v>
      </c>
      <c r="CT17" s="40">
        <f t="shared" si="34"/>
        <v>0</v>
      </c>
    </row>
    <row r="18" spans="2:98" s="36" customFormat="1" ht="15" customHeight="1">
      <c r="B18" s="34">
        <v>7</v>
      </c>
      <c r="C18" s="35" t="s">
        <v>51</v>
      </c>
      <c r="D18" s="55">
        <v>105.65</v>
      </c>
      <c r="E18" s="55">
        <v>511.672</v>
      </c>
      <c r="F18" s="39">
        <f t="shared" si="4"/>
        <v>16079.1</v>
      </c>
      <c r="G18" s="40">
        <f t="shared" si="4"/>
        <v>13396.849999999999</v>
      </c>
      <c r="H18" s="40">
        <f t="shared" si="4"/>
        <v>10951.407666666668</v>
      </c>
      <c r="I18" s="41">
        <f t="shared" si="5"/>
        <v>81.74613932877259</v>
      </c>
      <c r="J18" s="39">
        <f t="shared" si="0"/>
        <v>7900</v>
      </c>
      <c r="K18" s="40">
        <f t="shared" si="1"/>
        <v>6583.333333333333</v>
      </c>
      <c r="L18" s="40">
        <f t="shared" si="2"/>
        <v>4387.891</v>
      </c>
      <c r="M18" s="41">
        <f t="shared" si="6"/>
        <v>66.65150886075949</v>
      </c>
      <c r="N18" s="56">
        <v>800</v>
      </c>
      <c r="O18" s="41">
        <f t="shared" si="7"/>
        <v>666.6666666666667</v>
      </c>
      <c r="P18" s="57">
        <v>0.191</v>
      </c>
      <c r="Q18" s="41">
        <f t="shared" si="8"/>
        <v>0.02865</v>
      </c>
      <c r="R18" s="56">
        <v>2500</v>
      </c>
      <c r="S18" s="41">
        <f t="shared" si="9"/>
        <v>2083.3333333333335</v>
      </c>
      <c r="T18" s="57">
        <v>2080.2</v>
      </c>
      <c r="U18" s="58">
        <f t="shared" si="35"/>
        <v>1312.5</v>
      </c>
      <c r="V18" s="59">
        <v>271.9</v>
      </c>
      <c r="W18" s="41">
        <f t="shared" si="10"/>
        <v>99.84959999999998</v>
      </c>
      <c r="X18" s="41">
        <v>10741.2</v>
      </c>
      <c r="Y18" s="41">
        <v>7489.6</v>
      </c>
      <c r="Z18" s="42">
        <v>1750</v>
      </c>
      <c r="AA18" s="56">
        <v>200</v>
      </c>
      <c r="AB18" s="41">
        <f t="shared" si="11"/>
        <v>166.66666666666669</v>
      </c>
      <c r="AC18" s="57">
        <v>539.6</v>
      </c>
      <c r="AD18" s="58">
        <f t="shared" si="12"/>
        <v>9.555555555555555</v>
      </c>
      <c r="AE18" s="58">
        <v>0</v>
      </c>
      <c r="AF18" s="41">
        <f t="shared" si="13"/>
        <v>323.75999999999993</v>
      </c>
      <c r="AG18" s="41">
        <v>6845.1</v>
      </c>
      <c r="AH18" s="41">
        <v>4201.4</v>
      </c>
      <c r="AI18" s="42">
        <v>86</v>
      </c>
      <c r="AJ18" s="56">
        <v>500</v>
      </c>
      <c r="AK18" s="41">
        <f t="shared" si="14"/>
        <v>416.66666666666663</v>
      </c>
      <c r="AL18" s="57">
        <v>61</v>
      </c>
      <c r="AM18" s="56">
        <v>0</v>
      </c>
      <c r="AN18" s="41">
        <f t="shared" si="15"/>
        <v>0</v>
      </c>
      <c r="AO18" s="57">
        <v>0</v>
      </c>
      <c r="AP18" s="56">
        <v>0</v>
      </c>
      <c r="AQ18" s="41">
        <f t="shared" si="16"/>
        <v>0</v>
      </c>
      <c r="AR18" s="57">
        <v>0</v>
      </c>
      <c r="AS18" s="56">
        <v>0</v>
      </c>
      <c r="AT18" s="41">
        <f t="shared" si="17"/>
        <v>0</v>
      </c>
      <c r="AU18" s="57">
        <v>0</v>
      </c>
      <c r="AV18" s="60">
        <v>7879.1</v>
      </c>
      <c r="AW18" s="61">
        <f t="shared" si="18"/>
        <v>6563.516666666667</v>
      </c>
      <c r="AX18" s="62">
        <f>AV18/12*10-2.4</f>
        <v>6563.516666666667</v>
      </c>
      <c r="AY18" s="60">
        <v>0</v>
      </c>
      <c r="AZ18" s="61">
        <f t="shared" si="20"/>
        <v>0</v>
      </c>
      <c r="BA18" s="62">
        <v>0</v>
      </c>
      <c r="BB18" s="60">
        <v>0</v>
      </c>
      <c r="BC18" s="41">
        <f t="shared" si="21"/>
        <v>0</v>
      </c>
      <c r="BD18" s="62">
        <v>0</v>
      </c>
      <c r="BE18" s="60">
        <v>400</v>
      </c>
      <c r="BF18" s="41">
        <f t="shared" si="22"/>
        <v>333.33333333333337</v>
      </c>
      <c r="BG18" s="62">
        <v>0</v>
      </c>
      <c r="BH18" s="43">
        <v>1988</v>
      </c>
      <c r="BI18" s="41">
        <f t="shared" si="23"/>
        <v>1656.6666666666665</v>
      </c>
      <c r="BJ18" s="63">
        <v>1375.2</v>
      </c>
      <c r="BK18" s="44">
        <v>0</v>
      </c>
      <c r="BL18" s="41">
        <f t="shared" si="24"/>
        <v>0</v>
      </c>
      <c r="BM18" s="45">
        <v>0</v>
      </c>
      <c r="BN18" s="44">
        <v>0</v>
      </c>
      <c r="BO18" s="41">
        <f t="shared" si="25"/>
        <v>0</v>
      </c>
      <c r="BP18" s="45">
        <v>0</v>
      </c>
      <c r="BQ18" s="44">
        <v>12</v>
      </c>
      <c r="BR18" s="41">
        <f t="shared" si="26"/>
        <v>10</v>
      </c>
      <c r="BS18" s="45">
        <v>0</v>
      </c>
      <c r="BT18" s="60">
        <v>0</v>
      </c>
      <c r="BU18" s="41">
        <f t="shared" si="27"/>
        <v>0</v>
      </c>
      <c r="BV18" s="62">
        <v>0</v>
      </c>
      <c r="BW18" s="60">
        <v>300</v>
      </c>
      <c r="BX18" s="41">
        <f t="shared" si="28"/>
        <v>250</v>
      </c>
      <c r="BY18" s="62">
        <v>0</v>
      </c>
      <c r="BZ18" s="60">
        <v>1500</v>
      </c>
      <c r="CA18" s="41">
        <f t="shared" si="29"/>
        <v>1250</v>
      </c>
      <c r="CB18" s="62">
        <v>331.7</v>
      </c>
      <c r="CC18" s="44">
        <f t="shared" si="3"/>
        <v>16079.1</v>
      </c>
      <c r="CD18" s="40">
        <f t="shared" si="3"/>
        <v>13396.849999999999</v>
      </c>
      <c r="CE18" s="40">
        <f t="shared" si="3"/>
        <v>10951.407666666668</v>
      </c>
      <c r="CF18" s="60">
        <v>0</v>
      </c>
      <c r="CG18" s="41">
        <f t="shared" si="30"/>
        <v>0</v>
      </c>
      <c r="CH18" s="62">
        <v>0</v>
      </c>
      <c r="CI18" s="60">
        <v>0</v>
      </c>
      <c r="CJ18" s="41">
        <f t="shared" si="31"/>
        <v>0</v>
      </c>
      <c r="CK18" s="57">
        <v>0</v>
      </c>
      <c r="CL18" s="60">
        <v>0</v>
      </c>
      <c r="CM18" s="41">
        <f t="shared" si="32"/>
        <v>0</v>
      </c>
      <c r="CN18" s="62">
        <v>0</v>
      </c>
      <c r="CO18" s="60">
        <v>0</v>
      </c>
      <c r="CP18" s="41">
        <f t="shared" si="33"/>
        <v>0</v>
      </c>
      <c r="CQ18" s="62">
        <v>0</v>
      </c>
      <c r="CR18" s="44">
        <f t="shared" si="34"/>
        <v>0</v>
      </c>
      <c r="CS18" s="40">
        <f t="shared" si="34"/>
        <v>0</v>
      </c>
      <c r="CT18" s="40">
        <f t="shared" si="34"/>
        <v>0</v>
      </c>
    </row>
    <row r="19" spans="2:98" s="36" customFormat="1" ht="15" customHeight="1">
      <c r="B19" s="34">
        <v>8</v>
      </c>
      <c r="C19" s="35" t="s">
        <v>52</v>
      </c>
      <c r="D19" s="55">
        <v>1069.439</v>
      </c>
      <c r="E19" s="55">
        <v>63.215</v>
      </c>
      <c r="F19" s="39">
        <f t="shared" si="4"/>
        <v>21176.4</v>
      </c>
      <c r="G19" s="40">
        <f t="shared" si="4"/>
        <v>17647</v>
      </c>
      <c r="H19" s="40">
        <f t="shared" si="4"/>
        <v>16005.133333333333</v>
      </c>
      <c r="I19" s="41">
        <f t="shared" si="5"/>
        <v>90.69605787574847</v>
      </c>
      <c r="J19" s="39">
        <f t="shared" si="0"/>
        <v>9365</v>
      </c>
      <c r="K19" s="40">
        <f t="shared" si="1"/>
        <v>7804.166666666666</v>
      </c>
      <c r="L19" s="40">
        <f t="shared" si="2"/>
        <v>6462.299999999999</v>
      </c>
      <c r="M19" s="41">
        <f t="shared" si="6"/>
        <v>82.8057661505606</v>
      </c>
      <c r="N19" s="56">
        <v>300</v>
      </c>
      <c r="O19" s="41">
        <f t="shared" si="7"/>
        <v>250</v>
      </c>
      <c r="P19" s="57">
        <v>44.7</v>
      </c>
      <c r="Q19" s="41">
        <f t="shared" si="8"/>
        <v>17.880000000000003</v>
      </c>
      <c r="R19" s="56">
        <v>4504.5</v>
      </c>
      <c r="S19" s="41">
        <f t="shared" si="9"/>
        <v>3753.75</v>
      </c>
      <c r="T19" s="57">
        <v>2720.6</v>
      </c>
      <c r="U19" s="58">
        <f t="shared" si="35"/>
        <v>409.65000000000003</v>
      </c>
      <c r="V19" s="59">
        <v>23.9</v>
      </c>
      <c r="W19" s="41">
        <f t="shared" si="10"/>
        <v>72.47685647685648</v>
      </c>
      <c r="X19" s="41">
        <v>24726</v>
      </c>
      <c r="Y19" s="41">
        <v>17958</v>
      </c>
      <c r="Z19" s="42">
        <v>546.2</v>
      </c>
      <c r="AA19" s="56">
        <v>1000</v>
      </c>
      <c r="AB19" s="41">
        <f t="shared" si="11"/>
        <v>833.3333333333333</v>
      </c>
      <c r="AC19" s="57">
        <v>652.2</v>
      </c>
      <c r="AD19" s="58">
        <f t="shared" si="12"/>
        <v>17.1</v>
      </c>
      <c r="AE19" s="58">
        <v>35</v>
      </c>
      <c r="AF19" s="41">
        <f t="shared" si="13"/>
        <v>78.26400000000001</v>
      </c>
      <c r="AG19" s="41">
        <v>6754.2</v>
      </c>
      <c r="AH19" s="41">
        <v>3987.5</v>
      </c>
      <c r="AI19" s="42">
        <v>153.9</v>
      </c>
      <c r="AJ19" s="56">
        <v>160</v>
      </c>
      <c r="AK19" s="41">
        <f t="shared" si="14"/>
        <v>133.33333333333334</v>
      </c>
      <c r="AL19" s="57">
        <v>82</v>
      </c>
      <c r="AM19" s="56">
        <v>0</v>
      </c>
      <c r="AN19" s="41">
        <f t="shared" si="15"/>
        <v>0</v>
      </c>
      <c r="AO19" s="57">
        <v>0</v>
      </c>
      <c r="AP19" s="56">
        <v>0</v>
      </c>
      <c r="AQ19" s="41">
        <f t="shared" si="16"/>
        <v>0</v>
      </c>
      <c r="AR19" s="57">
        <v>0</v>
      </c>
      <c r="AS19" s="56">
        <v>0</v>
      </c>
      <c r="AT19" s="41">
        <f t="shared" si="17"/>
        <v>0</v>
      </c>
      <c r="AU19" s="57">
        <v>0</v>
      </c>
      <c r="AV19" s="60">
        <v>11451.4</v>
      </c>
      <c r="AW19" s="61">
        <f t="shared" si="18"/>
        <v>9542.833333333332</v>
      </c>
      <c r="AX19" s="62">
        <f t="shared" si="19"/>
        <v>9542.833333333332</v>
      </c>
      <c r="AY19" s="60">
        <v>0</v>
      </c>
      <c r="AZ19" s="61">
        <f t="shared" si="20"/>
        <v>0</v>
      </c>
      <c r="BA19" s="62">
        <v>0</v>
      </c>
      <c r="BB19" s="60">
        <v>0</v>
      </c>
      <c r="BC19" s="41">
        <f t="shared" si="21"/>
        <v>0</v>
      </c>
      <c r="BD19" s="62">
        <v>0</v>
      </c>
      <c r="BE19" s="60">
        <v>1400.5</v>
      </c>
      <c r="BF19" s="41">
        <f t="shared" si="22"/>
        <v>1167.0833333333333</v>
      </c>
      <c r="BG19" s="62">
        <v>1842.2</v>
      </c>
      <c r="BH19" s="43">
        <v>2000</v>
      </c>
      <c r="BI19" s="41">
        <f t="shared" si="23"/>
        <v>1666.6666666666665</v>
      </c>
      <c r="BJ19" s="63">
        <v>1120.6</v>
      </c>
      <c r="BK19" s="44">
        <v>0</v>
      </c>
      <c r="BL19" s="41">
        <f t="shared" si="24"/>
        <v>0</v>
      </c>
      <c r="BM19" s="45">
        <v>0</v>
      </c>
      <c r="BN19" s="44">
        <v>0</v>
      </c>
      <c r="BO19" s="41">
        <f t="shared" si="25"/>
        <v>0</v>
      </c>
      <c r="BP19" s="45">
        <v>0</v>
      </c>
      <c r="BQ19" s="44">
        <v>0</v>
      </c>
      <c r="BR19" s="41">
        <f t="shared" si="26"/>
        <v>0</v>
      </c>
      <c r="BS19" s="45">
        <v>0</v>
      </c>
      <c r="BT19" s="60">
        <v>0</v>
      </c>
      <c r="BU19" s="41">
        <f t="shared" si="27"/>
        <v>0</v>
      </c>
      <c r="BV19" s="62">
        <v>0</v>
      </c>
      <c r="BW19" s="60">
        <v>360</v>
      </c>
      <c r="BX19" s="41">
        <f t="shared" si="28"/>
        <v>300</v>
      </c>
      <c r="BY19" s="62">
        <v>0</v>
      </c>
      <c r="BZ19" s="60">
        <v>0</v>
      </c>
      <c r="CA19" s="41">
        <f t="shared" si="29"/>
        <v>0</v>
      </c>
      <c r="CB19" s="62">
        <v>0</v>
      </c>
      <c r="CC19" s="44">
        <f t="shared" si="3"/>
        <v>21176.4</v>
      </c>
      <c r="CD19" s="40">
        <f t="shared" si="3"/>
        <v>17647</v>
      </c>
      <c r="CE19" s="40">
        <f t="shared" si="3"/>
        <v>16005.133333333333</v>
      </c>
      <c r="CF19" s="60">
        <v>0</v>
      </c>
      <c r="CG19" s="41">
        <f t="shared" si="30"/>
        <v>0</v>
      </c>
      <c r="CH19" s="62">
        <v>0</v>
      </c>
      <c r="CI19" s="60">
        <v>0</v>
      </c>
      <c r="CJ19" s="41">
        <f t="shared" si="31"/>
        <v>0</v>
      </c>
      <c r="CK19" s="57">
        <v>0</v>
      </c>
      <c r="CL19" s="60">
        <v>0</v>
      </c>
      <c r="CM19" s="41">
        <f t="shared" si="32"/>
        <v>0</v>
      </c>
      <c r="CN19" s="62">
        <v>0</v>
      </c>
      <c r="CO19" s="60">
        <v>1500</v>
      </c>
      <c r="CP19" s="41">
        <f t="shared" si="33"/>
        <v>1250</v>
      </c>
      <c r="CQ19" s="62">
        <v>0</v>
      </c>
      <c r="CR19" s="44">
        <f t="shared" si="34"/>
        <v>1500</v>
      </c>
      <c r="CS19" s="40">
        <f t="shared" si="34"/>
        <v>1250</v>
      </c>
      <c r="CT19" s="40">
        <f t="shared" si="34"/>
        <v>0</v>
      </c>
    </row>
    <row r="20" spans="2:98" s="36" customFormat="1" ht="15" customHeight="1">
      <c r="B20" s="34">
        <v>9</v>
      </c>
      <c r="C20" s="35" t="s">
        <v>53</v>
      </c>
      <c r="D20" s="55">
        <v>957.701</v>
      </c>
      <c r="E20" s="55">
        <v>8.04</v>
      </c>
      <c r="F20" s="39">
        <f t="shared" si="4"/>
        <v>15841.600000000002</v>
      </c>
      <c r="G20" s="40">
        <f t="shared" si="4"/>
        <v>13201.333333333332</v>
      </c>
      <c r="H20" s="40">
        <f t="shared" si="4"/>
        <v>11913.307999999999</v>
      </c>
      <c r="I20" s="41">
        <f t="shared" si="5"/>
        <v>90.24321785678214</v>
      </c>
      <c r="J20" s="39">
        <f t="shared" si="0"/>
        <v>3850</v>
      </c>
      <c r="K20" s="40">
        <f t="shared" si="1"/>
        <v>3208.333333333334</v>
      </c>
      <c r="L20" s="40">
        <f t="shared" si="2"/>
        <v>2420.308</v>
      </c>
      <c r="M20" s="41">
        <f t="shared" si="6"/>
        <v>75.43817142857141</v>
      </c>
      <c r="N20" s="56">
        <v>1500</v>
      </c>
      <c r="O20" s="41">
        <f t="shared" si="7"/>
        <v>1250</v>
      </c>
      <c r="P20" s="57">
        <v>1.408</v>
      </c>
      <c r="Q20" s="41">
        <f t="shared" si="8"/>
        <v>0.11263999999999999</v>
      </c>
      <c r="R20" s="56">
        <v>1400</v>
      </c>
      <c r="S20" s="41">
        <f t="shared" si="9"/>
        <v>1166.6666666666667</v>
      </c>
      <c r="T20" s="57">
        <v>999.5</v>
      </c>
      <c r="U20" s="58">
        <f t="shared" si="35"/>
        <v>90</v>
      </c>
      <c r="V20" s="59">
        <v>207.8</v>
      </c>
      <c r="W20" s="41">
        <f t="shared" si="10"/>
        <v>85.67142857142856</v>
      </c>
      <c r="X20" s="41">
        <v>3081</v>
      </c>
      <c r="Y20" s="41">
        <v>5108</v>
      </c>
      <c r="Z20" s="42">
        <v>120</v>
      </c>
      <c r="AA20" s="56">
        <v>700</v>
      </c>
      <c r="AB20" s="41">
        <f t="shared" si="11"/>
        <v>583.3333333333334</v>
      </c>
      <c r="AC20" s="57">
        <v>1169</v>
      </c>
      <c r="AD20" s="58">
        <f t="shared" si="12"/>
        <v>22.133333333333333</v>
      </c>
      <c r="AE20" s="58">
        <v>51</v>
      </c>
      <c r="AF20" s="41">
        <f t="shared" si="13"/>
        <v>200.4</v>
      </c>
      <c r="AG20" s="41">
        <v>2298</v>
      </c>
      <c r="AH20" s="41">
        <v>4687</v>
      </c>
      <c r="AI20" s="42">
        <v>199.2</v>
      </c>
      <c r="AJ20" s="56">
        <v>100</v>
      </c>
      <c r="AK20" s="41">
        <f t="shared" si="14"/>
        <v>83.33333333333334</v>
      </c>
      <c r="AL20" s="57">
        <v>49</v>
      </c>
      <c r="AM20" s="56">
        <v>0</v>
      </c>
      <c r="AN20" s="41">
        <f t="shared" si="15"/>
        <v>0</v>
      </c>
      <c r="AO20" s="57">
        <v>0</v>
      </c>
      <c r="AP20" s="56">
        <v>0</v>
      </c>
      <c r="AQ20" s="41">
        <f t="shared" si="16"/>
        <v>0</v>
      </c>
      <c r="AR20" s="57">
        <v>0</v>
      </c>
      <c r="AS20" s="56">
        <v>0</v>
      </c>
      <c r="AT20" s="41">
        <f t="shared" si="17"/>
        <v>0</v>
      </c>
      <c r="AU20" s="57">
        <v>0</v>
      </c>
      <c r="AV20" s="60">
        <v>11391.6</v>
      </c>
      <c r="AW20" s="61">
        <f t="shared" si="18"/>
        <v>9493</v>
      </c>
      <c r="AX20" s="62">
        <f t="shared" si="19"/>
        <v>9493</v>
      </c>
      <c r="AY20" s="60">
        <v>0</v>
      </c>
      <c r="AZ20" s="61">
        <f t="shared" si="20"/>
        <v>0</v>
      </c>
      <c r="BA20" s="62">
        <v>0</v>
      </c>
      <c r="BB20" s="60">
        <v>0</v>
      </c>
      <c r="BC20" s="41">
        <f t="shared" si="21"/>
        <v>0</v>
      </c>
      <c r="BD20" s="62">
        <v>0</v>
      </c>
      <c r="BE20" s="60">
        <v>0</v>
      </c>
      <c r="BF20" s="41">
        <f t="shared" si="22"/>
        <v>0</v>
      </c>
      <c r="BG20" s="62">
        <v>0</v>
      </c>
      <c r="BH20" s="43">
        <v>150</v>
      </c>
      <c r="BI20" s="41">
        <f t="shared" si="23"/>
        <v>125</v>
      </c>
      <c r="BJ20" s="63">
        <v>201.4</v>
      </c>
      <c r="BK20" s="44">
        <v>0</v>
      </c>
      <c r="BL20" s="41">
        <f t="shared" si="24"/>
        <v>0</v>
      </c>
      <c r="BM20" s="45">
        <v>0</v>
      </c>
      <c r="BN20" s="44">
        <v>0</v>
      </c>
      <c r="BO20" s="41">
        <f t="shared" si="25"/>
        <v>0</v>
      </c>
      <c r="BP20" s="45">
        <v>0</v>
      </c>
      <c r="BQ20" s="44">
        <v>0</v>
      </c>
      <c r="BR20" s="41">
        <f t="shared" si="26"/>
        <v>0</v>
      </c>
      <c r="BS20" s="45">
        <v>0</v>
      </c>
      <c r="BT20" s="60">
        <v>0</v>
      </c>
      <c r="BU20" s="41">
        <f t="shared" si="27"/>
        <v>0</v>
      </c>
      <c r="BV20" s="62">
        <v>0</v>
      </c>
      <c r="BW20" s="60">
        <v>600</v>
      </c>
      <c r="BX20" s="41">
        <f t="shared" si="28"/>
        <v>500</v>
      </c>
      <c r="BY20" s="62">
        <v>0</v>
      </c>
      <c r="BZ20" s="60">
        <v>0</v>
      </c>
      <c r="CA20" s="41">
        <f t="shared" si="29"/>
        <v>0</v>
      </c>
      <c r="CB20" s="62">
        <v>0</v>
      </c>
      <c r="CC20" s="44">
        <f t="shared" si="3"/>
        <v>15841.6</v>
      </c>
      <c r="CD20" s="40">
        <f t="shared" si="3"/>
        <v>13201.333333333334</v>
      </c>
      <c r="CE20" s="40">
        <f t="shared" si="3"/>
        <v>11913.307999999999</v>
      </c>
      <c r="CF20" s="60">
        <v>0</v>
      </c>
      <c r="CG20" s="41">
        <f t="shared" si="30"/>
        <v>0</v>
      </c>
      <c r="CH20" s="62">
        <v>0</v>
      </c>
      <c r="CI20" s="60">
        <v>0</v>
      </c>
      <c r="CJ20" s="41">
        <f t="shared" si="31"/>
        <v>0</v>
      </c>
      <c r="CK20" s="57">
        <v>0</v>
      </c>
      <c r="CL20" s="60">
        <v>0</v>
      </c>
      <c r="CM20" s="41">
        <f t="shared" si="32"/>
        <v>0</v>
      </c>
      <c r="CN20" s="62">
        <v>0</v>
      </c>
      <c r="CO20" s="60">
        <v>2481.8</v>
      </c>
      <c r="CP20" s="41">
        <f t="shared" si="33"/>
        <v>2068.166666666667</v>
      </c>
      <c r="CQ20" s="62">
        <v>0</v>
      </c>
      <c r="CR20" s="44">
        <f t="shared" si="34"/>
        <v>2481.8</v>
      </c>
      <c r="CS20" s="40">
        <f t="shared" si="34"/>
        <v>2068.166666666667</v>
      </c>
      <c r="CT20" s="40">
        <f t="shared" si="34"/>
        <v>0</v>
      </c>
    </row>
    <row r="21" spans="2:98" s="36" customFormat="1" ht="15" customHeight="1">
      <c r="B21" s="34">
        <v>10</v>
      </c>
      <c r="C21" s="35" t="s">
        <v>54</v>
      </c>
      <c r="D21" s="55">
        <v>12116.589</v>
      </c>
      <c r="E21" s="55">
        <v>198.5</v>
      </c>
      <c r="F21" s="39">
        <f t="shared" si="4"/>
        <v>69100</v>
      </c>
      <c r="G21" s="40">
        <f t="shared" si="4"/>
        <v>57583.33333333334</v>
      </c>
      <c r="H21" s="40">
        <f t="shared" si="4"/>
        <v>52190.51666666668</v>
      </c>
      <c r="I21" s="41">
        <f t="shared" si="5"/>
        <v>90.63476121562952</v>
      </c>
      <c r="J21" s="39">
        <f t="shared" si="0"/>
        <v>21775.7</v>
      </c>
      <c r="K21" s="40">
        <f t="shared" si="1"/>
        <v>18146.416666666668</v>
      </c>
      <c r="L21" s="40">
        <f t="shared" si="2"/>
        <v>13053.599999999999</v>
      </c>
      <c r="M21" s="41">
        <f t="shared" si="6"/>
        <v>71.93486317317009</v>
      </c>
      <c r="N21" s="56">
        <v>5666.8</v>
      </c>
      <c r="O21" s="41">
        <f t="shared" si="7"/>
        <v>4722.333333333334</v>
      </c>
      <c r="P21" s="57">
        <v>285.9</v>
      </c>
      <c r="Q21" s="41">
        <f t="shared" si="8"/>
        <v>6.0542104891649595</v>
      </c>
      <c r="R21" s="56">
        <v>6173.2</v>
      </c>
      <c r="S21" s="41">
        <f t="shared" si="9"/>
        <v>5144.333333333333</v>
      </c>
      <c r="T21" s="57">
        <v>4200.3</v>
      </c>
      <c r="U21" s="58">
        <f t="shared" si="35"/>
        <v>65.7</v>
      </c>
      <c r="V21" s="59">
        <v>541.1</v>
      </c>
      <c r="W21" s="41">
        <f t="shared" si="10"/>
        <v>81.64906369468024</v>
      </c>
      <c r="X21" s="41">
        <v>23174.4</v>
      </c>
      <c r="Y21" s="41">
        <v>7751</v>
      </c>
      <c r="Z21" s="42">
        <v>87.6</v>
      </c>
      <c r="AA21" s="56">
        <v>5962.7</v>
      </c>
      <c r="AB21" s="41">
        <f t="shared" si="11"/>
        <v>4968.916666666666</v>
      </c>
      <c r="AC21" s="57">
        <v>5566.1</v>
      </c>
      <c r="AD21" s="58">
        <f t="shared" si="12"/>
        <v>235.23333333333332</v>
      </c>
      <c r="AE21" s="58">
        <v>159</v>
      </c>
      <c r="AF21" s="41">
        <f t="shared" si="13"/>
        <v>112.01838093481142</v>
      </c>
      <c r="AG21" s="41">
        <v>23274.1</v>
      </c>
      <c r="AH21" s="41">
        <v>21547</v>
      </c>
      <c r="AI21" s="42">
        <v>2117.1</v>
      </c>
      <c r="AJ21" s="56">
        <v>577</v>
      </c>
      <c r="AK21" s="41">
        <f t="shared" si="14"/>
        <v>480.83333333333337</v>
      </c>
      <c r="AL21" s="57">
        <v>308.9</v>
      </c>
      <c r="AM21" s="56">
        <v>0</v>
      </c>
      <c r="AN21" s="41">
        <f t="shared" si="15"/>
        <v>0</v>
      </c>
      <c r="AO21" s="57">
        <v>0</v>
      </c>
      <c r="AP21" s="56">
        <v>0</v>
      </c>
      <c r="AQ21" s="41">
        <f t="shared" si="16"/>
        <v>0</v>
      </c>
      <c r="AR21" s="57">
        <v>0</v>
      </c>
      <c r="AS21" s="56">
        <v>0</v>
      </c>
      <c r="AT21" s="41">
        <f t="shared" si="17"/>
        <v>0</v>
      </c>
      <c r="AU21" s="57">
        <v>0</v>
      </c>
      <c r="AV21" s="60">
        <v>46964.3</v>
      </c>
      <c r="AW21" s="61">
        <f t="shared" si="18"/>
        <v>39136.91666666667</v>
      </c>
      <c r="AX21" s="62">
        <f t="shared" si="19"/>
        <v>39136.91666666667</v>
      </c>
      <c r="AY21" s="60">
        <v>0</v>
      </c>
      <c r="AZ21" s="61">
        <f t="shared" si="20"/>
        <v>0</v>
      </c>
      <c r="BA21" s="62">
        <v>0</v>
      </c>
      <c r="BB21" s="60">
        <v>0</v>
      </c>
      <c r="BC21" s="41">
        <f t="shared" si="21"/>
        <v>0</v>
      </c>
      <c r="BD21" s="62">
        <v>0</v>
      </c>
      <c r="BE21" s="60">
        <v>0</v>
      </c>
      <c r="BF21" s="41">
        <f t="shared" si="22"/>
        <v>0</v>
      </c>
      <c r="BG21" s="62">
        <v>0</v>
      </c>
      <c r="BH21" s="43">
        <v>760</v>
      </c>
      <c r="BI21" s="41">
        <f t="shared" si="23"/>
        <v>633.3333333333334</v>
      </c>
      <c r="BJ21" s="63">
        <v>1342.4</v>
      </c>
      <c r="BK21" s="44">
        <v>36</v>
      </c>
      <c r="BL21" s="41">
        <f t="shared" si="24"/>
        <v>30</v>
      </c>
      <c r="BM21" s="45">
        <v>0</v>
      </c>
      <c r="BN21" s="44">
        <v>0</v>
      </c>
      <c r="BO21" s="41">
        <f t="shared" si="25"/>
        <v>0</v>
      </c>
      <c r="BP21" s="45">
        <v>0</v>
      </c>
      <c r="BQ21" s="44">
        <v>0</v>
      </c>
      <c r="BR21" s="41">
        <f t="shared" si="26"/>
        <v>0</v>
      </c>
      <c r="BS21" s="45">
        <v>0</v>
      </c>
      <c r="BT21" s="60">
        <v>0</v>
      </c>
      <c r="BU21" s="41">
        <f t="shared" si="27"/>
        <v>0</v>
      </c>
      <c r="BV21" s="62">
        <v>0</v>
      </c>
      <c r="BW21" s="60">
        <v>360</v>
      </c>
      <c r="BX21" s="41">
        <f t="shared" si="28"/>
        <v>300</v>
      </c>
      <c r="BY21" s="62">
        <v>0</v>
      </c>
      <c r="BZ21" s="60">
        <v>2600</v>
      </c>
      <c r="CA21" s="41">
        <f t="shared" si="29"/>
        <v>2166.6666666666665</v>
      </c>
      <c r="CB21" s="62">
        <v>1350</v>
      </c>
      <c r="CC21" s="44">
        <f t="shared" si="3"/>
        <v>69100</v>
      </c>
      <c r="CD21" s="40">
        <f t="shared" si="3"/>
        <v>57583.33333333334</v>
      </c>
      <c r="CE21" s="40">
        <f t="shared" si="3"/>
        <v>52190.51666666668</v>
      </c>
      <c r="CF21" s="60">
        <v>0</v>
      </c>
      <c r="CG21" s="41">
        <f t="shared" si="30"/>
        <v>0</v>
      </c>
      <c r="CH21" s="62">
        <v>0</v>
      </c>
      <c r="CI21" s="60">
        <v>0</v>
      </c>
      <c r="CJ21" s="41">
        <f t="shared" si="31"/>
        <v>0</v>
      </c>
      <c r="CK21" s="57">
        <v>0</v>
      </c>
      <c r="CL21" s="60">
        <v>0</v>
      </c>
      <c r="CM21" s="41">
        <f t="shared" si="32"/>
        <v>0</v>
      </c>
      <c r="CN21" s="62">
        <v>0</v>
      </c>
      <c r="CO21" s="60">
        <v>13800</v>
      </c>
      <c r="CP21" s="41">
        <f t="shared" si="33"/>
        <v>11500</v>
      </c>
      <c r="CQ21" s="62">
        <v>10327.122</v>
      </c>
      <c r="CR21" s="44">
        <f t="shared" si="34"/>
        <v>13800</v>
      </c>
      <c r="CS21" s="40">
        <f t="shared" si="34"/>
        <v>11500</v>
      </c>
      <c r="CT21" s="40">
        <f t="shared" si="34"/>
        <v>10327.122</v>
      </c>
    </row>
    <row r="22" spans="2:98" s="36" customFormat="1" ht="15" customHeight="1">
      <c r="B22" s="34">
        <v>11</v>
      </c>
      <c r="C22" s="35" t="s">
        <v>55</v>
      </c>
      <c r="D22" s="55">
        <v>223.5</v>
      </c>
      <c r="E22" s="55">
        <v>544.73</v>
      </c>
      <c r="F22" s="39">
        <f t="shared" si="4"/>
        <v>3696</v>
      </c>
      <c r="G22" s="40">
        <f t="shared" si="4"/>
        <v>3080.0000000000005</v>
      </c>
      <c r="H22" s="40">
        <f t="shared" si="4"/>
        <v>3038.466666666667</v>
      </c>
      <c r="I22" s="41">
        <f t="shared" si="5"/>
        <v>98.65151515151516</v>
      </c>
      <c r="J22" s="39">
        <f t="shared" si="0"/>
        <v>196</v>
      </c>
      <c r="K22" s="40">
        <f t="shared" si="1"/>
        <v>163.33333333333334</v>
      </c>
      <c r="L22" s="40">
        <f t="shared" si="2"/>
        <v>121.8</v>
      </c>
      <c r="M22" s="41">
        <f t="shared" si="6"/>
        <v>74.57142857142857</v>
      </c>
      <c r="N22" s="56">
        <v>0</v>
      </c>
      <c r="O22" s="41">
        <f t="shared" si="7"/>
        <v>0</v>
      </c>
      <c r="P22" s="57">
        <v>6.8</v>
      </c>
      <c r="Q22" s="41" t="e">
        <f t="shared" si="8"/>
        <v>#DIV/0!</v>
      </c>
      <c r="R22" s="56">
        <v>130</v>
      </c>
      <c r="S22" s="41">
        <f t="shared" si="9"/>
        <v>108.33333333333334</v>
      </c>
      <c r="T22" s="57">
        <v>70</v>
      </c>
      <c r="U22" s="58">
        <f t="shared" si="35"/>
        <v>1.275</v>
      </c>
      <c r="V22" s="59">
        <v>0</v>
      </c>
      <c r="W22" s="41">
        <f t="shared" si="10"/>
        <v>64.61538461538461</v>
      </c>
      <c r="X22" s="41">
        <v>20.1</v>
      </c>
      <c r="Y22" s="41">
        <v>5.1</v>
      </c>
      <c r="Z22" s="42">
        <v>1.7</v>
      </c>
      <c r="AA22" s="56">
        <v>8</v>
      </c>
      <c r="AB22" s="41">
        <f t="shared" si="11"/>
        <v>6.666666666666666</v>
      </c>
      <c r="AC22" s="57">
        <v>0</v>
      </c>
      <c r="AD22" s="58">
        <f t="shared" si="12"/>
        <v>0</v>
      </c>
      <c r="AE22" s="58">
        <v>0</v>
      </c>
      <c r="AF22" s="41">
        <f t="shared" si="13"/>
        <v>0</v>
      </c>
      <c r="AG22" s="41">
        <v>0</v>
      </c>
      <c r="AH22" s="41">
        <v>0</v>
      </c>
      <c r="AI22" s="42">
        <v>0</v>
      </c>
      <c r="AJ22" s="56">
        <v>0</v>
      </c>
      <c r="AK22" s="41">
        <f t="shared" si="14"/>
        <v>0</v>
      </c>
      <c r="AL22" s="57">
        <v>0</v>
      </c>
      <c r="AM22" s="56">
        <v>0</v>
      </c>
      <c r="AN22" s="41">
        <f t="shared" si="15"/>
        <v>0</v>
      </c>
      <c r="AO22" s="57">
        <v>0</v>
      </c>
      <c r="AP22" s="56">
        <v>0</v>
      </c>
      <c r="AQ22" s="41">
        <f t="shared" si="16"/>
        <v>0</v>
      </c>
      <c r="AR22" s="57">
        <v>0</v>
      </c>
      <c r="AS22" s="56">
        <v>0</v>
      </c>
      <c r="AT22" s="41">
        <f t="shared" si="17"/>
        <v>0</v>
      </c>
      <c r="AU22" s="57">
        <v>0</v>
      </c>
      <c r="AV22" s="60">
        <v>3500</v>
      </c>
      <c r="AW22" s="61">
        <f t="shared" si="18"/>
        <v>2916.666666666667</v>
      </c>
      <c r="AX22" s="62">
        <f t="shared" si="19"/>
        <v>2916.666666666667</v>
      </c>
      <c r="AY22" s="60">
        <v>0</v>
      </c>
      <c r="AZ22" s="61">
        <f t="shared" si="20"/>
        <v>0</v>
      </c>
      <c r="BA22" s="62">
        <v>0</v>
      </c>
      <c r="BB22" s="60">
        <v>0</v>
      </c>
      <c r="BC22" s="41">
        <f t="shared" si="21"/>
        <v>0</v>
      </c>
      <c r="BD22" s="62">
        <v>0</v>
      </c>
      <c r="BE22" s="60">
        <v>0</v>
      </c>
      <c r="BF22" s="41">
        <f t="shared" si="22"/>
        <v>0</v>
      </c>
      <c r="BG22" s="62">
        <v>0</v>
      </c>
      <c r="BH22" s="43">
        <v>58</v>
      </c>
      <c r="BI22" s="41">
        <f t="shared" si="23"/>
        <v>48.33333333333333</v>
      </c>
      <c r="BJ22" s="63">
        <v>45</v>
      </c>
      <c r="BK22" s="44">
        <v>0</v>
      </c>
      <c r="BL22" s="41">
        <f t="shared" si="24"/>
        <v>0</v>
      </c>
      <c r="BM22" s="45">
        <v>0</v>
      </c>
      <c r="BN22" s="44">
        <v>0</v>
      </c>
      <c r="BO22" s="41">
        <f t="shared" si="25"/>
        <v>0</v>
      </c>
      <c r="BP22" s="45">
        <v>0</v>
      </c>
      <c r="BQ22" s="44">
        <v>0</v>
      </c>
      <c r="BR22" s="41">
        <f t="shared" si="26"/>
        <v>0</v>
      </c>
      <c r="BS22" s="45">
        <v>0</v>
      </c>
      <c r="BT22" s="60">
        <v>0</v>
      </c>
      <c r="BU22" s="41">
        <f t="shared" si="27"/>
        <v>0</v>
      </c>
      <c r="BV22" s="62">
        <v>0</v>
      </c>
      <c r="BW22" s="60">
        <v>0</v>
      </c>
      <c r="BX22" s="41">
        <f t="shared" si="28"/>
        <v>0</v>
      </c>
      <c r="BY22" s="62">
        <v>0</v>
      </c>
      <c r="BZ22" s="60">
        <v>0</v>
      </c>
      <c r="CA22" s="41">
        <f t="shared" si="29"/>
        <v>0</v>
      </c>
      <c r="CB22" s="62">
        <v>0</v>
      </c>
      <c r="CC22" s="44">
        <f t="shared" si="3"/>
        <v>3696</v>
      </c>
      <c r="CD22" s="40">
        <f t="shared" si="3"/>
        <v>3080.0000000000005</v>
      </c>
      <c r="CE22" s="40">
        <f t="shared" si="3"/>
        <v>3038.466666666667</v>
      </c>
      <c r="CF22" s="60">
        <v>0</v>
      </c>
      <c r="CG22" s="41">
        <f t="shared" si="30"/>
        <v>0</v>
      </c>
      <c r="CH22" s="62">
        <v>0</v>
      </c>
      <c r="CI22" s="60">
        <v>0</v>
      </c>
      <c r="CJ22" s="41">
        <f t="shared" si="31"/>
        <v>0</v>
      </c>
      <c r="CK22" s="57">
        <v>0</v>
      </c>
      <c r="CL22" s="60">
        <v>0</v>
      </c>
      <c r="CM22" s="41">
        <f t="shared" si="32"/>
        <v>0</v>
      </c>
      <c r="CN22" s="62">
        <v>0</v>
      </c>
      <c r="CO22" s="60">
        <v>190</v>
      </c>
      <c r="CP22" s="41">
        <f t="shared" si="33"/>
        <v>158.33333333333334</v>
      </c>
      <c r="CQ22" s="62">
        <v>0</v>
      </c>
      <c r="CR22" s="44">
        <f t="shared" si="34"/>
        <v>190</v>
      </c>
      <c r="CS22" s="40">
        <f t="shared" si="34"/>
        <v>158.33333333333334</v>
      </c>
      <c r="CT22" s="40">
        <f t="shared" si="34"/>
        <v>0</v>
      </c>
    </row>
    <row r="23" spans="2:98" ht="15" customHeight="1">
      <c r="B23" s="34">
        <v>12</v>
      </c>
      <c r="C23" s="35" t="s">
        <v>56</v>
      </c>
      <c r="D23" s="55">
        <v>1121.093</v>
      </c>
      <c r="E23" s="55">
        <v>182.808</v>
      </c>
      <c r="F23" s="39">
        <f t="shared" si="4"/>
        <v>8957</v>
      </c>
      <c r="G23" s="40">
        <f t="shared" si="4"/>
        <v>7464.166666666667</v>
      </c>
      <c r="H23" s="40">
        <f t="shared" si="4"/>
        <v>6924.766666666667</v>
      </c>
      <c r="I23" s="41">
        <f t="shared" si="5"/>
        <v>92.77347326113654</v>
      </c>
      <c r="J23" s="39">
        <f t="shared" si="0"/>
        <v>3704.4</v>
      </c>
      <c r="K23" s="40">
        <f t="shared" si="1"/>
        <v>1420.3333333333333</v>
      </c>
      <c r="L23" s="40">
        <f t="shared" si="2"/>
        <v>2547.6</v>
      </c>
      <c r="M23" s="41">
        <f t="shared" si="6"/>
        <v>179.36634592818586</v>
      </c>
      <c r="N23" s="56">
        <v>0</v>
      </c>
      <c r="O23" s="41">
        <f t="shared" si="7"/>
        <v>0</v>
      </c>
      <c r="P23" s="57">
        <v>0</v>
      </c>
      <c r="Q23" s="41" t="e">
        <f t="shared" si="8"/>
        <v>#DIV/0!</v>
      </c>
      <c r="R23" s="56">
        <v>704.4</v>
      </c>
      <c r="S23" s="41">
        <f t="shared" si="9"/>
        <v>587</v>
      </c>
      <c r="T23" s="57">
        <v>77</v>
      </c>
      <c r="U23" s="58">
        <f t="shared" si="35"/>
        <v>189.3</v>
      </c>
      <c r="V23" s="59">
        <v>0</v>
      </c>
      <c r="W23" s="41">
        <f t="shared" si="10"/>
        <v>13.1175468483816</v>
      </c>
      <c r="X23" s="46">
        <v>1705</v>
      </c>
      <c r="Y23" s="46">
        <v>2015.6</v>
      </c>
      <c r="Z23" s="42">
        <v>252.4</v>
      </c>
      <c r="AA23" s="56">
        <v>500</v>
      </c>
      <c r="AB23" s="41">
        <f t="shared" si="11"/>
        <v>416.66666666666663</v>
      </c>
      <c r="AC23" s="57">
        <v>96.8</v>
      </c>
      <c r="AD23" s="58">
        <f t="shared" si="12"/>
        <v>31.11111111111111</v>
      </c>
      <c r="AE23" s="58">
        <v>1.5</v>
      </c>
      <c r="AF23" s="41">
        <f t="shared" si="13"/>
        <v>23.232000000000003</v>
      </c>
      <c r="AG23" s="41">
        <v>340</v>
      </c>
      <c r="AH23" s="41">
        <v>78.9</v>
      </c>
      <c r="AI23" s="42">
        <v>280</v>
      </c>
      <c r="AJ23" s="56">
        <v>0</v>
      </c>
      <c r="AK23" s="41">
        <f t="shared" si="14"/>
        <v>0</v>
      </c>
      <c r="AL23" s="57">
        <v>0</v>
      </c>
      <c r="AM23" s="56">
        <v>0</v>
      </c>
      <c r="AN23" s="41">
        <f t="shared" si="15"/>
        <v>0</v>
      </c>
      <c r="AO23" s="57">
        <v>0</v>
      </c>
      <c r="AP23" s="56">
        <v>0</v>
      </c>
      <c r="AQ23" s="41">
        <f t="shared" si="16"/>
        <v>0</v>
      </c>
      <c r="AR23" s="57">
        <v>0</v>
      </c>
      <c r="AS23" s="56">
        <v>0</v>
      </c>
      <c r="AT23" s="41">
        <f t="shared" si="17"/>
        <v>0</v>
      </c>
      <c r="AU23" s="57">
        <v>0</v>
      </c>
      <c r="AV23" s="60">
        <v>5252.6</v>
      </c>
      <c r="AW23" s="61">
        <f t="shared" si="18"/>
        <v>4377.166666666667</v>
      </c>
      <c r="AX23" s="62">
        <f t="shared" si="19"/>
        <v>4377.166666666667</v>
      </c>
      <c r="AY23" s="60">
        <v>0</v>
      </c>
      <c r="AZ23" s="61">
        <f t="shared" si="20"/>
        <v>0</v>
      </c>
      <c r="BA23" s="62">
        <v>0</v>
      </c>
      <c r="BB23" s="60">
        <v>0</v>
      </c>
      <c r="BC23" s="41">
        <f t="shared" si="21"/>
        <v>0</v>
      </c>
      <c r="BD23" s="62">
        <v>0</v>
      </c>
      <c r="BE23" s="60">
        <v>0</v>
      </c>
      <c r="BF23" s="41">
        <f t="shared" si="22"/>
        <v>0</v>
      </c>
      <c r="BG23" s="62">
        <v>0</v>
      </c>
      <c r="BH23" s="43">
        <v>450</v>
      </c>
      <c r="BI23" s="41">
        <f t="shared" si="23"/>
        <v>375</v>
      </c>
      <c r="BJ23" s="63">
        <v>373.8</v>
      </c>
      <c r="BK23" s="44">
        <v>0</v>
      </c>
      <c r="BL23" s="41">
        <f t="shared" si="24"/>
        <v>0</v>
      </c>
      <c r="BM23" s="45">
        <v>0</v>
      </c>
      <c r="BN23" s="44">
        <v>0</v>
      </c>
      <c r="BO23" s="41">
        <f t="shared" si="25"/>
        <v>0</v>
      </c>
      <c r="BP23" s="45">
        <v>0</v>
      </c>
      <c r="BQ23" s="44">
        <v>0</v>
      </c>
      <c r="BR23" s="41">
        <f t="shared" si="26"/>
        <v>0</v>
      </c>
      <c r="BS23" s="45">
        <v>0</v>
      </c>
      <c r="BT23" s="60">
        <v>2000</v>
      </c>
      <c r="BU23" s="41">
        <f t="shared" si="27"/>
        <v>1666.6666666666665</v>
      </c>
      <c r="BV23" s="62">
        <v>2000</v>
      </c>
      <c r="BW23" s="60">
        <v>0</v>
      </c>
      <c r="BX23" s="41">
        <f t="shared" si="28"/>
        <v>0</v>
      </c>
      <c r="BY23" s="62">
        <v>0</v>
      </c>
      <c r="BZ23" s="60">
        <v>50</v>
      </c>
      <c r="CA23" s="41">
        <f t="shared" si="29"/>
        <v>41.66666666666667</v>
      </c>
      <c r="CB23" s="62">
        <v>0</v>
      </c>
      <c r="CC23" s="44">
        <f t="shared" si="3"/>
        <v>8957</v>
      </c>
      <c r="CD23" s="40">
        <f t="shared" si="3"/>
        <v>7464.166666666667</v>
      </c>
      <c r="CE23" s="40">
        <f t="shared" si="3"/>
        <v>6924.766666666667</v>
      </c>
      <c r="CF23" s="60">
        <v>0</v>
      </c>
      <c r="CG23" s="41">
        <f t="shared" si="30"/>
        <v>0</v>
      </c>
      <c r="CH23" s="62">
        <v>0</v>
      </c>
      <c r="CI23" s="60">
        <v>0</v>
      </c>
      <c r="CJ23" s="41">
        <f t="shared" si="31"/>
        <v>0</v>
      </c>
      <c r="CK23" s="57">
        <v>0</v>
      </c>
      <c r="CL23" s="60">
        <v>0</v>
      </c>
      <c r="CM23" s="41">
        <f t="shared" si="32"/>
        <v>0</v>
      </c>
      <c r="CN23" s="62">
        <v>0</v>
      </c>
      <c r="CO23" s="60">
        <v>450</v>
      </c>
      <c r="CP23" s="41">
        <f t="shared" si="33"/>
        <v>375</v>
      </c>
      <c r="CQ23" s="62">
        <v>0</v>
      </c>
      <c r="CR23" s="44">
        <f t="shared" si="34"/>
        <v>450</v>
      </c>
      <c r="CS23" s="40">
        <f t="shared" si="34"/>
        <v>375</v>
      </c>
      <c r="CT23" s="40">
        <f t="shared" si="34"/>
        <v>0</v>
      </c>
    </row>
    <row r="24" spans="2:98" ht="15" customHeight="1">
      <c r="B24" s="34">
        <v>13</v>
      </c>
      <c r="C24" s="35" t="s">
        <v>57</v>
      </c>
      <c r="D24" s="55">
        <v>1019.229</v>
      </c>
      <c r="E24" s="55">
        <v>59.33</v>
      </c>
      <c r="F24" s="39">
        <f t="shared" si="4"/>
        <v>63523.20999999999</v>
      </c>
      <c r="G24" s="40">
        <f t="shared" si="4"/>
        <v>52936.008333333324</v>
      </c>
      <c r="H24" s="40">
        <f t="shared" si="4"/>
        <v>36673.23333333333</v>
      </c>
      <c r="I24" s="41">
        <f t="shared" si="5"/>
        <v>69.27842594856274</v>
      </c>
      <c r="J24" s="39">
        <f t="shared" si="0"/>
        <v>27380</v>
      </c>
      <c r="K24" s="40">
        <f t="shared" si="1"/>
        <v>22816.666666666668</v>
      </c>
      <c r="L24" s="40">
        <f t="shared" si="2"/>
        <v>6803.900000000001</v>
      </c>
      <c r="M24" s="41">
        <f t="shared" si="6"/>
        <v>29.819868517165816</v>
      </c>
      <c r="N24" s="56">
        <v>6000</v>
      </c>
      <c r="O24" s="41">
        <f t="shared" si="7"/>
        <v>5000</v>
      </c>
      <c r="P24" s="57">
        <v>116</v>
      </c>
      <c r="Q24" s="41">
        <f t="shared" si="8"/>
        <v>2.32</v>
      </c>
      <c r="R24" s="56">
        <v>11000</v>
      </c>
      <c r="S24" s="41">
        <f t="shared" si="9"/>
        <v>9166.666666666666</v>
      </c>
      <c r="T24" s="57">
        <v>3075.8</v>
      </c>
      <c r="U24" s="58">
        <f t="shared" si="35"/>
        <v>150</v>
      </c>
      <c r="V24" s="59">
        <v>0</v>
      </c>
      <c r="W24" s="41">
        <f t="shared" si="10"/>
        <v>33.554181818181824</v>
      </c>
      <c r="X24" s="46">
        <v>103448</v>
      </c>
      <c r="Y24" s="46">
        <v>54015</v>
      </c>
      <c r="Z24" s="42">
        <v>200</v>
      </c>
      <c r="AA24" s="56">
        <v>5000</v>
      </c>
      <c r="AB24" s="41">
        <f t="shared" si="11"/>
        <v>4166.666666666667</v>
      </c>
      <c r="AC24" s="57">
        <v>2651.8</v>
      </c>
      <c r="AD24" s="58">
        <f t="shared" si="12"/>
        <v>0</v>
      </c>
      <c r="AE24" s="58">
        <v>34.8</v>
      </c>
      <c r="AF24" s="41">
        <f t="shared" si="13"/>
        <v>63.6432</v>
      </c>
      <c r="AG24" s="46">
        <v>33889.2</v>
      </c>
      <c r="AH24" s="46">
        <v>23564</v>
      </c>
      <c r="AI24" s="42">
        <v>0</v>
      </c>
      <c r="AJ24" s="56">
        <v>1130</v>
      </c>
      <c r="AK24" s="41">
        <f t="shared" si="14"/>
        <v>941.6666666666667</v>
      </c>
      <c r="AL24" s="57">
        <v>606.2</v>
      </c>
      <c r="AM24" s="56">
        <v>0</v>
      </c>
      <c r="AN24" s="41">
        <f t="shared" si="15"/>
        <v>0</v>
      </c>
      <c r="AO24" s="57">
        <v>0</v>
      </c>
      <c r="AP24" s="56">
        <v>0</v>
      </c>
      <c r="AQ24" s="41">
        <f t="shared" si="16"/>
        <v>0</v>
      </c>
      <c r="AR24" s="57">
        <v>0</v>
      </c>
      <c r="AS24" s="56">
        <v>0</v>
      </c>
      <c r="AT24" s="41">
        <f t="shared" si="17"/>
        <v>0</v>
      </c>
      <c r="AU24" s="57">
        <v>0</v>
      </c>
      <c r="AV24" s="60">
        <v>35843.2</v>
      </c>
      <c r="AW24" s="61">
        <f t="shared" si="18"/>
        <v>29869.33333333333</v>
      </c>
      <c r="AX24" s="62">
        <f t="shared" si="19"/>
        <v>29869.33333333333</v>
      </c>
      <c r="AY24" s="60">
        <v>0</v>
      </c>
      <c r="AZ24" s="61">
        <f t="shared" si="20"/>
        <v>0</v>
      </c>
      <c r="BA24" s="62">
        <v>0</v>
      </c>
      <c r="BB24" s="60">
        <v>0</v>
      </c>
      <c r="BC24" s="41">
        <f t="shared" si="21"/>
        <v>0</v>
      </c>
      <c r="BD24" s="62">
        <v>0</v>
      </c>
      <c r="BE24" s="60">
        <v>150</v>
      </c>
      <c r="BF24" s="41">
        <f t="shared" si="22"/>
        <v>125</v>
      </c>
      <c r="BG24" s="62">
        <v>0</v>
      </c>
      <c r="BH24" s="43">
        <v>500</v>
      </c>
      <c r="BI24" s="41">
        <f t="shared" si="23"/>
        <v>416.66666666666663</v>
      </c>
      <c r="BJ24" s="63">
        <v>354.1</v>
      </c>
      <c r="BK24" s="44">
        <v>0</v>
      </c>
      <c r="BL24" s="41">
        <f t="shared" si="24"/>
        <v>0</v>
      </c>
      <c r="BM24" s="45">
        <v>0</v>
      </c>
      <c r="BN24" s="44">
        <v>0</v>
      </c>
      <c r="BO24" s="41">
        <f t="shared" si="25"/>
        <v>0</v>
      </c>
      <c r="BP24" s="45">
        <v>0</v>
      </c>
      <c r="BQ24" s="44">
        <v>0</v>
      </c>
      <c r="BR24" s="41">
        <f t="shared" si="26"/>
        <v>0</v>
      </c>
      <c r="BS24" s="45">
        <v>0</v>
      </c>
      <c r="BT24" s="60">
        <v>0</v>
      </c>
      <c r="BU24" s="41">
        <f t="shared" si="27"/>
        <v>0</v>
      </c>
      <c r="BV24" s="62">
        <v>0</v>
      </c>
      <c r="BW24" s="60">
        <v>300.01</v>
      </c>
      <c r="BX24" s="41">
        <f t="shared" si="28"/>
        <v>250.00833333333333</v>
      </c>
      <c r="BY24" s="62">
        <v>0</v>
      </c>
      <c r="BZ24" s="60">
        <v>3600</v>
      </c>
      <c r="CA24" s="41">
        <f t="shared" si="29"/>
        <v>3000</v>
      </c>
      <c r="CB24" s="62">
        <v>0</v>
      </c>
      <c r="CC24" s="44">
        <f t="shared" si="3"/>
        <v>63523.21</v>
      </c>
      <c r="CD24" s="40">
        <f t="shared" si="3"/>
        <v>52936.008333333324</v>
      </c>
      <c r="CE24" s="40">
        <f t="shared" si="3"/>
        <v>36673.23333333333</v>
      </c>
      <c r="CF24" s="60">
        <v>0</v>
      </c>
      <c r="CG24" s="41">
        <f t="shared" si="30"/>
        <v>0</v>
      </c>
      <c r="CH24" s="62">
        <v>0</v>
      </c>
      <c r="CI24" s="60">
        <v>0</v>
      </c>
      <c r="CJ24" s="41">
        <f t="shared" si="31"/>
        <v>0</v>
      </c>
      <c r="CK24" s="57">
        <v>0</v>
      </c>
      <c r="CL24" s="60">
        <v>0</v>
      </c>
      <c r="CM24" s="41">
        <f t="shared" si="32"/>
        <v>0</v>
      </c>
      <c r="CN24" s="62">
        <v>0</v>
      </c>
      <c r="CO24" s="60">
        <v>9000</v>
      </c>
      <c r="CP24" s="41">
        <f t="shared" si="33"/>
        <v>7500</v>
      </c>
      <c r="CQ24" s="62">
        <v>816</v>
      </c>
      <c r="CR24" s="44">
        <f t="shared" si="34"/>
        <v>9000</v>
      </c>
      <c r="CS24" s="40">
        <f t="shared" si="34"/>
        <v>7500</v>
      </c>
      <c r="CT24" s="40">
        <f t="shared" si="34"/>
        <v>816</v>
      </c>
    </row>
    <row r="25" spans="2:98" ht="15" customHeight="1">
      <c r="B25" s="34">
        <v>14</v>
      </c>
      <c r="C25" s="35" t="s">
        <v>58</v>
      </c>
      <c r="D25" s="55">
        <v>8675.3304</v>
      </c>
      <c r="E25" s="55">
        <v>17948.9357</v>
      </c>
      <c r="F25" s="39">
        <f t="shared" si="4"/>
        <v>48807.31</v>
      </c>
      <c r="G25" s="40">
        <f t="shared" si="4"/>
        <v>40701.2</v>
      </c>
      <c r="H25" s="40">
        <f t="shared" si="4"/>
        <v>31703.12666666667</v>
      </c>
      <c r="I25" s="41">
        <f t="shared" si="5"/>
        <v>77.89236353391712</v>
      </c>
      <c r="J25" s="39">
        <f t="shared" si="0"/>
        <v>16222</v>
      </c>
      <c r="K25" s="40">
        <f t="shared" si="1"/>
        <v>13518.333333333332</v>
      </c>
      <c r="L25" s="40">
        <f t="shared" si="2"/>
        <v>5120.26</v>
      </c>
      <c r="M25" s="41">
        <f t="shared" si="6"/>
        <v>37.87641474540748</v>
      </c>
      <c r="N25" s="56">
        <v>800</v>
      </c>
      <c r="O25" s="41">
        <f t="shared" si="7"/>
        <v>666.6666666666667</v>
      </c>
      <c r="P25" s="57">
        <v>4.9</v>
      </c>
      <c r="Q25" s="41">
        <f t="shared" si="8"/>
        <v>0.735</v>
      </c>
      <c r="R25" s="56">
        <v>11000</v>
      </c>
      <c r="S25" s="41">
        <f t="shared" si="9"/>
        <v>9166.666666666666</v>
      </c>
      <c r="T25" s="57">
        <v>2698.9</v>
      </c>
      <c r="U25" s="58">
        <f t="shared" si="35"/>
        <v>379.725</v>
      </c>
      <c r="V25" s="59">
        <v>0</v>
      </c>
      <c r="W25" s="41">
        <f t="shared" si="10"/>
        <v>29.44254545454546</v>
      </c>
      <c r="X25" s="46">
        <v>110540</v>
      </c>
      <c r="Y25" s="46">
        <v>69478</v>
      </c>
      <c r="Z25" s="42">
        <v>506.3</v>
      </c>
      <c r="AA25" s="56">
        <v>2000</v>
      </c>
      <c r="AB25" s="41">
        <f t="shared" si="11"/>
        <v>1666.6666666666665</v>
      </c>
      <c r="AC25" s="57">
        <v>1198.5</v>
      </c>
      <c r="AD25" s="58">
        <f t="shared" si="12"/>
        <v>7.777777777777778</v>
      </c>
      <c r="AE25" s="58">
        <v>0</v>
      </c>
      <c r="AF25" s="41">
        <f t="shared" si="13"/>
        <v>71.91000000000001</v>
      </c>
      <c r="AG25" s="46">
        <v>13758</v>
      </c>
      <c r="AH25" s="46">
        <v>6954.5</v>
      </c>
      <c r="AI25" s="42">
        <v>70</v>
      </c>
      <c r="AJ25" s="56">
        <v>310</v>
      </c>
      <c r="AK25" s="41">
        <f t="shared" si="14"/>
        <v>258.3333333333333</v>
      </c>
      <c r="AL25" s="57">
        <v>49.9</v>
      </c>
      <c r="AM25" s="56">
        <v>0</v>
      </c>
      <c r="AN25" s="41">
        <f t="shared" si="15"/>
        <v>0</v>
      </c>
      <c r="AO25" s="57">
        <v>0</v>
      </c>
      <c r="AP25" s="56">
        <v>0</v>
      </c>
      <c r="AQ25" s="41">
        <f t="shared" si="16"/>
        <v>0</v>
      </c>
      <c r="AR25" s="57">
        <v>0</v>
      </c>
      <c r="AS25" s="56">
        <v>0</v>
      </c>
      <c r="AT25" s="41">
        <f t="shared" si="17"/>
        <v>0</v>
      </c>
      <c r="AU25" s="57">
        <v>0</v>
      </c>
      <c r="AV25" s="60">
        <v>30805.4</v>
      </c>
      <c r="AW25" s="61">
        <f t="shared" si="18"/>
        <v>25671.166666666668</v>
      </c>
      <c r="AX25" s="62">
        <f t="shared" si="19"/>
        <v>25671.166666666668</v>
      </c>
      <c r="AY25" s="60">
        <v>1059.91</v>
      </c>
      <c r="AZ25" s="61">
        <f t="shared" si="20"/>
        <v>911.7</v>
      </c>
      <c r="BA25" s="62">
        <v>911.7</v>
      </c>
      <c r="BB25" s="60">
        <v>0</v>
      </c>
      <c r="BC25" s="41">
        <f t="shared" si="21"/>
        <v>0</v>
      </c>
      <c r="BD25" s="62">
        <v>0</v>
      </c>
      <c r="BE25" s="60">
        <v>0</v>
      </c>
      <c r="BF25" s="41">
        <f t="shared" si="22"/>
        <v>0</v>
      </c>
      <c r="BG25" s="62">
        <v>0</v>
      </c>
      <c r="BH25" s="43">
        <v>1200</v>
      </c>
      <c r="BI25" s="41">
        <f t="shared" si="23"/>
        <v>1000</v>
      </c>
      <c r="BJ25" s="63">
        <v>864.6</v>
      </c>
      <c r="BK25" s="44">
        <v>0</v>
      </c>
      <c r="BL25" s="41">
        <f t="shared" si="24"/>
        <v>0</v>
      </c>
      <c r="BM25" s="45">
        <v>0</v>
      </c>
      <c r="BN25" s="44">
        <v>0</v>
      </c>
      <c r="BO25" s="41">
        <f t="shared" si="25"/>
        <v>0</v>
      </c>
      <c r="BP25" s="45">
        <v>0</v>
      </c>
      <c r="BQ25" s="44">
        <v>0</v>
      </c>
      <c r="BR25" s="41">
        <f t="shared" si="26"/>
        <v>0</v>
      </c>
      <c r="BS25" s="45">
        <v>0</v>
      </c>
      <c r="BT25" s="60">
        <v>0</v>
      </c>
      <c r="BU25" s="41">
        <f t="shared" si="27"/>
        <v>0</v>
      </c>
      <c r="BV25" s="62">
        <v>177</v>
      </c>
      <c r="BW25" s="60">
        <v>720</v>
      </c>
      <c r="BX25" s="41">
        <f t="shared" si="28"/>
        <v>600</v>
      </c>
      <c r="BY25" s="62">
        <v>0</v>
      </c>
      <c r="BZ25" s="60">
        <v>912</v>
      </c>
      <c r="CA25" s="41">
        <f t="shared" si="29"/>
        <v>760</v>
      </c>
      <c r="CB25" s="62">
        <v>126.46</v>
      </c>
      <c r="CC25" s="44">
        <f t="shared" si="3"/>
        <v>48807.31</v>
      </c>
      <c r="CD25" s="40">
        <f t="shared" si="3"/>
        <v>40701.2</v>
      </c>
      <c r="CE25" s="40">
        <f t="shared" si="3"/>
        <v>31703.12666666667</v>
      </c>
      <c r="CF25" s="60">
        <v>0</v>
      </c>
      <c r="CG25" s="41">
        <f t="shared" si="30"/>
        <v>0</v>
      </c>
      <c r="CH25" s="62">
        <v>0</v>
      </c>
      <c r="CI25" s="60">
        <v>0</v>
      </c>
      <c r="CJ25" s="41">
        <f t="shared" si="31"/>
        <v>0</v>
      </c>
      <c r="CK25" s="57">
        <v>0</v>
      </c>
      <c r="CL25" s="60">
        <v>0</v>
      </c>
      <c r="CM25" s="41">
        <f t="shared" si="32"/>
        <v>0</v>
      </c>
      <c r="CN25" s="62">
        <v>0</v>
      </c>
      <c r="CO25" s="60">
        <v>3021.1</v>
      </c>
      <c r="CP25" s="41">
        <f t="shared" si="33"/>
        <v>2517.583333333333</v>
      </c>
      <c r="CQ25" s="62">
        <v>0</v>
      </c>
      <c r="CR25" s="44">
        <f t="shared" si="34"/>
        <v>3021.1</v>
      </c>
      <c r="CS25" s="40">
        <f t="shared" si="34"/>
        <v>2517.583333333333</v>
      </c>
      <c r="CT25" s="40">
        <f t="shared" si="34"/>
        <v>0</v>
      </c>
    </row>
    <row r="26" spans="2:98" ht="15" customHeight="1">
      <c r="B26" s="34">
        <v>15</v>
      </c>
      <c r="C26" s="35" t="s">
        <v>59</v>
      </c>
      <c r="D26" s="55">
        <v>650.056</v>
      </c>
      <c r="E26" s="55">
        <v>4429.41</v>
      </c>
      <c r="F26" s="39">
        <f t="shared" si="4"/>
        <v>11357.9</v>
      </c>
      <c r="G26" s="40">
        <f t="shared" si="4"/>
        <v>9464.916666666666</v>
      </c>
      <c r="H26" s="40">
        <f t="shared" si="4"/>
        <v>7157.55</v>
      </c>
      <c r="I26" s="41">
        <f t="shared" si="5"/>
        <v>75.62190193609734</v>
      </c>
      <c r="J26" s="39">
        <f t="shared" si="0"/>
        <v>5358.8</v>
      </c>
      <c r="K26" s="40">
        <f t="shared" si="1"/>
        <v>4465.666666666667</v>
      </c>
      <c r="L26" s="40">
        <f t="shared" si="2"/>
        <v>2658.3</v>
      </c>
      <c r="M26" s="41">
        <f t="shared" si="6"/>
        <v>59.5275061580951</v>
      </c>
      <c r="N26" s="56">
        <v>1998.8</v>
      </c>
      <c r="O26" s="41">
        <f t="shared" si="7"/>
        <v>1665.6666666666665</v>
      </c>
      <c r="P26" s="57">
        <v>0</v>
      </c>
      <c r="Q26" s="41">
        <f t="shared" si="8"/>
        <v>0</v>
      </c>
      <c r="R26" s="56">
        <v>1900</v>
      </c>
      <c r="S26" s="41">
        <f t="shared" si="9"/>
        <v>1583.3333333333335</v>
      </c>
      <c r="T26" s="57">
        <v>819</v>
      </c>
      <c r="U26" s="58">
        <f t="shared" si="35"/>
        <v>363.07500000000005</v>
      </c>
      <c r="V26" s="59">
        <v>103.9</v>
      </c>
      <c r="W26" s="41">
        <f t="shared" si="10"/>
        <v>51.726315789473674</v>
      </c>
      <c r="X26" s="46">
        <v>1188</v>
      </c>
      <c r="Y26" s="46">
        <v>687</v>
      </c>
      <c r="Z26" s="42">
        <v>484.1</v>
      </c>
      <c r="AA26" s="56">
        <v>830</v>
      </c>
      <c r="AB26" s="41">
        <f t="shared" si="11"/>
        <v>691.6666666666667</v>
      </c>
      <c r="AC26" s="57">
        <v>1241</v>
      </c>
      <c r="AD26" s="58">
        <f t="shared" si="12"/>
        <v>52.3</v>
      </c>
      <c r="AE26" s="58">
        <v>198</v>
      </c>
      <c r="AF26" s="41">
        <f t="shared" si="13"/>
        <v>179.42168674698792</v>
      </c>
      <c r="AG26" s="46">
        <v>4958</v>
      </c>
      <c r="AH26" s="46">
        <v>3297</v>
      </c>
      <c r="AI26" s="42">
        <v>470.7</v>
      </c>
      <c r="AJ26" s="56">
        <v>160</v>
      </c>
      <c r="AK26" s="41">
        <f t="shared" si="14"/>
        <v>133.33333333333334</v>
      </c>
      <c r="AL26" s="57">
        <v>10</v>
      </c>
      <c r="AM26" s="56">
        <v>0</v>
      </c>
      <c r="AN26" s="41">
        <f t="shared" si="15"/>
        <v>0</v>
      </c>
      <c r="AO26" s="57">
        <v>0</v>
      </c>
      <c r="AP26" s="56">
        <v>0</v>
      </c>
      <c r="AQ26" s="41">
        <f t="shared" si="16"/>
        <v>0</v>
      </c>
      <c r="AR26" s="57">
        <v>0</v>
      </c>
      <c r="AS26" s="56">
        <v>0</v>
      </c>
      <c r="AT26" s="41">
        <f t="shared" si="17"/>
        <v>0</v>
      </c>
      <c r="AU26" s="57">
        <v>0</v>
      </c>
      <c r="AV26" s="60">
        <v>5399.1</v>
      </c>
      <c r="AW26" s="61">
        <f t="shared" si="18"/>
        <v>4499.25</v>
      </c>
      <c r="AX26" s="62">
        <f t="shared" si="19"/>
        <v>4499.25</v>
      </c>
      <c r="AY26" s="60">
        <v>0</v>
      </c>
      <c r="AZ26" s="61">
        <f t="shared" si="20"/>
        <v>0</v>
      </c>
      <c r="BA26" s="62">
        <v>0</v>
      </c>
      <c r="BB26" s="60">
        <v>0</v>
      </c>
      <c r="BC26" s="41">
        <f t="shared" si="21"/>
        <v>0</v>
      </c>
      <c r="BD26" s="62">
        <v>0</v>
      </c>
      <c r="BE26" s="60">
        <v>0</v>
      </c>
      <c r="BF26" s="41">
        <f t="shared" si="22"/>
        <v>0</v>
      </c>
      <c r="BG26" s="62">
        <v>0</v>
      </c>
      <c r="BH26" s="43">
        <v>470</v>
      </c>
      <c r="BI26" s="41">
        <f t="shared" si="23"/>
        <v>391.66666666666663</v>
      </c>
      <c r="BJ26" s="63">
        <v>588.3</v>
      </c>
      <c r="BK26" s="44">
        <v>0</v>
      </c>
      <c r="BL26" s="41">
        <f t="shared" si="24"/>
        <v>0</v>
      </c>
      <c r="BM26" s="45">
        <v>0</v>
      </c>
      <c r="BN26" s="44">
        <v>0</v>
      </c>
      <c r="BO26" s="41">
        <f t="shared" si="25"/>
        <v>0</v>
      </c>
      <c r="BP26" s="45">
        <v>0</v>
      </c>
      <c r="BQ26" s="44">
        <v>0</v>
      </c>
      <c r="BR26" s="41">
        <f t="shared" si="26"/>
        <v>0</v>
      </c>
      <c r="BS26" s="45">
        <v>0</v>
      </c>
      <c r="BT26" s="60">
        <v>0</v>
      </c>
      <c r="BU26" s="41">
        <f t="shared" si="27"/>
        <v>0</v>
      </c>
      <c r="BV26" s="62">
        <v>0</v>
      </c>
      <c r="BW26" s="60">
        <v>600</v>
      </c>
      <c r="BX26" s="41">
        <f t="shared" si="28"/>
        <v>500</v>
      </c>
      <c r="BY26" s="62">
        <v>0</v>
      </c>
      <c r="BZ26" s="60">
        <v>0</v>
      </c>
      <c r="CA26" s="41">
        <f t="shared" si="29"/>
        <v>0</v>
      </c>
      <c r="CB26" s="62">
        <v>0</v>
      </c>
      <c r="CC26" s="44">
        <f t="shared" si="3"/>
        <v>11357.9</v>
      </c>
      <c r="CD26" s="40">
        <f t="shared" si="3"/>
        <v>9464.916666666666</v>
      </c>
      <c r="CE26" s="40">
        <f t="shared" si="3"/>
        <v>7157.55</v>
      </c>
      <c r="CF26" s="60">
        <v>0</v>
      </c>
      <c r="CG26" s="41">
        <f t="shared" si="30"/>
        <v>0</v>
      </c>
      <c r="CH26" s="62">
        <v>0</v>
      </c>
      <c r="CI26" s="60">
        <v>0</v>
      </c>
      <c r="CJ26" s="41">
        <f t="shared" si="31"/>
        <v>0</v>
      </c>
      <c r="CK26" s="57">
        <v>0</v>
      </c>
      <c r="CL26" s="60">
        <v>0</v>
      </c>
      <c r="CM26" s="41">
        <f t="shared" si="32"/>
        <v>0</v>
      </c>
      <c r="CN26" s="62">
        <v>0</v>
      </c>
      <c r="CO26" s="60">
        <v>600</v>
      </c>
      <c r="CP26" s="41">
        <f t="shared" si="33"/>
        <v>500</v>
      </c>
      <c r="CQ26" s="62">
        <v>0</v>
      </c>
      <c r="CR26" s="44">
        <f t="shared" si="34"/>
        <v>600</v>
      </c>
      <c r="CS26" s="40">
        <f t="shared" si="34"/>
        <v>500</v>
      </c>
      <c r="CT26" s="40">
        <f t="shared" si="34"/>
        <v>0</v>
      </c>
    </row>
    <row r="27" spans="2:98" ht="15" customHeight="1">
      <c r="B27" s="34">
        <v>16</v>
      </c>
      <c r="C27" s="35" t="s">
        <v>60</v>
      </c>
      <c r="D27" s="55">
        <v>187.2478</v>
      </c>
      <c r="E27" s="55">
        <v>0</v>
      </c>
      <c r="F27" s="39">
        <f t="shared" si="4"/>
        <v>14922</v>
      </c>
      <c r="G27" s="40">
        <f t="shared" si="4"/>
        <v>12435.000000000002</v>
      </c>
      <c r="H27" s="40">
        <f t="shared" si="4"/>
        <v>11741.18166666667</v>
      </c>
      <c r="I27" s="41">
        <f t="shared" si="5"/>
        <v>94.42043961935398</v>
      </c>
      <c r="J27" s="39">
        <f t="shared" si="0"/>
        <v>5788.299999999999</v>
      </c>
      <c r="K27" s="40">
        <f t="shared" si="1"/>
        <v>3459.3333333333335</v>
      </c>
      <c r="L27" s="40">
        <f t="shared" si="2"/>
        <v>4379.764999999999</v>
      </c>
      <c r="M27" s="41">
        <f t="shared" si="6"/>
        <v>126.6071979186741</v>
      </c>
      <c r="N27" s="56">
        <v>30</v>
      </c>
      <c r="O27" s="41">
        <f t="shared" si="7"/>
        <v>25</v>
      </c>
      <c r="P27" s="57">
        <v>0.565</v>
      </c>
      <c r="Q27" s="41">
        <f t="shared" si="8"/>
        <v>2.26</v>
      </c>
      <c r="R27" s="56">
        <v>3305.2</v>
      </c>
      <c r="S27" s="41">
        <f t="shared" si="9"/>
        <v>2754.3333333333335</v>
      </c>
      <c r="T27" s="57">
        <v>2680.2</v>
      </c>
      <c r="U27" s="58">
        <f t="shared" si="35"/>
        <v>75</v>
      </c>
      <c r="V27" s="59">
        <v>874</v>
      </c>
      <c r="W27" s="41">
        <f t="shared" si="10"/>
        <v>97.30848360159747</v>
      </c>
      <c r="X27" s="46">
        <v>14877</v>
      </c>
      <c r="Y27" s="46">
        <v>17442</v>
      </c>
      <c r="Z27" s="42">
        <v>100</v>
      </c>
      <c r="AA27" s="56">
        <v>450</v>
      </c>
      <c r="AB27" s="41">
        <f t="shared" si="11"/>
        <v>375</v>
      </c>
      <c r="AC27" s="57">
        <v>346.4</v>
      </c>
      <c r="AD27" s="58">
        <f t="shared" si="12"/>
        <v>3.288888888888889</v>
      </c>
      <c r="AE27" s="58">
        <v>10</v>
      </c>
      <c r="AF27" s="41">
        <f t="shared" si="13"/>
        <v>92.37333333333333</v>
      </c>
      <c r="AG27" s="46">
        <v>704</v>
      </c>
      <c r="AH27" s="46">
        <v>619</v>
      </c>
      <c r="AI27" s="42">
        <v>29.6</v>
      </c>
      <c r="AJ27" s="56">
        <v>21</v>
      </c>
      <c r="AK27" s="41">
        <f t="shared" si="14"/>
        <v>17.5</v>
      </c>
      <c r="AL27" s="57">
        <v>21</v>
      </c>
      <c r="AM27" s="56">
        <v>0</v>
      </c>
      <c r="AN27" s="41">
        <f t="shared" si="15"/>
        <v>0</v>
      </c>
      <c r="AO27" s="57">
        <v>0</v>
      </c>
      <c r="AP27" s="56">
        <v>0</v>
      </c>
      <c r="AQ27" s="41">
        <f t="shared" si="16"/>
        <v>0</v>
      </c>
      <c r="AR27" s="57">
        <v>0</v>
      </c>
      <c r="AS27" s="56">
        <v>0</v>
      </c>
      <c r="AT27" s="41">
        <f t="shared" si="17"/>
        <v>0</v>
      </c>
      <c r="AU27" s="57">
        <v>0</v>
      </c>
      <c r="AV27" s="60">
        <v>8833.7</v>
      </c>
      <c r="AW27" s="61">
        <f t="shared" si="18"/>
        <v>7361.416666666668</v>
      </c>
      <c r="AX27" s="62">
        <f t="shared" si="19"/>
        <v>7361.416666666668</v>
      </c>
      <c r="AY27" s="60">
        <v>0</v>
      </c>
      <c r="AZ27" s="61">
        <f t="shared" si="20"/>
        <v>0</v>
      </c>
      <c r="BA27" s="62">
        <v>0</v>
      </c>
      <c r="BB27" s="60">
        <v>0</v>
      </c>
      <c r="BC27" s="41">
        <f t="shared" si="21"/>
        <v>0</v>
      </c>
      <c r="BD27" s="62">
        <v>0</v>
      </c>
      <c r="BE27" s="60">
        <v>0</v>
      </c>
      <c r="BF27" s="41">
        <f t="shared" si="22"/>
        <v>0</v>
      </c>
      <c r="BG27" s="62">
        <v>0</v>
      </c>
      <c r="BH27" s="43">
        <v>345</v>
      </c>
      <c r="BI27" s="41">
        <f t="shared" si="23"/>
        <v>287.5</v>
      </c>
      <c r="BJ27" s="63">
        <v>270</v>
      </c>
      <c r="BK27" s="44">
        <v>0</v>
      </c>
      <c r="BL27" s="41">
        <f t="shared" si="24"/>
        <v>0</v>
      </c>
      <c r="BM27" s="45">
        <v>0</v>
      </c>
      <c r="BN27" s="44">
        <v>0</v>
      </c>
      <c r="BO27" s="41">
        <f t="shared" si="25"/>
        <v>0</v>
      </c>
      <c r="BP27" s="45">
        <v>0</v>
      </c>
      <c r="BQ27" s="44">
        <v>0</v>
      </c>
      <c r="BR27" s="41">
        <f t="shared" si="26"/>
        <v>0</v>
      </c>
      <c r="BS27" s="45">
        <v>0</v>
      </c>
      <c r="BT27" s="60">
        <v>1637.1</v>
      </c>
      <c r="BU27" s="41">
        <f t="shared" si="27"/>
        <v>1364.2499999999998</v>
      </c>
      <c r="BV27" s="62">
        <v>0</v>
      </c>
      <c r="BW27" s="60">
        <v>300</v>
      </c>
      <c r="BX27" s="41">
        <f t="shared" si="28"/>
        <v>250</v>
      </c>
      <c r="BY27" s="62">
        <v>0</v>
      </c>
      <c r="BZ27" s="60">
        <v>0</v>
      </c>
      <c r="CA27" s="41">
        <f t="shared" si="29"/>
        <v>0</v>
      </c>
      <c r="CB27" s="62">
        <v>1061.6</v>
      </c>
      <c r="CC27" s="44">
        <f t="shared" si="3"/>
        <v>14922</v>
      </c>
      <c r="CD27" s="40">
        <f t="shared" si="3"/>
        <v>12435.000000000002</v>
      </c>
      <c r="CE27" s="40">
        <f t="shared" si="3"/>
        <v>11741.18166666667</v>
      </c>
      <c r="CF27" s="60">
        <v>0</v>
      </c>
      <c r="CG27" s="41">
        <f t="shared" si="30"/>
        <v>0</v>
      </c>
      <c r="CH27" s="62">
        <v>0</v>
      </c>
      <c r="CI27" s="60">
        <v>0</v>
      </c>
      <c r="CJ27" s="41">
        <f t="shared" si="31"/>
        <v>0</v>
      </c>
      <c r="CK27" s="57">
        <v>0</v>
      </c>
      <c r="CL27" s="60">
        <v>0</v>
      </c>
      <c r="CM27" s="41">
        <f t="shared" si="32"/>
        <v>0</v>
      </c>
      <c r="CN27" s="62">
        <v>0</v>
      </c>
      <c r="CO27" s="60">
        <v>1000</v>
      </c>
      <c r="CP27" s="41">
        <f t="shared" si="33"/>
        <v>833.3333333333333</v>
      </c>
      <c r="CQ27" s="62">
        <v>0</v>
      </c>
      <c r="CR27" s="44">
        <f t="shared" si="34"/>
        <v>1000</v>
      </c>
      <c r="CS27" s="40">
        <f t="shared" si="34"/>
        <v>833.3333333333333</v>
      </c>
      <c r="CT27" s="40">
        <f t="shared" si="34"/>
        <v>0</v>
      </c>
    </row>
    <row r="28" spans="2:98" ht="15" customHeight="1">
      <c r="B28" s="34">
        <v>17</v>
      </c>
      <c r="C28" s="35" t="s">
        <v>61</v>
      </c>
      <c r="D28" s="55">
        <v>419.115</v>
      </c>
      <c r="E28" s="55">
        <v>1.167</v>
      </c>
      <c r="F28" s="39">
        <f t="shared" si="4"/>
        <v>19975.4</v>
      </c>
      <c r="G28" s="40">
        <f t="shared" si="4"/>
        <v>16646.166666666664</v>
      </c>
      <c r="H28" s="40">
        <f t="shared" si="4"/>
        <v>14232.966666666667</v>
      </c>
      <c r="I28" s="41">
        <f t="shared" si="5"/>
        <v>85.5029686514413</v>
      </c>
      <c r="J28" s="39">
        <f t="shared" si="0"/>
        <v>6642</v>
      </c>
      <c r="K28" s="40">
        <f t="shared" si="1"/>
        <v>5534.999999999999</v>
      </c>
      <c r="L28" s="40">
        <f t="shared" si="2"/>
        <v>3621.7999999999997</v>
      </c>
      <c r="M28" s="41">
        <f t="shared" si="6"/>
        <v>65.43450767841013</v>
      </c>
      <c r="N28" s="56">
        <v>250</v>
      </c>
      <c r="O28" s="41">
        <f t="shared" si="7"/>
        <v>208.33333333333331</v>
      </c>
      <c r="P28" s="57">
        <v>441.2</v>
      </c>
      <c r="Q28" s="41">
        <f t="shared" si="8"/>
        <v>211.776</v>
      </c>
      <c r="R28" s="56">
        <v>4000</v>
      </c>
      <c r="S28" s="41">
        <f t="shared" si="9"/>
        <v>3333.333333333333</v>
      </c>
      <c r="T28" s="57">
        <v>2264</v>
      </c>
      <c r="U28" s="58">
        <f t="shared" si="35"/>
        <v>979.9499999999999</v>
      </c>
      <c r="V28" s="59">
        <v>277.3</v>
      </c>
      <c r="W28" s="41">
        <f t="shared" si="10"/>
        <v>67.92</v>
      </c>
      <c r="X28" s="46">
        <v>21574</v>
      </c>
      <c r="Y28" s="46">
        <v>17485</v>
      </c>
      <c r="Z28" s="42">
        <v>1306.6</v>
      </c>
      <c r="AA28" s="56">
        <v>600</v>
      </c>
      <c r="AB28" s="41">
        <f t="shared" si="11"/>
        <v>500</v>
      </c>
      <c r="AC28" s="57">
        <v>0</v>
      </c>
      <c r="AD28" s="58">
        <f t="shared" si="12"/>
        <v>44.22222222222222</v>
      </c>
      <c r="AE28" s="58">
        <v>0</v>
      </c>
      <c r="AF28" s="41">
        <f t="shared" si="13"/>
        <v>0</v>
      </c>
      <c r="AG28" s="46">
        <v>674</v>
      </c>
      <c r="AH28" s="46">
        <v>568</v>
      </c>
      <c r="AI28" s="42">
        <v>398</v>
      </c>
      <c r="AJ28" s="56">
        <v>108</v>
      </c>
      <c r="AK28" s="41">
        <f t="shared" si="14"/>
        <v>90</v>
      </c>
      <c r="AL28" s="57">
        <v>5</v>
      </c>
      <c r="AM28" s="56">
        <v>0</v>
      </c>
      <c r="AN28" s="41">
        <f t="shared" si="15"/>
        <v>0</v>
      </c>
      <c r="AO28" s="57">
        <v>0</v>
      </c>
      <c r="AP28" s="56">
        <v>0</v>
      </c>
      <c r="AQ28" s="41">
        <f t="shared" si="16"/>
        <v>0</v>
      </c>
      <c r="AR28" s="57">
        <v>0</v>
      </c>
      <c r="AS28" s="56">
        <v>0</v>
      </c>
      <c r="AT28" s="41">
        <f t="shared" si="17"/>
        <v>0</v>
      </c>
      <c r="AU28" s="57">
        <v>0</v>
      </c>
      <c r="AV28" s="60">
        <v>12733.4</v>
      </c>
      <c r="AW28" s="61">
        <f t="shared" si="18"/>
        <v>10611.166666666666</v>
      </c>
      <c r="AX28" s="62">
        <f t="shared" si="19"/>
        <v>10611.166666666666</v>
      </c>
      <c r="AY28" s="60">
        <v>0</v>
      </c>
      <c r="AZ28" s="61">
        <f t="shared" si="20"/>
        <v>0</v>
      </c>
      <c r="BA28" s="62">
        <v>0</v>
      </c>
      <c r="BB28" s="60">
        <v>0</v>
      </c>
      <c r="BC28" s="41">
        <f t="shared" si="21"/>
        <v>0</v>
      </c>
      <c r="BD28" s="62">
        <v>0</v>
      </c>
      <c r="BE28" s="60">
        <v>0</v>
      </c>
      <c r="BF28" s="41">
        <f t="shared" si="22"/>
        <v>0</v>
      </c>
      <c r="BG28" s="62">
        <v>0</v>
      </c>
      <c r="BH28" s="43">
        <v>384</v>
      </c>
      <c r="BI28" s="41">
        <f t="shared" si="23"/>
        <v>320</v>
      </c>
      <c r="BJ28" s="63">
        <v>0</v>
      </c>
      <c r="BK28" s="44">
        <v>300</v>
      </c>
      <c r="BL28" s="41">
        <f t="shared" si="24"/>
        <v>250</v>
      </c>
      <c r="BM28" s="45">
        <v>411.6</v>
      </c>
      <c r="BN28" s="44">
        <v>0</v>
      </c>
      <c r="BO28" s="41">
        <f t="shared" si="25"/>
        <v>0</v>
      </c>
      <c r="BP28" s="45">
        <v>0</v>
      </c>
      <c r="BQ28" s="44">
        <v>0</v>
      </c>
      <c r="BR28" s="41">
        <f t="shared" si="26"/>
        <v>0</v>
      </c>
      <c r="BS28" s="45">
        <v>0</v>
      </c>
      <c r="BT28" s="60">
        <v>0</v>
      </c>
      <c r="BU28" s="41">
        <f t="shared" si="27"/>
        <v>0</v>
      </c>
      <c r="BV28" s="62">
        <v>0</v>
      </c>
      <c r="BW28" s="60">
        <v>600</v>
      </c>
      <c r="BX28" s="41">
        <f t="shared" si="28"/>
        <v>500</v>
      </c>
      <c r="BY28" s="62">
        <v>0</v>
      </c>
      <c r="BZ28" s="60">
        <v>1000</v>
      </c>
      <c r="CA28" s="41">
        <f t="shared" si="29"/>
        <v>833.3333333333333</v>
      </c>
      <c r="CB28" s="62">
        <v>500</v>
      </c>
      <c r="CC28" s="44">
        <f t="shared" si="3"/>
        <v>19975.4</v>
      </c>
      <c r="CD28" s="40">
        <f t="shared" si="3"/>
        <v>16646.166666666664</v>
      </c>
      <c r="CE28" s="40">
        <f t="shared" si="3"/>
        <v>14232.966666666667</v>
      </c>
      <c r="CF28" s="60">
        <v>0</v>
      </c>
      <c r="CG28" s="41">
        <f t="shared" si="30"/>
        <v>0</v>
      </c>
      <c r="CH28" s="62">
        <v>0</v>
      </c>
      <c r="CI28" s="60">
        <v>0</v>
      </c>
      <c r="CJ28" s="41">
        <f t="shared" si="31"/>
        <v>0</v>
      </c>
      <c r="CK28" s="57">
        <v>0</v>
      </c>
      <c r="CL28" s="60">
        <v>0</v>
      </c>
      <c r="CM28" s="41">
        <f t="shared" si="32"/>
        <v>0</v>
      </c>
      <c r="CN28" s="62">
        <v>0</v>
      </c>
      <c r="CO28" s="60">
        <v>1500</v>
      </c>
      <c r="CP28" s="41">
        <f t="shared" si="33"/>
        <v>1250</v>
      </c>
      <c r="CQ28" s="62">
        <v>0</v>
      </c>
      <c r="CR28" s="44">
        <f t="shared" si="34"/>
        <v>1500</v>
      </c>
      <c r="CS28" s="40">
        <f t="shared" si="34"/>
        <v>1250</v>
      </c>
      <c r="CT28" s="40">
        <f t="shared" si="34"/>
        <v>0</v>
      </c>
    </row>
    <row r="29" spans="2:98" ht="15" customHeight="1">
      <c r="B29" s="34">
        <v>18</v>
      </c>
      <c r="C29" s="35" t="s">
        <v>62</v>
      </c>
      <c r="D29" s="55">
        <v>5054.46</v>
      </c>
      <c r="E29" s="55">
        <v>0</v>
      </c>
      <c r="F29" s="39">
        <f t="shared" si="4"/>
        <v>22610.8</v>
      </c>
      <c r="G29" s="40">
        <f t="shared" si="4"/>
        <v>18842.333333333332</v>
      </c>
      <c r="H29" s="40">
        <f t="shared" si="4"/>
        <v>18072.88266666667</v>
      </c>
      <c r="I29" s="41">
        <f t="shared" si="5"/>
        <v>95.91637270684808</v>
      </c>
      <c r="J29" s="39">
        <f t="shared" si="0"/>
        <v>5630</v>
      </c>
      <c r="K29" s="40">
        <f t="shared" si="1"/>
        <v>4691.666666666667</v>
      </c>
      <c r="L29" s="40">
        <f t="shared" si="2"/>
        <v>3922.2160000000003</v>
      </c>
      <c r="M29" s="41">
        <f t="shared" si="6"/>
        <v>83.59963055062167</v>
      </c>
      <c r="N29" s="56">
        <v>690</v>
      </c>
      <c r="O29" s="41">
        <f t="shared" si="7"/>
        <v>575</v>
      </c>
      <c r="P29" s="57">
        <v>0.416</v>
      </c>
      <c r="Q29" s="41">
        <f t="shared" si="8"/>
        <v>0.07234782608695652</v>
      </c>
      <c r="R29" s="56">
        <v>4000</v>
      </c>
      <c r="S29" s="41">
        <f t="shared" si="9"/>
        <v>3333.333333333333</v>
      </c>
      <c r="T29" s="57">
        <v>2987.8</v>
      </c>
      <c r="U29" s="58">
        <f t="shared" si="35"/>
        <v>99.89999999999999</v>
      </c>
      <c r="V29" s="59">
        <v>360</v>
      </c>
      <c r="W29" s="41">
        <f t="shared" si="10"/>
        <v>89.63400000000001</v>
      </c>
      <c r="X29" s="46">
        <v>56849</v>
      </c>
      <c r="Y29" s="46">
        <v>32587</v>
      </c>
      <c r="Z29" s="42">
        <v>133.2</v>
      </c>
      <c r="AA29" s="56">
        <v>690</v>
      </c>
      <c r="AB29" s="41">
        <f t="shared" si="11"/>
        <v>575</v>
      </c>
      <c r="AC29" s="57">
        <v>706.3</v>
      </c>
      <c r="AD29" s="58">
        <f t="shared" si="12"/>
        <v>6.866666666666666</v>
      </c>
      <c r="AE29" s="58">
        <v>0</v>
      </c>
      <c r="AF29" s="41">
        <f t="shared" si="13"/>
        <v>122.83478260869565</v>
      </c>
      <c r="AG29" s="46">
        <v>25874</v>
      </c>
      <c r="AH29" s="46">
        <v>15475</v>
      </c>
      <c r="AI29" s="42">
        <v>61.8</v>
      </c>
      <c r="AJ29" s="56">
        <v>50</v>
      </c>
      <c r="AK29" s="41">
        <f t="shared" si="14"/>
        <v>41.66666666666667</v>
      </c>
      <c r="AL29" s="57">
        <v>0</v>
      </c>
      <c r="AM29" s="56">
        <v>0</v>
      </c>
      <c r="AN29" s="41">
        <f t="shared" si="15"/>
        <v>0</v>
      </c>
      <c r="AO29" s="57">
        <v>0</v>
      </c>
      <c r="AP29" s="56">
        <v>0</v>
      </c>
      <c r="AQ29" s="41">
        <f t="shared" si="16"/>
        <v>0</v>
      </c>
      <c r="AR29" s="57">
        <v>0</v>
      </c>
      <c r="AS29" s="56">
        <v>0</v>
      </c>
      <c r="AT29" s="41">
        <f t="shared" si="17"/>
        <v>0</v>
      </c>
      <c r="AU29" s="57">
        <v>0</v>
      </c>
      <c r="AV29" s="60">
        <v>16980.8</v>
      </c>
      <c r="AW29" s="61">
        <f t="shared" si="18"/>
        <v>14150.666666666666</v>
      </c>
      <c r="AX29" s="62">
        <f t="shared" si="19"/>
        <v>14150.666666666666</v>
      </c>
      <c r="AY29" s="60">
        <v>0</v>
      </c>
      <c r="AZ29" s="61">
        <f t="shared" si="20"/>
        <v>0</v>
      </c>
      <c r="BA29" s="62">
        <v>0</v>
      </c>
      <c r="BB29" s="60">
        <v>0</v>
      </c>
      <c r="BC29" s="41">
        <f t="shared" si="21"/>
        <v>0</v>
      </c>
      <c r="BD29" s="62">
        <v>0</v>
      </c>
      <c r="BE29" s="60">
        <v>0</v>
      </c>
      <c r="BF29" s="41">
        <f t="shared" si="22"/>
        <v>0</v>
      </c>
      <c r="BG29" s="62">
        <v>25</v>
      </c>
      <c r="BH29" s="43">
        <v>0</v>
      </c>
      <c r="BI29" s="41">
        <f t="shared" si="23"/>
        <v>0</v>
      </c>
      <c r="BJ29" s="63">
        <v>0</v>
      </c>
      <c r="BK29" s="44">
        <v>200</v>
      </c>
      <c r="BL29" s="41">
        <f t="shared" si="24"/>
        <v>166.66666666666669</v>
      </c>
      <c r="BM29" s="45">
        <v>202.7</v>
      </c>
      <c r="BN29" s="44">
        <v>0</v>
      </c>
      <c r="BO29" s="41">
        <f t="shared" si="25"/>
        <v>0</v>
      </c>
      <c r="BP29" s="45">
        <v>0</v>
      </c>
      <c r="BQ29" s="44">
        <v>0</v>
      </c>
      <c r="BR29" s="41">
        <f t="shared" si="26"/>
        <v>0</v>
      </c>
      <c r="BS29" s="45">
        <v>0</v>
      </c>
      <c r="BT29" s="60">
        <v>0</v>
      </c>
      <c r="BU29" s="41">
        <f t="shared" si="27"/>
        <v>0</v>
      </c>
      <c r="BV29" s="62">
        <v>0</v>
      </c>
      <c r="BW29" s="60">
        <v>0</v>
      </c>
      <c r="BX29" s="41">
        <f t="shared" si="28"/>
        <v>0</v>
      </c>
      <c r="BY29" s="62">
        <v>0</v>
      </c>
      <c r="BZ29" s="60">
        <v>0</v>
      </c>
      <c r="CA29" s="41">
        <f t="shared" si="29"/>
        <v>0</v>
      </c>
      <c r="CB29" s="62">
        <v>0</v>
      </c>
      <c r="CC29" s="44">
        <f t="shared" si="3"/>
        <v>22610.8</v>
      </c>
      <c r="CD29" s="40">
        <f t="shared" si="3"/>
        <v>18842.333333333332</v>
      </c>
      <c r="CE29" s="40">
        <f t="shared" si="3"/>
        <v>18072.88266666667</v>
      </c>
      <c r="CF29" s="60">
        <v>0</v>
      </c>
      <c r="CG29" s="41">
        <f t="shared" si="30"/>
        <v>0</v>
      </c>
      <c r="CH29" s="62">
        <v>0</v>
      </c>
      <c r="CI29" s="60">
        <v>0</v>
      </c>
      <c r="CJ29" s="41">
        <f t="shared" si="31"/>
        <v>0</v>
      </c>
      <c r="CK29" s="57">
        <v>0</v>
      </c>
      <c r="CL29" s="60">
        <v>0</v>
      </c>
      <c r="CM29" s="41">
        <f t="shared" si="32"/>
        <v>0</v>
      </c>
      <c r="CN29" s="62">
        <v>0</v>
      </c>
      <c r="CO29" s="60">
        <v>4600</v>
      </c>
      <c r="CP29" s="41">
        <f t="shared" si="33"/>
        <v>3833.333333333333</v>
      </c>
      <c r="CQ29" s="62">
        <v>0</v>
      </c>
      <c r="CR29" s="44">
        <f t="shared" si="34"/>
        <v>4600</v>
      </c>
      <c r="CS29" s="40">
        <f t="shared" si="34"/>
        <v>3833.333333333333</v>
      </c>
      <c r="CT29" s="40">
        <f t="shared" si="34"/>
        <v>0</v>
      </c>
    </row>
    <row r="30" spans="2:98" ht="15" customHeight="1">
      <c r="B30" s="34">
        <v>19</v>
      </c>
      <c r="C30" s="35" t="s">
        <v>63</v>
      </c>
      <c r="D30" s="55">
        <v>2809.617</v>
      </c>
      <c r="E30" s="55">
        <v>609.518</v>
      </c>
      <c r="F30" s="39">
        <f t="shared" si="4"/>
        <v>62428</v>
      </c>
      <c r="G30" s="40">
        <f t="shared" si="4"/>
        <v>52064.99999999999</v>
      </c>
      <c r="H30" s="40">
        <f t="shared" si="4"/>
        <v>47671.73333333333</v>
      </c>
      <c r="I30" s="41">
        <f t="shared" si="5"/>
        <v>91.56195780914884</v>
      </c>
      <c r="J30" s="39">
        <f t="shared" si="0"/>
        <v>17933.600000000002</v>
      </c>
      <c r="K30" s="40">
        <f t="shared" si="1"/>
        <v>14944.666666666668</v>
      </c>
      <c r="L30" s="40">
        <f t="shared" si="2"/>
        <v>11051.4</v>
      </c>
      <c r="M30" s="41">
        <f t="shared" si="6"/>
        <v>73.94878886559307</v>
      </c>
      <c r="N30" s="56">
        <v>5336.8</v>
      </c>
      <c r="O30" s="41">
        <f t="shared" si="7"/>
        <v>4447.333333333334</v>
      </c>
      <c r="P30" s="57">
        <v>10.7</v>
      </c>
      <c r="Q30" s="41">
        <f t="shared" si="8"/>
        <v>0.24059361415080194</v>
      </c>
      <c r="R30" s="56">
        <v>6857.1</v>
      </c>
      <c r="S30" s="41">
        <f t="shared" si="9"/>
        <v>5714.250000000001</v>
      </c>
      <c r="T30" s="57">
        <v>4756.8</v>
      </c>
      <c r="U30" s="58">
        <f t="shared" si="35"/>
        <v>8.925</v>
      </c>
      <c r="V30" s="59">
        <v>12.3</v>
      </c>
      <c r="W30" s="41">
        <f t="shared" si="10"/>
        <v>83.24452027825173</v>
      </c>
      <c r="X30" s="46">
        <v>35122</v>
      </c>
      <c r="Y30" s="46">
        <v>27902</v>
      </c>
      <c r="Z30" s="42">
        <v>11.9</v>
      </c>
      <c r="AA30" s="56">
        <v>5200.7</v>
      </c>
      <c r="AB30" s="41">
        <f t="shared" si="11"/>
        <v>4333.916666666666</v>
      </c>
      <c r="AC30" s="57">
        <v>5767.5</v>
      </c>
      <c r="AD30" s="58">
        <f t="shared" si="12"/>
        <v>25.544444444444444</v>
      </c>
      <c r="AE30" s="58">
        <v>119</v>
      </c>
      <c r="AF30" s="41">
        <f t="shared" si="13"/>
        <v>133.07823946776398</v>
      </c>
      <c r="AG30" s="46">
        <v>24574</v>
      </c>
      <c r="AH30" s="46">
        <v>13678</v>
      </c>
      <c r="AI30" s="42">
        <v>229.9</v>
      </c>
      <c r="AJ30" s="56">
        <v>135</v>
      </c>
      <c r="AK30" s="41">
        <f t="shared" si="14"/>
        <v>112.5</v>
      </c>
      <c r="AL30" s="57">
        <v>180.9</v>
      </c>
      <c r="AM30" s="56">
        <v>0</v>
      </c>
      <c r="AN30" s="41">
        <f t="shared" si="15"/>
        <v>0</v>
      </c>
      <c r="AO30" s="57">
        <v>0</v>
      </c>
      <c r="AP30" s="56">
        <v>0</v>
      </c>
      <c r="AQ30" s="41">
        <f t="shared" si="16"/>
        <v>0</v>
      </c>
      <c r="AR30" s="57">
        <v>0</v>
      </c>
      <c r="AS30" s="56">
        <v>0</v>
      </c>
      <c r="AT30" s="41">
        <f t="shared" si="17"/>
        <v>0</v>
      </c>
      <c r="AU30" s="57">
        <v>0</v>
      </c>
      <c r="AV30" s="60">
        <v>42304.6</v>
      </c>
      <c r="AW30" s="61">
        <f t="shared" si="18"/>
        <v>35253.83333333333</v>
      </c>
      <c r="AX30" s="62">
        <f t="shared" si="19"/>
        <v>35253.83333333333</v>
      </c>
      <c r="AY30" s="60">
        <v>1589.8</v>
      </c>
      <c r="AZ30" s="61">
        <f t="shared" si="20"/>
        <v>1366.5</v>
      </c>
      <c r="BA30" s="62">
        <v>1366.5</v>
      </c>
      <c r="BB30" s="60">
        <v>0</v>
      </c>
      <c r="BC30" s="41">
        <f t="shared" si="21"/>
        <v>0</v>
      </c>
      <c r="BD30" s="62">
        <v>0</v>
      </c>
      <c r="BE30" s="60">
        <v>0</v>
      </c>
      <c r="BF30" s="41">
        <f t="shared" si="22"/>
        <v>0</v>
      </c>
      <c r="BG30" s="62">
        <v>0</v>
      </c>
      <c r="BH30" s="43">
        <v>404</v>
      </c>
      <c r="BI30" s="41">
        <f t="shared" si="23"/>
        <v>336.66666666666663</v>
      </c>
      <c r="BJ30" s="63">
        <v>285.5</v>
      </c>
      <c r="BK30" s="44">
        <v>0</v>
      </c>
      <c r="BL30" s="41">
        <f t="shared" si="24"/>
        <v>0</v>
      </c>
      <c r="BM30" s="45">
        <v>0</v>
      </c>
      <c r="BN30" s="44">
        <v>0</v>
      </c>
      <c r="BO30" s="41">
        <f t="shared" si="25"/>
        <v>0</v>
      </c>
      <c r="BP30" s="45">
        <v>0</v>
      </c>
      <c r="BQ30" s="44">
        <v>0</v>
      </c>
      <c r="BR30" s="41">
        <f t="shared" si="26"/>
        <v>0</v>
      </c>
      <c r="BS30" s="45">
        <v>0</v>
      </c>
      <c r="BT30" s="60">
        <v>0</v>
      </c>
      <c r="BU30" s="41">
        <f t="shared" si="27"/>
        <v>0</v>
      </c>
      <c r="BV30" s="62">
        <v>0</v>
      </c>
      <c r="BW30" s="60">
        <v>600</v>
      </c>
      <c r="BX30" s="41">
        <f t="shared" si="28"/>
        <v>500</v>
      </c>
      <c r="BY30" s="62">
        <v>0</v>
      </c>
      <c r="BZ30" s="60">
        <v>0</v>
      </c>
      <c r="CA30" s="41">
        <f t="shared" si="29"/>
        <v>0</v>
      </c>
      <c r="CB30" s="62">
        <v>50</v>
      </c>
      <c r="CC30" s="44">
        <f t="shared" si="3"/>
        <v>62428</v>
      </c>
      <c r="CD30" s="40">
        <f t="shared" si="3"/>
        <v>52064.99999999999</v>
      </c>
      <c r="CE30" s="40">
        <f t="shared" si="3"/>
        <v>47671.73333333333</v>
      </c>
      <c r="CF30" s="60">
        <v>0</v>
      </c>
      <c r="CG30" s="41">
        <f t="shared" si="30"/>
        <v>0</v>
      </c>
      <c r="CH30" s="62">
        <v>0</v>
      </c>
      <c r="CI30" s="60">
        <v>0</v>
      </c>
      <c r="CJ30" s="41">
        <f t="shared" si="31"/>
        <v>0</v>
      </c>
      <c r="CK30" s="57">
        <v>0</v>
      </c>
      <c r="CL30" s="60">
        <v>0</v>
      </c>
      <c r="CM30" s="41">
        <f t="shared" si="32"/>
        <v>0</v>
      </c>
      <c r="CN30" s="62">
        <v>0</v>
      </c>
      <c r="CO30" s="60">
        <v>4000</v>
      </c>
      <c r="CP30" s="41">
        <f t="shared" si="33"/>
        <v>3333.333333333333</v>
      </c>
      <c r="CQ30" s="62">
        <v>0</v>
      </c>
      <c r="CR30" s="44">
        <f t="shared" si="34"/>
        <v>4000</v>
      </c>
      <c r="CS30" s="40">
        <f t="shared" si="34"/>
        <v>3333.333333333333</v>
      </c>
      <c r="CT30" s="40">
        <f t="shared" si="34"/>
        <v>0</v>
      </c>
    </row>
    <row r="31" spans="2:98" ht="15" customHeight="1">
      <c r="B31" s="34">
        <v>20</v>
      </c>
      <c r="C31" s="35" t="s">
        <v>64</v>
      </c>
      <c r="D31" s="55">
        <v>3428.877</v>
      </c>
      <c r="E31" s="55">
        <v>1827.339</v>
      </c>
      <c r="F31" s="39">
        <f t="shared" si="4"/>
        <v>16023.099999999999</v>
      </c>
      <c r="G31" s="40">
        <f t="shared" si="4"/>
        <v>13352.583333333334</v>
      </c>
      <c r="H31" s="40">
        <f t="shared" si="4"/>
        <v>12518.583333333336</v>
      </c>
      <c r="I31" s="41">
        <f t="shared" si="5"/>
        <v>93.75401763703654</v>
      </c>
      <c r="J31" s="39">
        <f t="shared" si="0"/>
        <v>3060</v>
      </c>
      <c r="K31" s="40">
        <f t="shared" si="1"/>
        <v>2550</v>
      </c>
      <c r="L31" s="40">
        <f t="shared" si="2"/>
        <v>1965.9999999999998</v>
      </c>
      <c r="M31" s="41">
        <f t="shared" si="6"/>
        <v>77.09803921568627</v>
      </c>
      <c r="N31" s="56">
        <v>850</v>
      </c>
      <c r="O31" s="41">
        <f t="shared" si="7"/>
        <v>708.3333333333333</v>
      </c>
      <c r="P31" s="57">
        <v>33.1</v>
      </c>
      <c r="Q31" s="41">
        <f t="shared" si="8"/>
        <v>4.672941176470589</v>
      </c>
      <c r="R31" s="56">
        <v>1500</v>
      </c>
      <c r="S31" s="41">
        <f t="shared" si="9"/>
        <v>1250</v>
      </c>
      <c r="T31" s="57">
        <v>1049.6</v>
      </c>
      <c r="U31" s="58">
        <f t="shared" si="35"/>
        <v>0</v>
      </c>
      <c r="V31" s="59">
        <v>106</v>
      </c>
      <c r="W31" s="41">
        <f t="shared" si="10"/>
        <v>83.968</v>
      </c>
      <c r="X31" s="46">
        <v>1589</v>
      </c>
      <c r="Y31" s="46">
        <v>780</v>
      </c>
      <c r="Z31" s="42">
        <v>0</v>
      </c>
      <c r="AA31" s="56">
        <v>500</v>
      </c>
      <c r="AB31" s="41">
        <f t="shared" si="11"/>
        <v>416.66666666666663</v>
      </c>
      <c r="AC31" s="57">
        <v>738.1</v>
      </c>
      <c r="AD31" s="58">
        <f t="shared" si="12"/>
        <v>0</v>
      </c>
      <c r="AE31" s="58">
        <v>12.3</v>
      </c>
      <c r="AF31" s="41">
        <f t="shared" si="13"/>
        <v>177.144</v>
      </c>
      <c r="AG31" s="46">
        <v>5140</v>
      </c>
      <c r="AH31" s="46">
        <v>3205</v>
      </c>
      <c r="AI31" s="42">
        <v>0</v>
      </c>
      <c r="AJ31" s="56">
        <v>60</v>
      </c>
      <c r="AK31" s="41">
        <f t="shared" si="14"/>
        <v>50</v>
      </c>
      <c r="AL31" s="57">
        <v>58.5</v>
      </c>
      <c r="AM31" s="56">
        <v>0</v>
      </c>
      <c r="AN31" s="41">
        <f t="shared" si="15"/>
        <v>0</v>
      </c>
      <c r="AO31" s="57">
        <v>0</v>
      </c>
      <c r="AP31" s="56">
        <v>0</v>
      </c>
      <c r="AQ31" s="41">
        <f t="shared" si="16"/>
        <v>0</v>
      </c>
      <c r="AR31" s="57">
        <v>0</v>
      </c>
      <c r="AS31" s="56">
        <v>0</v>
      </c>
      <c r="AT31" s="41">
        <f t="shared" si="17"/>
        <v>0</v>
      </c>
      <c r="AU31" s="57">
        <v>0</v>
      </c>
      <c r="AV31" s="60">
        <v>12663.1</v>
      </c>
      <c r="AW31" s="61">
        <f t="shared" si="18"/>
        <v>10552.583333333334</v>
      </c>
      <c r="AX31" s="62">
        <f t="shared" si="19"/>
        <v>10552.583333333334</v>
      </c>
      <c r="AY31" s="60">
        <v>0</v>
      </c>
      <c r="AZ31" s="61">
        <f t="shared" si="20"/>
        <v>0</v>
      </c>
      <c r="BA31" s="62">
        <v>0</v>
      </c>
      <c r="BB31" s="60">
        <v>0</v>
      </c>
      <c r="BC31" s="41">
        <f t="shared" si="21"/>
        <v>0</v>
      </c>
      <c r="BD31" s="62">
        <v>0</v>
      </c>
      <c r="BE31" s="60">
        <v>0</v>
      </c>
      <c r="BF31" s="41">
        <f t="shared" si="22"/>
        <v>0</v>
      </c>
      <c r="BG31" s="62">
        <v>0</v>
      </c>
      <c r="BH31" s="43">
        <v>150</v>
      </c>
      <c r="BI31" s="41">
        <f t="shared" si="23"/>
        <v>125</v>
      </c>
      <c r="BJ31" s="63">
        <v>86.7</v>
      </c>
      <c r="BK31" s="44">
        <v>0</v>
      </c>
      <c r="BL31" s="41">
        <f t="shared" si="24"/>
        <v>0</v>
      </c>
      <c r="BM31" s="45">
        <v>0</v>
      </c>
      <c r="BN31" s="44">
        <v>0</v>
      </c>
      <c r="BO31" s="41">
        <f t="shared" si="25"/>
        <v>0</v>
      </c>
      <c r="BP31" s="45">
        <v>0</v>
      </c>
      <c r="BQ31" s="44">
        <v>0</v>
      </c>
      <c r="BR31" s="41">
        <f t="shared" si="26"/>
        <v>0</v>
      </c>
      <c r="BS31" s="45">
        <v>0</v>
      </c>
      <c r="BT31" s="60">
        <v>0</v>
      </c>
      <c r="BU31" s="41">
        <f t="shared" si="27"/>
        <v>0</v>
      </c>
      <c r="BV31" s="62">
        <v>0</v>
      </c>
      <c r="BW31" s="60">
        <v>300</v>
      </c>
      <c r="BX31" s="41">
        <f t="shared" si="28"/>
        <v>250</v>
      </c>
      <c r="BY31" s="62">
        <v>0</v>
      </c>
      <c r="BZ31" s="60">
        <v>0</v>
      </c>
      <c r="CA31" s="41">
        <f t="shared" si="29"/>
        <v>0</v>
      </c>
      <c r="CB31" s="62">
        <v>0</v>
      </c>
      <c r="CC31" s="44">
        <f t="shared" si="3"/>
        <v>16023.1</v>
      </c>
      <c r="CD31" s="40">
        <f t="shared" si="3"/>
        <v>13352.583333333334</v>
      </c>
      <c r="CE31" s="40">
        <f t="shared" si="3"/>
        <v>12518.583333333336</v>
      </c>
      <c r="CF31" s="60">
        <v>0</v>
      </c>
      <c r="CG31" s="41">
        <f t="shared" si="30"/>
        <v>0</v>
      </c>
      <c r="CH31" s="62">
        <v>0</v>
      </c>
      <c r="CI31" s="60">
        <v>0</v>
      </c>
      <c r="CJ31" s="41">
        <f t="shared" si="31"/>
        <v>0</v>
      </c>
      <c r="CK31" s="57">
        <v>0</v>
      </c>
      <c r="CL31" s="60">
        <v>0</v>
      </c>
      <c r="CM31" s="41">
        <f t="shared" si="32"/>
        <v>0</v>
      </c>
      <c r="CN31" s="62">
        <v>0</v>
      </c>
      <c r="CO31" s="60">
        <v>1000</v>
      </c>
      <c r="CP31" s="41">
        <f t="shared" si="33"/>
        <v>833.3333333333333</v>
      </c>
      <c r="CQ31" s="62">
        <v>0</v>
      </c>
      <c r="CR31" s="44">
        <f t="shared" si="34"/>
        <v>1000</v>
      </c>
      <c r="CS31" s="40">
        <f t="shared" si="34"/>
        <v>833.3333333333333</v>
      </c>
      <c r="CT31" s="40">
        <f t="shared" si="34"/>
        <v>0</v>
      </c>
    </row>
    <row r="32" spans="2:98" ht="15" customHeight="1">
      <c r="B32" s="34">
        <v>21</v>
      </c>
      <c r="C32" s="35" t="s">
        <v>65</v>
      </c>
      <c r="D32" s="55">
        <v>13084.78</v>
      </c>
      <c r="E32" s="55">
        <v>12017.925</v>
      </c>
      <c r="F32" s="39">
        <f t="shared" si="4"/>
        <v>50805.6</v>
      </c>
      <c r="G32" s="40">
        <f t="shared" si="4"/>
        <v>42338</v>
      </c>
      <c r="H32" s="40">
        <f t="shared" si="4"/>
        <v>39028.53333333333</v>
      </c>
      <c r="I32" s="41">
        <f t="shared" si="5"/>
        <v>92.18322389657833</v>
      </c>
      <c r="J32" s="39">
        <f t="shared" si="0"/>
        <v>14063</v>
      </c>
      <c r="K32" s="40">
        <f t="shared" si="1"/>
        <v>11719.166666666668</v>
      </c>
      <c r="L32" s="40">
        <f t="shared" si="2"/>
        <v>8659.7</v>
      </c>
      <c r="M32" s="41">
        <f t="shared" si="6"/>
        <v>73.8934793429567</v>
      </c>
      <c r="N32" s="56">
        <v>1100</v>
      </c>
      <c r="O32" s="41">
        <f t="shared" si="7"/>
        <v>916.6666666666667</v>
      </c>
      <c r="P32" s="57">
        <v>2113.1</v>
      </c>
      <c r="Q32" s="41">
        <f t="shared" si="8"/>
        <v>230.51999999999998</v>
      </c>
      <c r="R32" s="56">
        <v>7500</v>
      </c>
      <c r="S32" s="41">
        <f t="shared" si="9"/>
        <v>6250</v>
      </c>
      <c r="T32" s="57">
        <v>4801.4</v>
      </c>
      <c r="U32" s="58">
        <f t="shared" si="35"/>
        <v>673.1999999999999</v>
      </c>
      <c r="V32" s="59">
        <v>1580</v>
      </c>
      <c r="W32" s="41">
        <f t="shared" si="10"/>
        <v>76.82239999999999</v>
      </c>
      <c r="X32" s="46">
        <v>62420</v>
      </c>
      <c r="Y32" s="46">
        <v>40805</v>
      </c>
      <c r="Z32" s="42">
        <v>897.6</v>
      </c>
      <c r="AA32" s="56">
        <v>2800</v>
      </c>
      <c r="AB32" s="41">
        <f t="shared" si="11"/>
        <v>2333.3333333333335</v>
      </c>
      <c r="AC32" s="57">
        <v>0</v>
      </c>
      <c r="AD32" s="58">
        <f t="shared" si="12"/>
        <v>40.53333333333333</v>
      </c>
      <c r="AE32" s="58">
        <v>0</v>
      </c>
      <c r="AF32" s="41">
        <f t="shared" si="13"/>
        <v>0</v>
      </c>
      <c r="AG32" s="46">
        <v>15530</v>
      </c>
      <c r="AH32" s="46">
        <v>8124</v>
      </c>
      <c r="AI32" s="42">
        <v>364.8</v>
      </c>
      <c r="AJ32" s="56">
        <v>400</v>
      </c>
      <c r="AK32" s="41">
        <f t="shared" si="14"/>
        <v>333.33333333333337</v>
      </c>
      <c r="AL32" s="57">
        <v>347</v>
      </c>
      <c r="AM32" s="56">
        <v>0</v>
      </c>
      <c r="AN32" s="41">
        <f t="shared" si="15"/>
        <v>0</v>
      </c>
      <c r="AO32" s="57">
        <v>0</v>
      </c>
      <c r="AP32" s="56">
        <v>0</v>
      </c>
      <c r="AQ32" s="41">
        <f t="shared" si="16"/>
        <v>0</v>
      </c>
      <c r="AR32" s="57">
        <v>0</v>
      </c>
      <c r="AS32" s="56">
        <v>0</v>
      </c>
      <c r="AT32" s="41">
        <f t="shared" si="17"/>
        <v>0</v>
      </c>
      <c r="AU32" s="57">
        <v>0</v>
      </c>
      <c r="AV32" s="60">
        <v>36442.6</v>
      </c>
      <c r="AW32" s="61">
        <f t="shared" si="18"/>
        <v>30368.833333333332</v>
      </c>
      <c r="AX32" s="62">
        <f t="shared" si="19"/>
        <v>30368.833333333332</v>
      </c>
      <c r="AY32" s="60">
        <v>0</v>
      </c>
      <c r="AZ32" s="61">
        <f t="shared" si="20"/>
        <v>0</v>
      </c>
      <c r="BA32" s="62">
        <v>0</v>
      </c>
      <c r="BB32" s="60">
        <v>0</v>
      </c>
      <c r="BC32" s="41">
        <f t="shared" si="21"/>
        <v>0</v>
      </c>
      <c r="BD32" s="62">
        <v>0</v>
      </c>
      <c r="BE32" s="60">
        <v>0</v>
      </c>
      <c r="BF32" s="41">
        <f t="shared" si="22"/>
        <v>0</v>
      </c>
      <c r="BG32" s="62">
        <v>0</v>
      </c>
      <c r="BH32" s="43">
        <v>2263</v>
      </c>
      <c r="BI32" s="41">
        <f t="shared" si="23"/>
        <v>1885.8333333333335</v>
      </c>
      <c r="BJ32" s="63">
        <v>1398.2</v>
      </c>
      <c r="BK32" s="44">
        <v>0</v>
      </c>
      <c r="BL32" s="41">
        <f t="shared" si="24"/>
        <v>0</v>
      </c>
      <c r="BM32" s="45">
        <v>0</v>
      </c>
      <c r="BN32" s="44">
        <v>0</v>
      </c>
      <c r="BO32" s="41">
        <f t="shared" si="25"/>
        <v>0</v>
      </c>
      <c r="BP32" s="45">
        <v>0</v>
      </c>
      <c r="BQ32" s="44">
        <v>0</v>
      </c>
      <c r="BR32" s="41">
        <f t="shared" si="26"/>
        <v>0</v>
      </c>
      <c r="BS32" s="45">
        <v>0</v>
      </c>
      <c r="BT32" s="60">
        <v>0</v>
      </c>
      <c r="BU32" s="41">
        <f t="shared" si="27"/>
        <v>0</v>
      </c>
      <c r="BV32" s="62">
        <v>0</v>
      </c>
      <c r="BW32" s="60">
        <v>300</v>
      </c>
      <c r="BX32" s="41">
        <f t="shared" si="28"/>
        <v>250</v>
      </c>
      <c r="BY32" s="62">
        <v>0</v>
      </c>
      <c r="BZ32" s="60">
        <v>0</v>
      </c>
      <c r="CA32" s="41">
        <f t="shared" si="29"/>
        <v>0</v>
      </c>
      <c r="CB32" s="62">
        <v>0</v>
      </c>
      <c r="CC32" s="44">
        <f t="shared" si="3"/>
        <v>50805.6</v>
      </c>
      <c r="CD32" s="40">
        <f t="shared" si="3"/>
        <v>42338</v>
      </c>
      <c r="CE32" s="40">
        <f t="shared" si="3"/>
        <v>39028.53333333333</v>
      </c>
      <c r="CF32" s="60">
        <v>0</v>
      </c>
      <c r="CG32" s="41">
        <f t="shared" si="30"/>
        <v>0</v>
      </c>
      <c r="CH32" s="62">
        <v>0</v>
      </c>
      <c r="CI32" s="60">
        <v>0</v>
      </c>
      <c r="CJ32" s="41">
        <f t="shared" si="31"/>
        <v>0</v>
      </c>
      <c r="CK32" s="57">
        <v>0</v>
      </c>
      <c r="CL32" s="60">
        <v>0</v>
      </c>
      <c r="CM32" s="41">
        <f t="shared" si="32"/>
        <v>0</v>
      </c>
      <c r="CN32" s="62">
        <v>0</v>
      </c>
      <c r="CO32" s="60">
        <v>0</v>
      </c>
      <c r="CP32" s="41">
        <f t="shared" si="33"/>
        <v>0</v>
      </c>
      <c r="CQ32" s="62">
        <v>0</v>
      </c>
      <c r="CR32" s="44">
        <f t="shared" si="34"/>
        <v>0</v>
      </c>
      <c r="CS32" s="40">
        <f t="shared" si="34"/>
        <v>0</v>
      </c>
      <c r="CT32" s="40">
        <f t="shared" si="34"/>
        <v>0</v>
      </c>
    </row>
    <row r="33" spans="2:98" ht="15" customHeight="1">
      <c r="B33" s="34">
        <v>22</v>
      </c>
      <c r="C33" s="35" t="s">
        <v>66</v>
      </c>
      <c r="D33" s="55">
        <v>28.1</v>
      </c>
      <c r="E33" s="55">
        <v>0</v>
      </c>
      <c r="F33" s="39">
        <f t="shared" si="4"/>
        <v>6950</v>
      </c>
      <c r="G33" s="40">
        <f t="shared" si="4"/>
        <v>5791.666666666667</v>
      </c>
      <c r="H33" s="40">
        <f t="shared" si="4"/>
        <v>3252.734666666667</v>
      </c>
      <c r="I33" s="41">
        <f t="shared" si="5"/>
        <v>56.16232517985612</v>
      </c>
      <c r="J33" s="39">
        <f t="shared" si="0"/>
        <v>3450</v>
      </c>
      <c r="K33" s="40">
        <f t="shared" si="1"/>
        <v>2875</v>
      </c>
      <c r="L33" s="40">
        <f t="shared" si="2"/>
        <v>336.06799999999976</v>
      </c>
      <c r="M33" s="41">
        <f t="shared" si="6"/>
        <v>11.689321739130426</v>
      </c>
      <c r="N33" s="56">
        <v>1200</v>
      </c>
      <c r="O33" s="41">
        <f t="shared" si="7"/>
        <v>1000</v>
      </c>
      <c r="P33" s="57">
        <v>0.568</v>
      </c>
      <c r="Q33" s="41">
        <f t="shared" si="8"/>
        <v>0.05679999999999999</v>
      </c>
      <c r="R33" s="56">
        <v>1700</v>
      </c>
      <c r="S33" s="41">
        <f t="shared" si="9"/>
        <v>1416.6666666666665</v>
      </c>
      <c r="T33" s="57">
        <v>1102.2</v>
      </c>
      <c r="U33" s="58">
        <f t="shared" si="35"/>
        <v>187.20000000000002</v>
      </c>
      <c r="V33" s="59">
        <v>0</v>
      </c>
      <c r="W33" s="41">
        <f t="shared" si="10"/>
        <v>77.80235294117648</v>
      </c>
      <c r="X33" s="46">
        <v>4550</v>
      </c>
      <c r="Y33" s="46">
        <v>2998.2</v>
      </c>
      <c r="Z33" s="42">
        <v>249.6</v>
      </c>
      <c r="AA33" s="56">
        <v>200</v>
      </c>
      <c r="AB33" s="41">
        <f t="shared" si="11"/>
        <v>166.66666666666669</v>
      </c>
      <c r="AC33" s="57">
        <v>821.3</v>
      </c>
      <c r="AD33" s="58">
        <f t="shared" si="12"/>
        <v>40.81111111111111</v>
      </c>
      <c r="AE33" s="58">
        <v>98.8</v>
      </c>
      <c r="AF33" s="41">
        <f t="shared" si="13"/>
        <v>492.78</v>
      </c>
      <c r="AG33" s="46">
        <v>1674</v>
      </c>
      <c r="AH33" s="46">
        <v>1458</v>
      </c>
      <c r="AI33" s="42">
        <v>367.3</v>
      </c>
      <c r="AJ33" s="56">
        <v>100</v>
      </c>
      <c r="AK33" s="41">
        <f t="shared" si="14"/>
        <v>83.33333333333334</v>
      </c>
      <c r="AL33" s="57">
        <v>104.7</v>
      </c>
      <c r="AM33" s="56">
        <v>0</v>
      </c>
      <c r="AN33" s="41">
        <f t="shared" si="15"/>
        <v>0</v>
      </c>
      <c r="AO33" s="57">
        <v>0</v>
      </c>
      <c r="AP33" s="56">
        <v>0</v>
      </c>
      <c r="AQ33" s="41">
        <f t="shared" si="16"/>
        <v>0</v>
      </c>
      <c r="AR33" s="57">
        <v>0</v>
      </c>
      <c r="AS33" s="56">
        <v>0</v>
      </c>
      <c r="AT33" s="41">
        <f t="shared" si="17"/>
        <v>0</v>
      </c>
      <c r="AU33" s="57">
        <v>0</v>
      </c>
      <c r="AV33" s="60">
        <v>3500</v>
      </c>
      <c r="AW33" s="61">
        <f t="shared" si="18"/>
        <v>2916.666666666667</v>
      </c>
      <c r="AX33" s="62">
        <f t="shared" si="19"/>
        <v>2916.666666666667</v>
      </c>
      <c r="AY33" s="60">
        <v>0</v>
      </c>
      <c r="AZ33" s="61">
        <f t="shared" si="20"/>
        <v>0</v>
      </c>
      <c r="BA33" s="62">
        <v>0</v>
      </c>
      <c r="BB33" s="60">
        <v>0</v>
      </c>
      <c r="BC33" s="41">
        <f t="shared" si="21"/>
        <v>0</v>
      </c>
      <c r="BD33" s="62">
        <v>0</v>
      </c>
      <c r="BE33" s="60">
        <v>0</v>
      </c>
      <c r="BF33" s="41">
        <f t="shared" si="22"/>
        <v>0</v>
      </c>
      <c r="BG33" s="62">
        <v>0</v>
      </c>
      <c r="BH33" s="43">
        <v>250</v>
      </c>
      <c r="BI33" s="41">
        <f t="shared" si="23"/>
        <v>208.33333333333331</v>
      </c>
      <c r="BJ33" s="63">
        <v>193.2</v>
      </c>
      <c r="BK33" s="44">
        <v>0</v>
      </c>
      <c r="BL33" s="41">
        <f t="shared" si="24"/>
        <v>0</v>
      </c>
      <c r="BM33" s="45">
        <v>0</v>
      </c>
      <c r="BN33" s="44">
        <v>0</v>
      </c>
      <c r="BO33" s="41">
        <f t="shared" si="25"/>
        <v>0</v>
      </c>
      <c r="BP33" s="45">
        <v>0</v>
      </c>
      <c r="BQ33" s="44">
        <v>0</v>
      </c>
      <c r="BR33" s="41">
        <f t="shared" si="26"/>
        <v>0</v>
      </c>
      <c r="BS33" s="45">
        <v>0</v>
      </c>
      <c r="BT33" s="60">
        <v>0</v>
      </c>
      <c r="BU33" s="41">
        <f t="shared" si="27"/>
        <v>0</v>
      </c>
      <c r="BV33" s="62">
        <v>0</v>
      </c>
      <c r="BW33" s="60">
        <v>0</v>
      </c>
      <c r="BX33" s="41">
        <f t="shared" si="28"/>
        <v>0</v>
      </c>
      <c r="BY33" s="62">
        <v>0</v>
      </c>
      <c r="BZ33" s="60">
        <v>0</v>
      </c>
      <c r="CA33" s="41">
        <f t="shared" si="29"/>
        <v>0</v>
      </c>
      <c r="CB33" s="62">
        <v>-1885.9</v>
      </c>
      <c r="CC33" s="44">
        <f t="shared" si="3"/>
        <v>6950</v>
      </c>
      <c r="CD33" s="40">
        <f t="shared" si="3"/>
        <v>5791.666666666667</v>
      </c>
      <c r="CE33" s="40">
        <f t="shared" si="3"/>
        <v>3252.734666666667</v>
      </c>
      <c r="CF33" s="60">
        <v>0</v>
      </c>
      <c r="CG33" s="41">
        <f t="shared" si="30"/>
        <v>0</v>
      </c>
      <c r="CH33" s="62">
        <v>0</v>
      </c>
      <c r="CI33" s="60">
        <v>0</v>
      </c>
      <c r="CJ33" s="41">
        <f t="shared" si="31"/>
        <v>0</v>
      </c>
      <c r="CK33" s="57">
        <v>0</v>
      </c>
      <c r="CL33" s="60">
        <v>0</v>
      </c>
      <c r="CM33" s="41">
        <f t="shared" si="32"/>
        <v>0</v>
      </c>
      <c r="CN33" s="62">
        <v>0</v>
      </c>
      <c r="CO33" s="60">
        <v>300</v>
      </c>
      <c r="CP33" s="41">
        <f t="shared" si="33"/>
        <v>250</v>
      </c>
      <c r="CQ33" s="62">
        <v>0</v>
      </c>
      <c r="CR33" s="44">
        <f t="shared" si="34"/>
        <v>300</v>
      </c>
      <c r="CS33" s="40">
        <f t="shared" si="34"/>
        <v>250</v>
      </c>
      <c r="CT33" s="40">
        <f t="shared" si="34"/>
        <v>0</v>
      </c>
    </row>
    <row r="34" spans="2:98" ht="15" customHeight="1">
      <c r="B34" s="34">
        <v>23</v>
      </c>
      <c r="C34" s="35" t="s">
        <v>67</v>
      </c>
      <c r="D34" s="55">
        <v>444.223</v>
      </c>
      <c r="E34" s="55">
        <v>7.86</v>
      </c>
      <c r="F34" s="39">
        <f t="shared" si="4"/>
        <v>4120</v>
      </c>
      <c r="G34" s="40">
        <f t="shared" si="4"/>
        <v>3433.3333333333335</v>
      </c>
      <c r="H34" s="40">
        <f t="shared" si="4"/>
        <v>3318.166666666667</v>
      </c>
      <c r="I34" s="41">
        <f t="shared" si="5"/>
        <v>96.64563106796116</v>
      </c>
      <c r="J34" s="39">
        <f t="shared" si="0"/>
        <v>620</v>
      </c>
      <c r="K34" s="40">
        <f t="shared" si="1"/>
        <v>516.6666666666666</v>
      </c>
      <c r="L34" s="40">
        <f t="shared" si="2"/>
        <v>401.5</v>
      </c>
      <c r="M34" s="41">
        <f t="shared" si="6"/>
        <v>77.70967741935483</v>
      </c>
      <c r="N34" s="56">
        <v>0</v>
      </c>
      <c r="O34" s="41">
        <f t="shared" si="7"/>
        <v>0</v>
      </c>
      <c r="P34" s="57">
        <v>53.9</v>
      </c>
      <c r="Q34" s="41" t="e">
        <f t="shared" si="8"/>
        <v>#DIV/0!</v>
      </c>
      <c r="R34" s="56">
        <v>470</v>
      </c>
      <c r="S34" s="41">
        <f t="shared" si="9"/>
        <v>391.66666666666663</v>
      </c>
      <c r="T34" s="57">
        <v>347.5</v>
      </c>
      <c r="U34" s="58">
        <f t="shared" si="35"/>
        <v>9.825</v>
      </c>
      <c r="V34" s="59">
        <v>48.8</v>
      </c>
      <c r="W34" s="41">
        <f t="shared" si="10"/>
        <v>88.72340425531917</v>
      </c>
      <c r="X34" s="46">
        <v>2204</v>
      </c>
      <c r="Y34" s="46">
        <v>1348.2</v>
      </c>
      <c r="Z34" s="42">
        <v>13.1</v>
      </c>
      <c r="AA34" s="56">
        <v>60</v>
      </c>
      <c r="AB34" s="41">
        <f t="shared" si="11"/>
        <v>50</v>
      </c>
      <c r="AC34" s="57">
        <v>0</v>
      </c>
      <c r="AD34" s="58">
        <f t="shared" si="12"/>
        <v>0.8333333333333334</v>
      </c>
      <c r="AE34" s="58">
        <v>0</v>
      </c>
      <c r="AF34" s="41">
        <f t="shared" si="13"/>
        <v>0</v>
      </c>
      <c r="AG34" s="46">
        <v>19</v>
      </c>
      <c r="AH34" s="46">
        <v>0.5</v>
      </c>
      <c r="AI34" s="42">
        <v>7.5</v>
      </c>
      <c r="AJ34" s="56">
        <v>0</v>
      </c>
      <c r="AK34" s="41">
        <f t="shared" si="14"/>
        <v>0</v>
      </c>
      <c r="AL34" s="57">
        <v>0</v>
      </c>
      <c r="AM34" s="56">
        <v>0</v>
      </c>
      <c r="AN34" s="41">
        <f t="shared" si="15"/>
        <v>0</v>
      </c>
      <c r="AO34" s="57">
        <v>0</v>
      </c>
      <c r="AP34" s="56">
        <v>0</v>
      </c>
      <c r="AQ34" s="41">
        <f t="shared" si="16"/>
        <v>0</v>
      </c>
      <c r="AR34" s="57">
        <v>0</v>
      </c>
      <c r="AS34" s="56">
        <v>0</v>
      </c>
      <c r="AT34" s="41">
        <f t="shared" si="17"/>
        <v>0</v>
      </c>
      <c r="AU34" s="57">
        <v>0</v>
      </c>
      <c r="AV34" s="60">
        <v>3500</v>
      </c>
      <c r="AW34" s="61">
        <f t="shared" si="18"/>
        <v>2916.666666666667</v>
      </c>
      <c r="AX34" s="62">
        <f t="shared" si="19"/>
        <v>2916.666666666667</v>
      </c>
      <c r="AY34" s="60">
        <v>0</v>
      </c>
      <c r="AZ34" s="61">
        <f t="shared" si="20"/>
        <v>0</v>
      </c>
      <c r="BA34" s="62">
        <v>0</v>
      </c>
      <c r="BB34" s="60">
        <v>0</v>
      </c>
      <c r="BC34" s="41">
        <f t="shared" si="21"/>
        <v>0</v>
      </c>
      <c r="BD34" s="62">
        <v>0</v>
      </c>
      <c r="BE34" s="60">
        <v>0</v>
      </c>
      <c r="BF34" s="41">
        <f t="shared" si="22"/>
        <v>0</v>
      </c>
      <c r="BG34" s="62">
        <v>0</v>
      </c>
      <c r="BH34" s="43">
        <v>90</v>
      </c>
      <c r="BI34" s="41">
        <f t="shared" si="23"/>
        <v>75</v>
      </c>
      <c r="BJ34" s="63">
        <v>0.1</v>
      </c>
      <c r="BK34" s="44">
        <v>0</v>
      </c>
      <c r="BL34" s="41">
        <f t="shared" si="24"/>
        <v>0</v>
      </c>
      <c r="BM34" s="45">
        <v>0</v>
      </c>
      <c r="BN34" s="44">
        <v>0</v>
      </c>
      <c r="BO34" s="41">
        <f t="shared" si="25"/>
        <v>0</v>
      </c>
      <c r="BP34" s="45">
        <v>0</v>
      </c>
      <c r="BQ34" s="44">
        <v>0</v>
      </c>
      <c r="BR34" s="41">
        <f t="shared" si="26"/>
        <v>0</v>
      </c>
      <c r="BS34" s="45">
        <v>0</v>
      </c>
      <c r="BT34" s="60">
        <v>0</v>
      </c>
      <c r="BU34" s="41">
        <f t="shared" si="27"/>
        <v>0</v>
      </c>
      <c r="BV34" s="62">
        <v>0</v>
      </c>
      <c r="BW34" s="60">
        <v>0</v>
      </c>
      <c r="BX34" s="41">
        <f t="shared" si="28"/>
        <v>0</v>
      </c>
      <c r="BY34" s="62">
        <v>0</v>
      </c>
      <c r="BZ34" s="60">
        <v>0</v>
      </c>
      <c r="CA34" s="41">
        <f t="shared" si="29"/>
        <v>0</v>
      </c>
      <c r="CB34" s="62">
        <v>0</v>
      </c>
      <c r="CC34" s="44">
        <f t="shared" si="3"/>
        <v>4120</v>
      </c>
      <c r="CD34" s="40">
        <f t="shared" si="3"/>
        <v>3433.3333333333335</v>
      </c>
      <c r="CE34" s="40">
        <f t="shared" si="3"/>
        <v>3318.166666666667</v>
      </c>
      <c r="CF34" s="60">
        <v>0</v>
      </c>
      <c r="CG34" s="41">
        <f t="shared" si="30"/>
        <v>0</v>
      </c>
      <c r="CH34" s="62">
        <v>0</v>
      </c>
      <c r="CI34" s="60">
        <v>0</v>
      </c>
      <c r="CJ34" s="41">
        <f t="shared" si="31"/>
        <v>0</v>
      </c>
      <c r="CK34" s="57">
        <v>0</v>
      </c>
      <c r="CL34" s="60">
        <v>0</v>
      </c>
      <c r="CM34" s="41">
        <f t="shared" si="32"/>
        <v>0</v>
      </c>
      <c r="CN34" s="62">
        <v>0</v>
      </c>
      <c r="CO34" s="60">
        <v>300</v>
      </c>
      <c r="CP34" s="41">
        <f t="shared" si="33"/>
        <v>250</v>
      </c>
      <c r="CQ34" s="62">
        <v>0</v>
      </c>
      <c r="CR34" s="44">
        <f t="shared" si="34"/>
        <v>300</v>
      </c>
      <c r="CS34" s="40">
        <f t="shared" si="34"/>
        <v>250</v>
      </c>
      <c r="CT34" s="40">
        <f t="shared" si="34"/>
        <v>0</v>
      </c>
    </row>
    <row r="35" spans="2:98" ht="15" customHeight="1">
      <c r="B35" s="34">
        <v>24</v>
      </c>
      <c r="C35" s="35" t="s">
        <v>68</v>
      </c>
      <c r="D35" s="55">
        <v>42.188</v>
      </c>
      <c r="E35" s="55">
        <v>29.099</v>
      </c>
      <c r="F35" s="39">
        <f t="shared" si="4"/>
        <v>5930.1</v>
      </c>
      <c r="G35" s="40">
        <f t="shared" si="4"/>
        <v>4941.750000000001</v>
      </c>
      <c r="H35" s="40">
        <f t="shared" si="4"/>
        <v>3657.366666666667</v>
      </c>
      <c r="I35" s="41">
        <f t="shared" si="5"/>
        <v>74.00954452707373</v>
      </c>
      <c r="J35" s="39">
        <f t="shared" si="0"/>
        <v>2430.1</v>
      </c>
      <c r="K35" s="40">
        <f t="shared" si="1"/>
        <v>2025.0833333333333</v>
      </c>
      <c r="L35" s="40">
        <f>P35+T35+AC35+AL35+AO35+AR35+BG35+BJ35+BM35+BP35+BS35+CB35+BV35+CN35</f>
        <v>740.6999999999999</v>
      </c>
      <c r="M35" s="41">
        <f t="shared" si="6"/>
        <v>36.57627258137525</v>
      </c>
      <c r="N35" s="56">
        <v>50</v>
      </c>
      <c r="O35" s="41">
        <f t="shared" si="7"/>
        <v>41.66666666666667</v>
      </c>
      <c r="P35" s="57">
        <v>0</v>
      </c>
      <c r="Q35" s="41">
        <f t="shared" si="8"/>
        <v>0</v>
      </c>
      <c r="R35" s="56">
        <v>650</v>
      </c>
      <c r="S35" s="41">
        <f t="shared" si="9"/>
        <v>541.6666666666666</v>
      </c>
      <c r="T35" s="57">
        <v>214.6</v>
      </c>
      <c r="U35" s="58">
        <f t="shared" si="35"/>
        <v>17.25</v>
      </c>
      <c r="V35" s="59">
        <v>0</v>
      </c>
      <c r="W35" s="41">
        <f t="shared" si="10"/>
        <v>39.61846153846154</v>
      </c>
      <c r="X35" s="46">
        <v>3879</v>
      </c>
      <c r="Y35" s="46">
        <v>1974</v>
      </c>
      <c r="Z35" s="42">
        <v>23</v>
      </c>
      <c r="AA35" s="56">
        <v>300</v>
      </c>
      <c r="AB35" s="41">
        <f t="shared" si="11"/>
        <v>250</v>
      </c>
      <c r="AC35" s="57">
        <v>304.7</v>
      </c>
      <c r="AD35" s="58">
        <f t="shared" si="12"/>
        <v>13.333333333333334</v>
      </c>
      <c r="AE35" s="58">
        <v>0</v>
      </c>
      <c r="AF35" s="41">
        <f t="shared" si="13"/>
        <v>121.88</v>
      </c>
      <c r="AG35" s="46">
        <v>1974</v>
      </c>
      <c r="AH35" s="46">
        <v>857</v>
      </c>
      <c r="AI35" s="42">
        <v>120</v>
      </c>
      <c r="AJ35" s="56">
        <v>0</v>
      </c>
      <c r="AK35" s="41">
        <f t="shared" si="14"/>
        <v>0</v>
      </c>
      <c r="AL35" s="57">
        <v>0</v>
      </c>
      <c r="AM35" s="56">
        <v>0</v>
      </c>
      <c r="AN35" s="41">
        <f t="shared" si="15"/>
        <v>0</v>
      </c>
      <c r="AO35" s="57">
        <v>0</v>
      </c>
      <c r="AP35" s="56">
        <v>0</v>
      </c>
      <c r="AQ35" s="41">
        <f t="shared" si="16"/>
        <v>0</v>
      </c>
      <c r="AR35" s="57">
        <v>0</v>
      </c>
      <c r="AS35" s="56">
        <v>0</v>
      </c>
      <c r="AT35" s="41">
        <f t="shared" si="17"/>
        <v>0</v>
      </c>
      <c r="AU35" s="57">
        <v>0</v>
      </c>
      <c r="AV35" s="60">
        <v>3500</v>
      </c>
      <c r="AW35" s="61">
        <f t="shared" si="18"/>
        <v>2916.666666666667</v>
      </c>
      <c r="AX35" s="62">
        <f t="shared" si="19"/>
        <v>2916.666666666667</v>
      </c>
      <c r="AY35" s="60">
        <v>0</v>
      </c>
      <c r="AZ35" s="61">
        <f t="shared" si="20"/>
        <v>0</v>
      </c>
      <c r="BA35" s="62">
        <v>0</v>
      </c>
      <c r="BB35" s="60">
        <v>0</v>
      </c>
      <c r="BC35" s="41">
        <f t="shared" si="21"/>
        <v>0</v>
      </c>
      <c r="BD35" s="62">
        <v>0</v>
      </c>
      <c r="BE35" s="60">
        <v>430.1</v>
      </c>
      <c r="BF35" s="41">
        <f t="shared" si="22"/>
        <v>358.4166666666667</v>
      </c>
      <c r="BG35" s="62">
        <v>4.5</v>
      </c>
      <c r="BH35" s="43">
        <v>650</v>
      </c>
      <c r="BI35" s="41">
        <f t="shared" si="23"/>
        <v>541.6666666666666</v>
      </c>
      <c r="BJ35" s="63">
        <v>949.8</v>
      </c>
      <c r="BK35" s="44">
        <v>0</v>
      </c>
      <c r="BL35" s="41">
        <f t="shared" si="24"/>
        <v>0</v>
      </c>
      <c r="BM35" s="45">
        <v>0</v>
      </c>
      <c r="BN35" s="44">
        <v>0</v>
      </c>
      <c r="BO35" s="41">
        <f t="shared" si="25"/>
        <v>0</v>
      </c>
      <c r="BP35" s="45">
        <v>0</v>
      </c>
      <c r="BQ35" s="44">
        <v>0</v>
      </c>
      <c r="BR35" s="41">
        <f t="shared" si="26"/>
        <v>0</v>
      </c>
      <c r="BS35" s="45">
        <v>0</v>
      </c>
      <c r="BT35" s="60">
        <v>0</v>
      </c>
      <c r="BU35" s="41">
        <f t="shared" si="27"/>
        <v>0</v>
      </c>
      <c r="BV35" s="62">
        <v>0</v>
      </c>
      <c r="BW35" s="60">
        <v>0</v>
      </c>
      <c r="BX35" s="41">
        <f t="shared" si="28"/>
        <v>0</v>
      </c>
      <c r="BY35" s="62">
        <v>0</v>
      </c>
      <c r="BZ35" s="60">
        <v>350</v>
      </c>
      <c r="CA35" s="41">
        <f t="shared" si="29"/>
        <v>291.6666666666667</v>
      </c>
      <c r="CB35" s="62">
        <v>-732.9</v>
      </c>
      <c r="CC35" s="44">
        <f t="shared" si="3"/>
        <v>5930.1</v>
      </c>
      <c r="CD35" s="40">
        <f t="shared" si="3"/>
        <v>4941.750000000001</v>
      </c>
      <c r="CE35" s="40">
        <f t="shared" si="3"/>
        <v>3657.366666666667</v>
      </c>
      <c r="CF35" s="60">
        <v>0</v>
      </c>
      <c r="CG35" s="41">
        <f t="shared" si="30"/>
        <v>0</v>
      </c>
      <c r="CH35" s="62">
        <v>0</v>
      </c>
      <c r="CI35" s="60">
        <v>0</v>
      </c>
      <c r="CJ35" s="41">
        <f t="shared" si="31"/>
        <v>0</v>
      </c>
      <c r="CK35" s="57">
        <v>0</v>
      </c>
      <c r="CL35" s="60">
        <v>0</v>
      </c>
      <c r="CM35" s="41">
        <f t="shared" si="32"/>
        <v>0</v>
      </c>
      <c r="CN35" s="62">
        <v>0</v>
      </c>
      <c r="CO35" s="60">
        <v>300</v>
      </c>
      <c r="CP35" s="41">
        <f t="shared" si="33"/>
        <v>250</v>
      </c>
      <c r="CQ35" s="62">
        <v>0</v>
      </c>
      <c r="CR35" s="44">
        <f t="shared" si="34"/>
        <v>300</v>
      </c>
      <c r="CS35" s="40">
        <f t="shared" si="34"/>
        <v>250</v>
      </c>
      <c r="CT35" s="40">
        <f t="shared" si="34"/>
        <v>0</v>
      </c>
    </row>
    <row r="36" spans="2:98" ht="15" customHeight="1">
      <c r="B36" s="34">
        <v>25</v>
      </c>
      <c r="C36" s="35" t="s">
        <v>69</v>
      </c>
      <c r="D36" s="55">
        <v>6409.215</v>
      </c>
      <c r="E36" s="55">
        <v>0.0007</v>
      </c>
      <c r="F36" s="39">
        <f t="shared" si="4"/>
        <v>24533.6</v>
      </c>
      <c r="G36" s="40">
        <f t="shared" si="4"/>
        <v>20444.666666666668</v>
      </c>
      <c r="H36" s="40">
        <f t="shared" si="4"/>
        <v>18938.478333333333</v>
      </c>
      <c r="I36" s="41">
        <f t="shared" si="5"/>
        <v>92.63285453418983</v>
      </c>
      <c r="J36" s="39">
        <f t="shared" si="0"/>
        <v>7300</v>
      </c>
      <c r="K36" s="40">
        <f t="shared" si="1"/>
        <v>6083.333333333332</v>
      </c>
      <c r="L36" s="40">
        <f aca="true" t="shared" si="36" ref="L36:L99">P36+T36+AC36+AL36+AO36+AR36+BG36+BJ36+BM36+BP36+BS36+CB36+BV36</f>
        <v>5077.1449999999995</v>
      </c>
      <c r="M36" s="41">
        <f t="shared" si="6"/>
        <v>83.45991780821919</v>
      </c>
      <c r="N36" s="56">
        <v>2600</v>
      </c>
      <c r="O36" s="41">
        <f t="shared" si="7"/>
        <v>2166.6666666666665</v>
      </c>
      <c r="P36" s="57">
        <v>71.345</v>
      </c>
      <c r="Q36" s="41">
        <f t="shared" si="8"/>
        <v>3.292846153846154</v>
      </c>
      <c r="R36" s="56">
        <v>2850</v>
      </c>
      <c r="S36" s="41">
        <f t="shared" si="9"/>
        <v>2375</v>
      </c>
      <c r="T36" s="57">
        <v>1927</v>
      </c>
      <c r="U36" s="58">
        <f t="shared" si="35"/>
        <v>105.375</v>
      </c>
      <c r="V36" s="59">
        <v>0</v>
      </c>
      <c r="W36" s="41">
        <f t="shared" si="10"/>
        <v>81.13684210526316</v>
      </c>
      <c r="X36" s="46">
        <v>14520</v>
      </c>
      <c r="Y36" s="46">
        <v>7570</v>
      </c>
      <c r="Z36" s="42">
        <v>140.5</v>
      </c>
      <c r="AA36" s="56">
        <v>1050</v>
      </c>
      <c r="AB36" s="41">
        <f t="shared" si="11"/>
        <v>875</v>
      </c>
      <c r="AC36" s="57">
        <v>1736.6</v>
      </c>
      <c r="AD36" s="58">
        <f t="shared" si="12"/>
        <v>5.555555555555555</v>
      </c>
      <c r="AE36" s="58">
        <v>23</v>
      </c>
      <c r="AF36" s="41">
        <f t="shared" si="13"/>
        <v>198.4685714285714</v>
      </c>
      <c r="AG36" s="46">
        <v>5124</v>
      </c>
      <c r="AH36" s="46">
        <v>5198</v>
      </c>
      <c r="AI36" s="42">
        <v>50</v>
      </c>
      <c r="AJ36" s="56">
        <v>100</v>
      </c>
      <c r="AK36" s="41">
        <f t="shared" si="14"/>
        <v>83.33333333333334</v>
      </c>
      <c r="AL36" s="57">
        <v>98</v>
      </c>
      <c r="AM36" s="56">
        <v>0</v>
      </c>
      <c r="AN36" s="41">
        <f t="shared" si="15"/>
        <v>0</v>
      </c>
      <c r="AO36" s="57">
        <v>0</v>
      </c>
      <c r="AP36" s="56">
        <v>0</v>
      </c>
      <c r="AQ36" s="41">
        <f t="shared" si="16"/>
        <v>0</v>
      </c>
      <c r="AR36" s="57">
        <v>0</v>
      </c>
      <c r="AS36" s="56">
        <v>0</v>
      </c>
      <c r="AT36" s="41">
        <f t="shared" si="17"/>
        <v>0</v>
      </c>
      <c r="AU36" s="57">
        <v>0</v>
      </c>
      <c r="AV36" s="60">
        <v>16633.6</v>
      </c>
      <c r="AW36" s="61">
        <f t="shared" si="18"/>
        <v>13861.333333333332</v>
      </c>
      <c r="AX36" s="62">
        <f t="shared" si="19"/>
        <v>13861.333333333332</v>
      </c>
      <c r="AY36" s="60">
        <v>0</v>
      </c>
      <c r="AZ36" s="61">
        <f t="shared" si="20"/>
        <v>0</v>
      </c>
      <c r="BA36" s="62">
        <v>0</v>
      </c>
      <c r="BB36" s="60">
        <v>0</v>
      </c>
      <c r="BC36" s="41">
        <f t="shared" si="21"/>
        <v>0</v>
      </c>
      <c r="BD36" s="62">
        <v>0</v>
      </c>
      <c r="BE36" s="60">
        <v>100</v>
      </c>
      <c r="BF36" s="41">
        <f t="shared" si="22"/>
        <v>83.33333333333334</v>
      </c>
      <c r="BG36" s="62">
        <v>24</v>
      </c>
      <c r="BH36" s="43">
        <v>500</v>
      </c>
      <c r="BI36" s="41">
        <f t="shared" si="23"/>
        <v>416.66666666666663</v>
      </c>
      <c r="BJ36" s="63">
        <v>1220.2</v>
      </c>
      <c r="BK36" s="44">
        <v>0</v>
      </c>
      <c r="BL36" s="41">
        <f t="shared" si="24"/>
        <v>0</v>
      </c>
      <c r="BM36" s="45">
        <v>0</v>
      </c>
      <c r="BN36" s="44">
        <v>0</v>
      </c>
      <c r="BO36" s="41">
        <f t="shared" si="25"/>
        <v>0</v>
      </c>
      <c r="BP36" s="45">
        <v>0</v>
      </c>
      <c r="BQ36" s="44">
        <v>100</v>
      </c>
      <c r="BR36" s="41">
        <f t="shared" si="26"/>
        <v>83.33333333333334</v>
      </c>
      <c r="BS36" s="45">
        <v>0</v>
      </c>
      <c r="BT36" s="60">
        <v>0</v>
      </c>
      <c r="BU36" s="41">
        <f t="shared" si="27"/>
        <v>0</v>
      </c>
      <c r="BV36" s="62">
        <v>0</v>
      </c>
      <c r="BW36" s="60">
        <v>600</v>
      </c>
      <c r="BX36" s="41">
        <f t="shared" si="28"/>
        <v>500</v>
      </c>
      <c r="BY36" s="62">
        <v>0</v>
      </c>
      <c r="BZ36" s="60">
        <v>0</v>
      </c>
      <c r="CA36" s="41">
        <f t="shared" si="29"/>
        <v>0</v>
      </c>
      <c r="CB36" s="62">
        <v>0</v>
      </c>
      <c r="CC36" s="44">
        <f t="shared" si="3"/>
        <v>24533.6</v>
      </c>
      <c r="CD36" s="40">
        <f t="shared" si="3"/>
        <v>20444.666666666668</v>
      </c>
      <c r="CE36" s="40">
        <f t="shared" si="3"/>
        <v>18938.478333333333</v>
      </c>
      <c r="CF36" s="60">
        <v>0</v>
      </c>
      <c r="CG36" s="41">
        <f t="shared" si="30"/>
        <v>0</v>
      </c>
      <c r="CH36" s="62">
        <v>0</v>
      </c>
      <c r="CI36" s="60">
        <v>0</v>
      </c>
      <c r="CJ36" s="41">
        <f t="shared" si="31"/>
        <v>0</v>
      </c>
      <c r="CK36" s="57">
        <v>0</v>
      </c>
      <c r="CL36" s="60">
        <v>0</v>
      </c>
      <c r="CM36" s="41">
        <f t="shared" si="32"/>
        <v>0</v>
      </c>
      <c r="CN36" s="62">
        <v>0</v>
      </c>
      <c r="CO36" s="60">
        <v>4900</v>
      </c>
      <c r="CP36" s="41">
        <f t="shared" si="33"/>
        <v>4083.333333333333</v>
      </c>
      <c r="CQ36" s="62">
        <v>810</v>
      </c>
      <c r="CR36" s="44">
        <f t="shared" si="34"/>
        <v>4900</v>
      </c>
      <c r="CS36" s="40">
        <f t="shared" si="34"/>
        <v>4083.333333333333</v>
      </c>
      <c r="CT36" s="40">
        <f t="shared" si="34"/>
        <v>810</v>
      </c>
    </row>
    <row r="37" spans="2:98" ht="15" customHeight="1">
      <c r="B37" s="34">
        <v>26</v>
      </c>
      <c r="C37" s="35" t="s">
        <v>70</v>
      </c>
      <c r="D37" s="55">
        <v>1735.94</v>
      </c>
      <c r="E37" s="55">
        <v>697.285</v>
      </c>
      <c r="F37" s="39">
        <f t="shared" si="4"/>
        <v>50331.81</v>
      </c>
      <c r="G37" s="40">
        <f t="shared" si="4"/>
        <v>41974.88333333333</v>
      </c>
      <c r="H37" s="40">
        <f t="shared" si="4"/>
        <v>36712.168333333335</v>
      </c>
      <c r="I37" s="41">
        <f t="shared" si="5"/>
        <v>87.46222840404957</v>
      </c>
      <c r="J37" s="39">
        <f t="shared" si="0"/>
        <v>11607.9</v>
      </c>
      <c r="K37" s="40">
        <f t="shared" si="1"/>
        <v>9673.25</v>
      </c>
      <c r="L37" s="40">
        <f t="shared" si="36"/>
        <v>4710.535000000001</v>
      </c>
      <c r="M37" s="41">
        <f t="shared" si="6"/>
        <v>48.69650841237434</v>
      </c>
      <c r="N37" s="56">
        <v>1846.8</v>
      </c>
      <c r="O37" s="41">
        <f t="shared" si="7"/>
        <v>1539</v>
      </c>
      <c r="P37" s="57">
        <v>1.135</v>
      </c>
      <c r="Q37" s="41">
        <f t="shared" si="8"/>
        <v>0.0737491877842755</v>
      </c>
      <c r="R37" s="56">
        <v>4237.4</v>
      </c>
      <c r="S37" s="41">
        <f t="shared" si="9"/>
        <v>3531.166666666666</v>
      </c>
      <c r="T37" s="57">
        <v>2155.9</v>
      </c>
      <c r="U37" s="58">
        <f t="shared" si="35"/>
        <v>73.65</v>
      </c>
      <c r="V37" s="59">
        <v>20.8</v>
      </c>
      <c r="W37" s="41">
        <f t="shared" si="10"/>
        <v>61.053476188228636</v>
      </c>
      <c r="X37" s="46">
        <v>61683.4</v>
      </c>
      <c r="Y37" s="46">
        <v>27381</v>
      </c>
      <c r="Z37" s="42">
        <v>98.2</v>
      </c>
      <c r="AA37" s="56">
        <v>4488.2</v>
      </c>
      <c r="AB37" s="41">
        <f t="shared" si="11"/>
        <v>3740.1666666666665</v>
      </c>
      <c r="AC37" s="57">
        <v>2175.1</v>
      </c>
      <c r="AD37" s="58">
        <f t="shared" si="12"/>
        <v>1.5444444444444445</v>
      </c>
      <c r="AE37" s="58">
        <v>45</v>
      </c>
      <c r="AF37" s="41">
        <f t="shared" si="13"/>
        <v>58.15516242591685</v>
      </c>
      <c r="AG37" s="46">
        <v>32956.8</v>
      </c>
      <c r="AH37" s="46">
        <v>17787</v>
      </c>
      <c r="AI37" s="42">
        <v>13.9</v>
      </c>
      <c r="AJ37" s="56">
        <v>544</v>
      </c>
      <c r="AK37" s="41">
        <f t="shared" si="14"/>
        <v>453.33333333333337</v>
      </c>
      <c r="AL37" s="57">
        <v>149.8</v>
      </c>
      <c r="AM37" s="56">
        <v>0</v>
      </c>
      <c r="AN37" s="41">
        <f t="shared" si="15"/>
        <v>0</v>
      </c>
      <c r="AO37" s="57">
        <v>0</v>
      </c>
      <c r="AP37" s="56">
        <v>0</v>
      </c>
      <c r="AQ37" s="41">
        <f t="shared" si="16"/>
        <v>0</v>
      </c>
      <c r="AR37" s="57">
        <v>0</v>
      </c>
      <c r="AS37" s="56">
        <v>0</v>
      </c>
      <c r="AT37" s="41">
        <f t="shared" si="17"/>
        <v>0</v>
      </c>
      <c r="AU37" s="57">
        <v>0</v>
      </c>
      <c r="AV37" s="60">
        <v>37171.6</v>
      </c>
      <c r="AW37" s="61">
        <f t="shared" si="18"/>
        <v>30976.333333333332</v>
      </c>
      <c r="AX37" s="62">
        <f t="shared" si="19"/>
        <v>30976.333333333332</v>
      </c>
      <c r="AY37" s="60">
        <v>1192.31</v>
      </c>
      <c r="AZ37" s="61">
        <f t="shared" si="20"/>
        <v>1025.3</v>
      </c>
      <c r="BA37" s="62">
        <v>1025.3</v>
      </c>
      <c r="BB37" s="60">
        <v>0</v>
      </c>
      <c r="BC37" s="41">
        <f t="shared" si="21"/>
        <v>0</v>
      </c>
      <c r="BD37" s="62">
        <v>0</v>
      </c>
      <c r="BE37" s="60">
        <v>10</v>
      </c>
      <c r="BF37" s="41">
        <f t="shared" si="22"/>
        <v>8.333333333333334</v>
      </c>
      <c r="BG37" s="62">
        <v>0</v>
      </c>
      <c r="BH37" s="43">
        <v>481.5</v>
      </c>
      <c r="BI37" s="41">
        <f t="shared" si="23"/>
        <v>401.25</v>
      </c>
      <c r="BJ37" s="63">
        <v>228.6</v>
      </c>
      <c r="BK37" s="44">
        <v>0</v>
      </c>
      <c r="BL37" s="41">
        <f t="shared" si="24"/>
        <v>0</v>
      </c>
      <c r="BM37" s="45">
        <v>0</v>
      </c>
      <c r="BN37" s="44">
        <v>0</v>
      </c>
      <c r="BO37" s="41">
        <f t="shared" si="25"/>
        <v>0</v>
      </c>
      <c r="BP37" s="45">
        <v>0</v>
      </c>
      <c r="BQ37" s="44">
        <v>0</v>
      </c>
      <c r="BR37" s="41">
        <f t="shared" si="26"/>
        <v>0</v>
      </c>
      <c r="BS37" s="45">
        <v>0</v>
      </c>
      <c r="BT37" s="60">
        <v>0</v>
      </c>
      <c r="BU37" s="41">
        <f t="shared" si="27"/>
        <v>0</v>
      </c>
      <c r="BV37" s="62">
        <v>0</v>
      </c>
      <c r="BW37" s="60">
        <v>360</v>
      </c>
      <c r="BX37" s="41">
        <f t="shared" si="28"/>
        <v>300</v>
      </c>
      <c r="BY37" s="62">
        <v>0</v>
      </c>
      <c r="BZ37" s="60">
        <v>0</v>
      </c>
      <c r="CA37" s="41">
        <f t="shared" si="29"/>
        <v>0</v>
      </c>
      <c r="CB37" s="62">
        <v>0</v>
      </c>
      <c r="CC37" s="44">
        <f t="shared" si="3"/>
        <v>50331.81</v>
      </c>
      <c r="CD37" s="40">
        <f t="shared" si="3"/>
        <v>41974.88333333333</v>
      </c>
      <c r="CE37" s="40">
        <f t="shared" si="3"/>
        <v>36712.168333333335</v>
      </c>
      <c r="CF37" s="60">
        <v>0</v>
      </c>
      <c r="CG37" s="41">
        <f t="shared" si="30"/>
        <v>0</v>
      </c>
      <c r="CH37" s="62">
        <v>0</v>
      </c>
      <c r="CI37" s="60">
        <v>0</v>
      </c>
      <c r="CJ37" s="41">
        <f t="shared" si="31"/>
        <v>0</v>
      </c>
      <c r="CK37" s="57">
        <v>0</v>
      </c>
      <c r="CL37" s="60">
        <v>0</v>
      </c>
      <c r="CM37" s="41">
        <f t="shared" si="32"/>
        <v>0</v>
      </c>
      <c r="CN37" s="62">
        <v>0</v>
      </c>
      <c r="CO37" s="60">
        <v>3210.1</v>
      </c>
      <c r="CP37" s="41">
        <f t="shared" si="33"/>
        <v>2675.083333333333</v>
      </c>
      <c r="CQ37" s="62">
        <v>0</v>
      </c>
      <c r="CR37" s="44">
        <f t="shared" si="34"/>
        <v>3210.1</v>
      </c>
      <c r="CS37" s="40">
        <f t="shared" si="34"/>
        <v>2675.083333333333</v>
      </c>
      <c r="CT37" s="40">
        <f t="shared" si="34"/>
        <v>0</v>
      </c>
    </row>
    <row r="38" spans="2:98" ht="15" customHeight="1">
      <c r="B38" s="34">
        <v>27</v>
      </c>
      <c r="C38" s="35" t="s">
        <v>71</v>
      </c>
      <c r="D38" s="55">
        <v>11243.4052</v>
      </c>
      <c r="E38" s="55">
        <v>23271.635</v>
      </c>
      <c r="F38" s="39">
        <f t="shared" si="4"/>
        <v>34758.1</v>
      </c>
      <c r="G38" s="40">
        <f t="shared" si="4"/>
        <v>28965.083333333336</v>
      </c>
      <c r="H38" s="40">
        <f t="shared" si="4"/>
        <v>24943.766666666663</v>
      </c>
      <c r="I38" s="41">
        <f t="shared" si="5"/>
        <v>86.11667496209515</v>
      </c>
      <c r="J38" s="39">
        <f t="shared" si="0"/>
        <v>10503.5</v>
      </c>
      <c r="K38" s="40">
        <f t="shared" si="1"/>
        <v>8752.916666666668</v>
      </c>
      <c r="L38" s="40">
        <f t="shared" si="36"/>
        <v>5231.6</v>
      </c>
      <c r="M38" s="41">
        <f t="shared" si="6"/>
        <v>59.769791022040266</v>
      </c>
      <c r="N38" s="56">
        <v>3500</v>
      </c>
      <c r="O38" s="41">
        <f t="shared" si="7"/>
        <v>2916.666666666667</v>
      </c>
      <c r="P38" s="57">
        <v>451</v>
      </c>
      <c r="Q38" s="41">
        <f t="shared" si="8"/>
        <v>15.462857142857143</v>
      </c>
      <c r="R38" s="56">
        <v>3660.5</v>
      </c>
      <c r="S38" s="41">
        <f t="shared" si="9"/>
        <v>3050.416666666667</v>
      </c>
      <c r="T38" s="57">
        <v>1957.3</v>
      </c>
      <c r="U38" s="58">
        <f t="shared" si="35"/>
        <v>12</v>
      </c>
      <c r="V38" s="59">
        <v>63.86</v>
      </c>
      <c r="W38" s="41">
        <f t="shared" si="10"/>
        <v>64.16500478076765</v>
      </c>
      <c r="X38" s="46">
        <v>25550</v>
      </c>
      <c r="Y38" s="46">
        <v>13780</v>
      </c>
      <c r="Z38" s="42">
        <v>16</v>
      </c>
      <c r="AA38" s="56">
        <v>2540</v>
      </c>
      <c r="AB38" s="41">
        <f t="shared" si="11"/>
        <v>2116.6666666666665</v>
      </c>
      <c r="AC38" s="57">
        <v>2456.3</v>
      </c>
      <c r="AD38" s="58">
        <f t="shared" si="12"/>
        <v>38.46666666666667</v>
      </c>
      <c r="AE38" s="58">
        <v>13.2</v>
      </c>
      <c r="AF38" s="41">
        <f t="shared" si="13"/>
        <v>116.0456692913386</v>
      </c>
      <c r="AG38" s="46">
        <v>3124</v>
      </c>
      <c r="AH38" s="46">
        <v>2598</v>
      </c>
      <c r="AI38" s="42">
        <v>346.2</v>
      </c>
      <c r="AJ38" s="56">
        <v>300</v>
      </c>
      <c r="AK38" s="41">
        <f t="shared" si="14"/>
        <v>250</v>
      </c>
      <c r="AL38" s="57">
        <v>183.5</v>
      </c>
      <c r="AM38" s="56">
        <v>0</v>
      </c>
      <c r="AN38" s="41">
        <f t="shared" si="15"/>
        <v>0</v>
      </c>
      <c r="AO38" s="57">
        <v>0</v>
      </c>
      <c r="AP38" s="56">
        <v>0</v>
      </c>
      <c r="AQ38" s="41">
        <f t="shared" si="16"/>
        <v>0</v>
      </c>
      <c r="AR38" s="57">
        <v>0</v>
      </c>
      <c r="AS38" s="56">
        <v>0</v>
      </c>
      <c r="AT38" s="41">
        <f t="shared" si="17"/>
        <v>0</v>
      </c>
      <c r="AU38" s="57">
        <v>0</v>
      </c>
      <c r="AV38" s="60">
        <v>23654.6</v>
      </c>
      <c r="AW38" s="61">
        <f t="shared" si="18"/>
        <v>19712.166666666664</v>
      </c>
      <c r="AX38" s="62">
        <f t="shared" si="19"/>
        <v>19712.166666666664</v>
      </c>
      <c r="AY38" s="60">
        <v>0</v>
      </c>
      <c r="AZ38" s="61">
        <f t="shared" si="20"/>
        <v>0</v>
      </c>
      <c r="BA38" s="62">
        <v>0</v>
      </c>
      <c r="BB38" s="60">
        <v>0</v>
      </c>
      <c r="BC38" s="41">
        <f t="shared" si="21"/>
        <v>0</v>
      </c>
      <c r="BD38" s="62">
        <v>0</v>
      </c>
      <c r="BE38" s="60">
        <v>100</v>
      </c>
      <c r="BF38" s="41">
        <f t="shared" si="22"/>
        <v>83.33333333333334</v>
      </c>
      <c r="BG38" s="62">
        <v>0</v>
      </c>
      <c r="BH38" s="43">
        <v>403</v>
      </c>
      <c r="BI38" s="41">
        <f t="shared" si="23"/>
        <v>335.83333333333337</v>
      </c>
      <c r="BJ38" s="63">
        <v>183.5</v>
      </c>
      <c r="BK38" s="44">
        <v>0</v>
      </c>
      <c r="BL38" s="41">
        <f t="shared" si="24"/>
        <v>0</v>
      </c>
      <c r="BM38" s="45">
        <v>0</v>
      </c>
      <c r="BN38" s="44">
        <v>0</v>
      </c>
      <c r="BO38" s="41">
        <f t="shared" si="25"/>
        <v>0</v>
      </c>
      <c r="BP38" s="45">
        <v>0</v>
      </c>
      <c r="BQ38" s="44">
        <v>0</v>
      </c>
      <c r="BR38" s="41">
        <f t="shared" si="26"/>
        <v>0</v>
      </c>
      <c r="BS38" s="45">
        <v>0</v>
      </c>
      <c r="BT38" s="60">
        <v>0</v>
      </c>
      <c r="BU38" s="41">
        <f t="shared" si="27"/>
        <v>0</v>
      </c>
      <c r="BV38" s="62">
        <v>0</v>
      </c>
      <c r="BW38" s="60">
        <v>600</v>
      </c>
      <c r="BX38" s="41">
        <f t="shared" si="28"/>
        <v>500</v>
      </c>
      <c r="BY38" s="62">
        <v>0</v>
      </c>
      <c r="BZ38" s="60">
        <v>0</v>
      </c>
      <c r="CA38" s="41">
        <f t="shared" si="29"/>
        <v>0</v>
      </c>
      <c r="CB38" s="62">
        <v>0</v>
      </c>
      <c r="CC38" s="44">
        <f t="shared" si="3"/>
        <v>34758.1</v>
      </c>
      <c r="CD38" s="40">
        <f t="shared" si="3"/>
        <v>28965.083333333336</v>
      </c>
      <c r="CE38" s="40">
        <f t="shared" si="3"/>
        <v>24943.766666666663</v>
      </c>
      <c r="CF38" s="60">
        <v>0</v>
      </c>
      <c r="CG38" s="41">
        <f t="shared" si="30"/>
        <v>0</v>
      </c>
      <c r="CH38" s="62">
        <v>0</v>
      </c>
      <c r="CI38" s="60">
        <v>0</v>
      </c>
      <c r="CJ38" s="41">
        <f t="shared" si="31"/>
        <v>0</v>
      </c>
      <c r="CK38" s="57">
        <v>0</v>
      </c>
      <c r="CL38" s="60">
        <v>0</v>
      </c>
      <c r="CM38" s="41">
        <f t="shared" si="32"/>
        <v>0</v>
      </c>
      <c r="CN38" s="62">
        <v>0</v>
      </c>
      <c r="CO38" s="60">
        <v>0</v>
      </c>
      <c r="CP38" s="41">
        <f t="shared" si="33"/>
        <v>0</v>
      </c>
      <c r="CQ38" s="62">
        <v>0</v>
      </c>
      <c r="CR38" s="44">
        <f t="shared" si="34"/>
        <v>0</v>
      </c>
      <c r="CS38" s="40">
        <f t="shared" si="34"/>
        <v>0</v>
      </c>
      <c r="CT38" s="40">
        <f t="shared" si="34"/>
        <v>0</v>
      </c>
    </row>
    <row r="39" spans="2:98" ht="15" customHeight="1">
      <c r="B39" s="34">
        <v>28</v>
      </c>
      <c r="C39" s="35" t="s">
        <v>72</v>
      </c>
      <c r="D39" s="55">
        <v>9967.9795</v>
      </c>
      <c r="E39" s="55">
        <v>6603.536</v>
      </c>
      <c r="F39" s="39">
        <f t="shared" si="4"/>
        <v>87742.8201</v>
      </c>
      <c r="G39" s="40">
        <f t="shared" si="4"/>
        <v>73275.93341666668</v>
      </c>
      <c r="H39" s="40">
        <f t="shared" si="4"/>
        <v>62215.96666666667</v>
      </c>
      <c r="I39" s="41">
        <f t="shared" si="5"/>
        <v>84.90641301406554</v>
      </c>
      <c r="J39" s="39">
        <f t="shared" si="0"/>
        <v>34005.8001</v>
      </c>
      <c r="K39" s="40">
        <f t="shared" si="1"/>
        <v>28338.16675</v>
      </c>
      <c r="L39" s="40">
        <f t="shared" si="36"/>
        <v>17578.200000000004</v>
      </c>
      <c r="M39" s="41">
        <f t="shared" si="6"/>
        <v>62.03012409050774</v>
      </c>
      <c r="N39" s="56">
        <v>11413.3</v>
      </c>
      <c r="O39" s="41">
        <f t="shared" si="7"/>
        <v>9511.083333333332</v>
      </c>
      <c r="P39" s="57">
        <v>940.6</v>
      </c>
      <c r="Q39" s="41">
        <f t="shared" si="8"/>
        <v>9.88951486423734</v>
      </c>
      <c r="R39" s="56">
        <v>10000</v>
      </c>
      <c r="S39" s="41">
        <f t="shared" si="9"/>
        <v>8333.333333333334</v>
      </c>
      <c r="T39" s="57">
        <v>6001.7</v>
      </c>
      <c r="U39" s="58">
        <f t="shared" si="35"/>
        <v>786.225</v>
      </c>
      <c r="V39" s="59">
        <v>412.8</v>
      </c>
      <c r="W39" s="41">
        <f t="shared" si="10"/>
        <v>72.0204</v>
      </c>
      <c r="X39" s="46">
        <v>53700</v>
      </c>
      <c r="Y39" s="46">
        <v>37745</v>
      </c>
      <c r="Z39" s="42">
        <v>1048.3</v>
      </c>
      <c r="AA39" s="56">
        <v>9880</v>
      </c>
      <c r="AB39" s="41">
        <f t="shared" si="11"/>
        <v>8233.333333333334</v>
      </c>
      <c r="AC39" s="57">
        <v>9566.6</v>
      </c>
      <c r="AD39" s="58">
        <f t="shared" si="12"/>
        <v>305</v>
      </c>
      <c r="AE39" s="58">
        <v>456</v>
      </c>
      <c r="AF39" s="41">
        <f t="shared" si="13"/>
        <v>116.19352226720648</v>
      </c>
      <c r="AG39" s="46">
        <v>122865</v>
      </c>
      <c r="AH39" s="46">
        <v>7224</v>
      </c>
      <c r="AI39" s="42">
        <v>2745</v>
      </c>
      <c r="AJ39" s="56">
        <v>1210</v>
      </c>
      <c r="AK39" s="41">
        <f t="shared" si="14"/>
        <v>1008.3333333333333</v>
      </c>
      <c r="AL39" s="57">
        <v>195.4</v>
      </c>
      <c r="AM39" s="56">
        <v>0</v>
      </c>
      <c r="AN39" s="41">
        <f t="shared" si="15"/>
        <v>0</v>
      </c>
      <c r="AO39" s="57">
        <v>0</v>
      </c>
      <c r="AP39" s="56">
        <v>0</v>
      </c>
      <c r="AQ39" s="41">
        <f t="shared" si="16"/>
        <v>0</v>
      </c>
      <c r="AR39" s="57">
        <v>0</v>
      </c>
      <c r="AS39" s="56">
        <v>732.21</v>
      </c>
      <c r="AT39" s="41">
        <f t="shared" si="17"/>
        <v>732.2</v>
      </c>
      <c r="AU39" s="57">
        <v>732.2</v>
      </c>
      <c r="AV39" s="60">
        <v>51320</v>
      </c>
      <c r="AW39" s="61">
        <f t="shared" si="18"/>
        <v>42766.66666666667</v>
      </c>
      <c r="AX39" s="62">
        <f t="shared" si="19"/>
        <v>42766.66666666667</v>
      </c>
      <c r="AY39" s="60">
        <v>1324.81</v>
      </c>
      <c r="AZ39" s="61">
        <f t="shared" si="20"/>
        <v>1138.9</v>
      </c>
      <c r="BA39" s="62">
        <v>1138.9</v>
      </c>
      <c r="BB39" s="60">
        <v>0</v>
      </c>
      <c r="BC39" s="41">
        <f t="shared" si="21"/>
        <v>0</v>
      </c>
      <c r="BD39" s="62">
        <v>0</v>
      </c>
      <c r="BE39" s="60">
        <v>50</v>
      </c>
      <c r="BF39" s="41">
        <f t="shared" si="22"/>
        <v>41.66666666666667</v>
      </c>
      <c r="BG39" s="62">
        <v>4</v>
      </c>
      <c r="BH39" s="43">
        <v>752.5</v>
      </c>
      <c r="BI39" s="41">
        <f t="shared" si="23"/>
        <v>627.0833333333334</v>
      </c>
      <c r="BJ39" s="63">
        <v>469.9</v>
      </c>
      <c r="BK39" s="44">
        <v>0</v>
      </c>
      <c r="BL39" s="41">
        <f t="shared" si="24"/>
        <v>0</v>
      </c>
      <c r="BM39" s="45">
        <v>0</v>
      </c>
      <c r="BN39" s="44">
        <v>0</v>
      </c>
      <c r="BO39" s="41">
        <f t="shared" si="25"/>
        <v>0</v>
      </c>
      <c r="BP39" s="45">
        <v>0</v>
      </c>
      <c r="BQ39" s="44">
        <v>0</v>
      </c>
      <c r="BR39" s="41">
        <f t="shared" si="26"/>
        <v>0</v>
      </c>
      <c r="BS39" s="45">
        <v>0</v>
      </c>
      <c r="BT39" s="60">
        <v>0</v>
      </c>
      <c r="BU39" s="41">
        <f t="shared" si="27"/>
        <v>0</v>
      </c>
      <c r="BV39" s="62">
        <v>0</v>
      </c>
      <c r="BW39" s="60">
        <v>360</v>
      </c>
      <c r="BX39" s="41">
        <f t="shared" si="28"/>
        <v>300</v>
      </c>
      <c r="BY39" s="62">
        <v>0</v>
      </c>
      <c r="BZ39" s="60">
        <v>700.0001</v>
      </c>
      <c r="CA39" s="41">
        <f t="shared" si="29"/>
        <v>583.3334166666666</v>
      </c>
      <c r="CB39" s="62">
        <v>400</v>
      </c>
      <c r="CC39" s="44">
        <f t="shared" si="3"/>
        <v>87742.8201</v>
      </c>
      <c r="CD39" s="40">
        <f t="shared" si="3"/>
        <v>73275.93341666668</v>
      </c>
      <c r="CE39" s="40">
        <f t="shared" si="3"/>
        <v>62215.96666666667</v>
      </c>
      <c r="CF39" s="60">
        <v>0</v>
      </c>
      <c r="CG39" s="41">
        <f t="shared" si="30"/>
        <v>0</v>
      </c>
      <c r="CH39" s="62">
        <v>0</v>
      </c>
      <c r="CI39" s="60">
        <v>0</v>
      </c>
      <c r="CJ39" s="41">
        <f t="shared" si="31"/>
        <v>0</v>
      </c>
      <c r="CK39" s="57">
        <v>0</v>
      </c>
      <c r="CL39" s="60">
        <v>0</v>
      </c>
      <c r="CM39" s="41">
        <f t="shared" si="32"/>
        <v>0</v>
      </c>
      <c r="CN39" s="62">
        <v>0</v>
      </c>
      <c r="CO39" s="60">
        <v>4000</v>
      </c>
      <c r="CP39" s="41">
        <f t="shared" si="33"/>
        <v>3333.333333333333</v>
      </c>
      <c r="CQ39" s="62">
        <v>0</v>
      </c>
      <c r="CR39" s="44">
        <f t="shared" si="34"/>
        <v>4000</v>
      </c>
      <c r="CS39" s="40">
        <f t="shared" si="34"/>
        <v>3333.333333333333</v>
      </c>
      <c r="CT39" s="40">
        <f t="shared" si="34"/>
        <v>0</v>
      </c>
    </row>
    <row r="40" spans="2:98" ht="15" customHeight="1">
      <c r="B40" s="34">
        <v>29</v>
      </c>
      <c r="C40" s="35" t="s">
        <v>73</v>
      </c>
      <c r="D40" s="55">
        <v>690.81</v>
      </c>
      <c r="E40" s="55">
        <v>5043.0842</v>
      </c>
      <c r="F40" s="39">
        <f t="shared" si="4"/>
        <v>11233.2</v>
      </c>
      <c r="G40" s="40">
        <f t="shared" si="4"/>
        <v>9359.300000000001</v>
      </c>
      <c r="H40" s="40">
        <f t="shared" si="4"/>
        <v>7886.528333333335</v>
      </c>
      <c r="I40" s="41">
        <f t="shared" si="5"/>
        <v>84.26408314012089</v>
      </c>
      <c r="J40" s="39">
        <f t="shared" si="0"/>
        <v>5212.1</v>
      </c>
      <c r="K40" s="40">
        <f t="shared" si="1"/>
        <v>4343.416666666666</v>
      </c>
      <c r="L40" s="40">
        <f t="shared" si="36"/>
        <v>3170.645</v>
      </c>
      <c r="M40" s="41">
        <f t="shared" si="6"/>
        <v>72.99886801864892</v>
      </c>
      <c r="N40" s="56">
        <v>195.6</v>
      </c>
      <c r="O40" s="41">
        <f t="shared" si="7"/>
        <v>163</v>
      </c>
      <c r="P40" s="57">
        <v>8.145</v>
      </c>
      <c r="Q40" s="41">
        <f t="shared" si="8"/>
        <v>4.9969325153374236</v>
      </c>
      <c r="R40" s="56">
        <v>181.3</v>
      </c>
      <c r="S40" s="41">
        <f t="shared" si="9"/>
        <v>151.08333333333334</v>
      </c>
      <c r="T40" s="57">
        <v>122</v>
      </c>
      <c r="U40" s="58">
        <f t="shared" si="35"/>
        <v>4.35</v>
      </c>
      <c r="V40" s="59">
        <v>0</v>
      </c>
      <c r="W40" s="41">
        <f t="shared" si="10"/>
        <v>80.75013789299503</v>
      </c>
      <c r="X40" s="46">
        <v>97</v>
      </c>
      <c r="Y40" s="46">
        <v>61.4</v>
      </c>
      <c r="Z40" s="42">
        <v>5.8</v>
      </c>
      <c r="AA40" s="56">
        <v>1035.2</v>
      </c>
      <c r="AB40" s="41">
        <f t="shared" si="11"/>
        <v>862.6666666666666</v>
      </c>
      <c r="AC40" s="57">
        <v>604</v>
      </c>
      <c r="AD40" s="58">
        <f t="shared" si="12"/>
        <v>0.8999999999999999</v>
      </c>
      <c r="AE40" s="58">
        <v>0</v>
      </c>
      <c r="AF40" s="41">
        <f t="shared" si="13"/>
        <v>70.01545595054097</v>
      </c>
      <c r="AG40" s="46">
        <v>704</v>
      </c>
      <c r="AH40" s="46">
        <v>395</v>
      </c>
      <c r="AI40" s="42">
        <v>8.1</v>
      </c>
      <c r="AJ40" s="56">
        <v>100</v>
      </c>
      <c r="AK40" s="41">
        <f t="shared" si="14"/>
        <v>83.33333333333334</v>
      </c>
      <c r="AL40" s="57">
        <v>27</v>
      </c>
      <c r="AM40" s="56">
        <v>0</v>
      </c>
      <c r="AN40" s="41">
        <f t="shared" si="15"/>
        <v>0</v>
      </c>
      <c r="AO40" s="57">
        <v>0</v>
      </c>
      <c r="AP40" s="56">
        <v>0</v>
      </c>
      <c r="AQ40" s="41">
        <f t="shared" si="16"/>
        <v>0</v>
      </c>
      <c r="AR40" s="57">
        <v>0</v>
      </c>
      <c r="AS40" s="56">
        <v>0</v>
      </c>
      <c r="AT40" s="41">
        <f t="shared" si="17"/>
        <v>0</v>
      </c>
      <c r="AU40" s="57">
        <v>0</v>
      </c>
      <c r="AV40" s="60">
        <v>5661.1</v>
      </c>
      <c r="AW40" s="61">
        <f t="shared" si="18"/>
        <v>4715.883333333334</v>
      </c>
      <c r="AX40" s="62">
        <f>AV40/12*10-1.7</f>
        <v>4715.883333333334</v>
      </c>
      <c r="AY40" s="60">
        <v>0</v>
      </c>
      <c r="AZ40" s="61">
        <f t="shared" si="20"/>
        <v>0</v>
      </c>
      <c r="BA40" s="62">
        <v>0</v>
      </c>
      <c r="BB40" s="60">
        <v>0</v>
      </c>
      <c r="BC40" s="41">
        <f t="shared" si="21"/>
        <v>0</v>
      </c>
      <c r="BD40" s="62">
        <v>0</v>
      </c>
      <c r="BE40" s="60">
        <v>0</v>
      </c>
      <c r="BF40" s="41">
        <f t="shared" si="22"/>
        <v>0</v>
      </c>
      <c r="BG40" s="62">
        <v>0</v>
      </c>
      <c r="BH40" s="43">
        <v>3700</v>
      </c>
      <c r="BI40" s="41">
        <f t="shared" si="23"/>
        <v>3083.333333333333</v>
      </c>
      <c r="BJ40" s="63">
        <v>2409.5</v>
      </c>
      <c r="BK40" s="44">
        <v>0</v>
      </c>
      <c r="BL40" s="41">
        <f t="shared" si="24"/>
        <v>0</v>
      </c>
      <c r="BM40" s="45">
        <v>0</v>
      </c>
      <c r="BN40" s="44">
        <v>0</v>
      </c>
      <c r="BO40" s="41">
        <f t="shared" si="25"/>
        <v>0</v>
      </c>
      <c r="BP40" s="45">
        <v>0</v>
      </c>
      <c r="BQ40" s="44">
        <v>0</v>
      </c>
      <c r="BR40" s="41">
        <f t="shared" si="26"/>
        <v>0</v>
      </c>
      <c r="BS40" s="45">
        <v>0</v>
      </c>
      <c r="BT40" s="60">
        <v>0</v>
      </c>
      <c r="BU40" s="41">
        <f t="shared" si="27"/>
        <v>0</v>
      </c>
      <c r="BV40" s="62">
        <v>0</v>
      </c>
      <c r="BW40" s="60">
        <v>360</v>
      </c>
      <c r="BX40" s="41">
        <f t="shared" si="28"/>
        <v>300</v>
      </c>
      <c r="BY40" s="62">
        <v>0</v>
      </c>
      <c r="BZ40" s="60">
        <v>0</v>
      </c>
      <c r="CA40" s="41">
        <f t="shared" si="29"/>
        <v>0</v>
      </c>
      <c r="CB40" s="62">
        <v>0</v>
      </c>
      <c r="CC40" s="44">
        <f t="shared" si="3"/>
        <v>11233.2</v>
      </c>
      <c r="CD40" s="40">
        <f t="shared" si="3"/>
        <v>9359.300000000001</v>
      </c>
      <c r="CE40" s="40">
        <f t="shared" si="3"/>
        <v>7886.528333333335</v>
      </c>
      <c r="CF40" s="60">
        <v>0</v>
      </c>
      <c r="CG40" s="41">
        <f t="shared" si="30"/>
        <v>0</v>
      </c>
      <c r="CH40" s="62">
        <v>0</v>
      </c>
      <c r="CI40" s="60">
        <v>0</v>
      </c>
      <c r="CJ40" s="41">
        <f t="shared" si="31"/>
        <v>0</v>
      </c>
      <c r="CK40" s="57">
        <v>0</v>
      </c>
      <c r="CL40" s="60">
        <v>0</v>
      </c>
      <c r="CM40" s="41">
        <f t="shared" si="32"/>
        <v>0</v>
      </c>
      <c r="CN40" s="62">
        <v>0</v>
      </c>
      <c r="CO40" s="60">
        <v>1000</v>
      </c>
      <c r="CP40" s="41">
        <f t="shared" si="33"/>
        <v>833.3333333333333</v>
      </c>
      <c r="CQ40" s="62">
        <v>0</v>
      </c>
      <c r="CR40" s="44">
        <f t="shared" si="34"/>
        <v>1000</v>
      </c>
      <c r="CS40" s="40">
        <f t="shared" si="34"/>
        <v>833.3333333333333</v>
      </c>
      <c r="CT40" s="40">
        <f t="shared" si="34"/>
        <v>0</v>
      </c>
    </row>
    <row r="41" spans="2:98" ht="15" customHeight="1">
      <c r="B41" s="34">
        <v>30</v>
      </c>
      <c r="C41" s="35" t="s">
        <v>74</v>
      </c>
      <c r="D41" s="55">
        <v>187.178</v>
      </c>
      <c r="E41" s="55">
        <v>452.6</v>
      </c>
      <c r="F41" s="39">
        <f t="shared" si="4"/>
        <v>38061.2</v>
      </c>
      <c r="G41" s="40">
        <f t="shared" si="4"/>
        <v>31717.666666666664</v>
      </c>
      <c r="H41" s="40">
        <f t="shared" si="4"/>
        <v>25693.016666666666</v>
      </c>
      <c r="I41" s="41">
        <f t="shared" si="5"/>
        <v>81.00538080775173</v>
      </c>
      <c r="J41" s="39">
        <f t="shared" si="0"/>
        <v>22136.1</v>
      </c>
      <c r="K41" s="40">
        <f t="shared" si="1"/>
        <v>18446.75</v>
      </c>
      <c r="L41" s="40">
        <f t="shared" si="36"/>
        <v>12922.099999999999</v>
      </c>
      <c r="M41" s="41">
        <f t="shared" si="6"/>
        <v>70.05082196050793</v>
      </c>
      <c r="N41" s="56">
        <v>3946.7</v>
      </c>
      <c r="O41" s="41">
        <f t="shared" si="7"/>
        <v>3288.9166666666665</v>
      </c>
      <c r="P41" s="57">
        <v>59.8</v>
      </c>
      <c r="Q41" s="41">
        <f t="shared" si="8"/>
        <v>1.8182278865887957</v>
      </c>
      <c r="R41" s="56">
        <v>10552.6</v>
      </c>
      <c r="S41" s="41">
        <f t="shared" si="9"/>
        <v>8793.833333333334</v>
      </c>
      <c r="T41" s="57">
        <v>5759.9</v>
      </c>
      <c r="U41" s="58">
        <f t="shared" si="35"/>
        <v>1136.4</v>
      </c>
      <c r="V41" s="59">
        <v>966</v>
      </c>
      <c r="W41" s="41">
        <f t="shared" si="10"/>
        <v>65.49930822735628</v>
      </c>
      <c r="X41" s="46">
        <v>30657.3</v>
      </c>
      <c r="Y41" s="46">
        <v>32329</v>
      </c>
      <c r="Z41" s="42">
        <v>1515.2</v>
      </c>
      <c r="AA41" s="56">
        <v>3326</v>
      </c>
      <c r="AB41" s="41">
        <f t="shared" si="11"/>
        <v>2771.666666666667</v>
      </c>
      <c r="AC41" s="57">
        <v>4182.4</v>
      </c>
      <c r="AD41" s="58">
        <f t="shared" si="12"/>
        <v>223.33333333333334</v>
      </c>
      <c r="AE41" s="58">
        <v>576</v>
      </c>
      <c r="AF41" s="41">
        <f t="shared" si="13"/>
        <v>150.8983764281419</v>
      </c>
      <c r="AG41" s="46">
        <v>28747.5</v>
      </c>
      <c r="AH41" s="46">
        <v>31926.4</v>
      </c>
      <c r="AI41" s="42">
        <v>2010</v>
      </c>
      <c r="AJ41" s="56">
        <v>1400.8</v>
      </c>
      <c r="AK41" s="41">
        <f t="shared" si="14"/>
        <v>1167.3333333333333</v>
      </c>
      <c r="AL41" s="57">
        <v>1032</v>
      </c>
      <c r="AM41" s="56">
        <v>0</v>
      </c>
      <c r="AN41" s="41">
        <f t="shared" si="15"/>
        <v>0</v>
      </c>
      <c r="AO41" s="57">
        <v>0</v>
      </c>
      <c r="AP41" s="56">
        <v>0</v>
      </c>
      <c r="AQ41" s="41">
        <f t="shared" si="16"/>
        <v>0</v>
      </c>
      <c r="AR41" s="57">
        <v>0</v>
      </c>
      <c r="AS41" s="56">
        <v>0</v>
      </c>
      <c r="AT41" s="41">
        <f t="shared" si="17"/>
        <v>0</v>
      </c>
      <c r="AU41" s="57">
        <v>0</v>
      </c>
      <c r="AV41" s="60">
        <v>15325.1</v>
      </c>
      <c r="AW41" s="61">
        <f t="shared" si="18"/>
        <v>12770.916666666668</v>
      </c>
      <c r="AX41" s="62">
        <f t="shared" si="19"/>
        <v>12770.916666666668</v>
      </c>
      <c r="AY41" s="60">
        <v>0</v>
      </c>
      <c r="AZ41" s="61">
        <f t="shared" si="20"/>
        <v>0</v>
      </c>
      <c r="BA41" s="62">
        <v>0</v>
      </c>
      <c r="BB41" s="60">
        <v>0</v>
      </c>
      <c r="BC41" s="41">
        <f t="shared" si="21"/>
        <v>0</v>
      </c>
      <c r="BD41" s="62">
        <v>0</v>
      </c>
      <c r="BE41" s="60">
        <v>1200</v>
      </c>
      <c r="BF41" s="41">
        <f t="shared" si="22"/>
        <v>1000</v>
      </c>
      <c r="BG41" s="62">
        <v>62</v>
      </c>
      <c r="BH41" s="43">
        <v>1700</v>
      </c>
      <c r="BI41" s="41">
        <f t="shared" si="23"/>
        <v>1416.6666666666665</v>
      </c>
      <c r="BJ41" s="63">
        <v>1817</v>
      </c>
      <c r="BK41" s="44">
        <v>0</v>
      </c>
      <c r="BL41" s="41">
        <f t="shared" si="24"/>
        <v>0</v>
      </c>
      <c r="BM41" s="45">
        <v>0</v>
      </c>
      <c r="BN41" s="44">
        <v>0</v>
      </c>
      <c r="BO41" s="41">
        <f t="shared" si="25"/>
        <v>0</v>
      </c>
      <c r="BP41" s="45">
        <v>0</v>
      </c>
      <c r="BQ41" s="44">
        <v>0</v>
      </c>
      <c r="BR41" s="41">
        <f t="shared" si="26"/>
        <v>0</v>
      </c>
      <c r="BS41" s="45">
        <v>0</v>
      </c>
      <c r="BT41" s="60">
        <v>0</v>
      </c>
      <c r="BU41" s="41">
        <f t="shared" si="27"/>
        <v>0</v>
      </c>
      <c r="BV41" s="62">
        <v>0</v>
      </c>
      <c r="BW41" s="60">
        <v>600</v>
      </c>
      <c r="BX41" s="41">
        <f t="shared" si="28"/>
        <v>500</v>
      </c>
      <c r="BY41" s="62">
        <v>0</v>
      </c>
      <c r="BZ41" s="60">
        <v>10</v>
      </c>
      <c r="CA41" s="41">
        <f t="shared" si="29"/>
        <v>8.333333333333334</v>
      </c>
      <c r="CB41" s="62">
        <v>9</v>
      </c>
      <c r="CC41" s="44">
        <f t="shared" si="3"/>
        <v>38061.2</v>
      </c>
      <c r="CD41" s="40">
        <f t="shared" si="3"/>
        <v>31717.666666666668</v>
      </c>
      <c r="CE41" s="40">
        <f t="shared" si="3"/>
        <v>25693.016666666666</v>
      </c>
      <c r="CF41" s="60">
        <v>0</v>
      </c>
      <c r="CG41" s="41">
        <f t="shared" si="30"/>
        <v>0</v>
      </c>
      <c r="CH41" s="62">
        <v>0</v>
      </c>
      <c r="CI41" s="60">
        <v>0</v>
      </c>
      <c r="CJ41" s="41">
        <f t="shared" si="31"/>
        <v>0</v>
      </c>
      <c r="CK41" s="57">
        <v>0</v>
      </c>
      <c r="CL41" s="60">
        <v>0</v>
      </c>
      <c r="CM41" s="41">
        <f t="shared" si="32"/>
        <v>0</v>
      </c>
      <c r="CN41" s="62">
        <v>0</v>
      </c>
      <c r="CO41" s="60">
        <v>7000</v>
      </c>
      <c r="CP41" s="41">
        <f t="shared" si="33"/>
        <v>5833.333333333334</v>
      </c>
      <c r="CQ41" s="62">
        <v>320.4</v>
      </c>
      <c r="CR41" s="44">
        <f t="shared" si="34"/>
        <v>7000</v>
      </c>
      <c r="CS41" s="40">
        <f t="shared" si="34"/>
        <v>5833.333333333334</v>
      </c>
      <c r="CT41" s="40">
        <f t="shared" si="34"/>
        <v>320.4</v>
      </c>
    </row>
    <row r="42" spans="2:98" ht="15" customHeight="1">
      <c r="B42" s="34">
        <v>31</v>
      </c>
      <c r="C42" s="37" t="s">
        <v>75</v>
      </c>
      <c r="D42" s="55">
        <v>7109.7116</v>
      </c>
      <c r="E42" s="55">
        <v>2962.194</v>
      </c>
      <c r="F42" s="39">
        <f t="shared" si="4"/>
        <v>123220.5</v>
      </c>
      <c r="G42" s="40">
        <f t="shared" si="4"/>
        <v>102736.75</v>
      </c>
      <c r="H42" s="40">
        <f t="shared" si="4"/>
        <v>100584.28333333334</v>
      </c>
      <c r="I42" s="41">
        <f t="shared" si="5"/>
        <v>97.90487175556297</v>
      </c>
      <c r="J42" s="39">
        <f t="shared" si="0"/>
        <v>37000</v>
      </c>
      <c r="K42" s="40">
        <f t="shared" si="1"/>
        <v>26249.999999999996</v>
      </c>
      <c r="L42" s="40">
        <f t="shared" si="36"/>
        <v>29217.60000000001</v>
      </c>
      <c r="M42" s="41">
        <f t="shared" si="6"/>
        <v>111.3051428571429</v>
      </c>
      <c r="N42" s="56">
        <v>3500</v>
      </c>
      <c r="O42" s="41">
        <f t="shared" si="7"/>
        <v>2916.666666666667</v>
      </c>
      <c r="P42" s="57">
        <v>3591.3</v>
      </c>
      <c r="Q42" s="41">
        <f t="shared" si="8"/>
        <v>123.1302857142857</v>
      </c>
      <c r="R42" s="56">
        <v>8500</v>
      </c>
      <c r="S42" s="41">
        <f t="shared" si="9"/>
        <v>7083.333333333334</v>
      </c>
      <c r="T42" s="57">
        <v>7045.6</v>
      </c>
      <c r="U42" s="58">
        <f t="shared" si="35"/>
        <v>3159.75</v>
      </c>
      <c r="V42" s="59">
        <v>1554.6</v>
      </c>
      <c r="W42" s="41">
        <f t="shared" si="10"/>
        <v>99.46729411764706</v>
      </c>
      <c r="X42" s="47">
        <v>39057</v>
      </c>
      <c r="Y42" s="47">
        <v>28734.5</v>
      </c>
      <c r="Z42" s="42">
        <v>4213</v>
      </c>
      <c r="AA42" s="56">
        <v>5700</v>
      </c>
      <c r="AB42" s="41">
        <f t="shared" si="11"/>
        <v>4750</v>
      </c>
      <c r="AC42" s="57">
        <v>4115.7</v>
      </c>
      <c r="AD42" s="58">
        <f t="shared" si="12"/>
        <v>523.6666666666666</v>
      </c>
      <c r="AE42" s="58">
        <v>435</v>
      </c>
      <c r="AF42" s="41">
        <f t="shared" si="13"/>
        <v>86.64631578947368</v>
      </c>
      <c r="AG42" s="48">
        <v>33590</v>
      </c>
      <c r="AH42" s="48">
        <v>12925</v>
      </c>
      <c r="AI42" s="42">
        <v>4713</v>
      </c>
      <c r="AJ42" s="56">
        <v>3100</v>
      </c>
      <c r="AK42" s="41">
        <f t="shared" si="14"/>
        <v>2583.333333333333</v>
      </c>
      <c r="AL42" s="57">
        <v>2568.9</v>
      </c>
      <c r="AM42" s="56">
        <v>4800</v>
      </c>
      <c r="AN42" s="41">
        <f t="shared" si="15"/>
        <v>4000</v>
      </c>
      <c r="AO42" s="57">
        <v>2446.7</v>
      </c>
      <c r="AP42" s="56">
        <v>0</v>
      </c>
      <c r="AQ42" s="41">
        <f t="shared" si="16"/>
        <v>0</v>
      </c>
      <c r="AR42" s="57">
        <v>0</v>
      </c>
      <c r="AS42" s="56">
        <v>0</v>
      </c>
      <c r="AT42" s="41">
        <f t="shared" si="17"/>
        <v>0</v>
      </c>
      <c r="AU42" s="57">
        <v>0</v>
      </c>
      <c r="AV42" s="60">
        <v>81108.1</v>
      </c>
      <c r="AW42" s="61">
        <f t="shared" si="18"/>
        <v>67590.08333333334</v>
      </c>
      <c r="AX42" s="62">
        <f t="shared" si="19"/>
        <v>67590.08333333334</v>
      </c>
      <c r="AY42" s="60">
        <v>1987.2</v>
      </c>
      <c r="AZ42" s="61">
        <f t="shared" si="20"/>
        <v>1709</v>
      </c>
      <c r="BA42" s="62">
        <v>1709</v>
      </c>
      <c r="BB42" s="60">
        <v>0</v>
      </c>
      <c r="BC42" s="41">
        <f t="shared" si="21"/>
        <v>0</v>
      </c>
      <c r="BD42" s="62">
        <v>0</v>
      </c>
      <c r="BE42" s="60">
        <v>1900</v>
      </c>
      <c r="BF42" s="41">
        <f t="shared" si="22"/>
        <v>1583.3333333333335</v>
      </c>
      <c r="BG42" s="62">
        <v>1614.4</v>
      </c>
      <c r="BH42" s="43">
        <v>800</v>
      </c>
      <c r="BI42" s="41">
        <f t="shared" si="23"/>
        <v>666.6666666666667</v>
      </c>
      <c r="BJ42" s="63">
        <v>1643.4</v>
      </c>
      <c r="BK42" s="44">
        <v>1300</v>
      </c>
      <c r="BL42" s="41">
        <f t="shared" si="24"/>
        <v>1083.3333333333333</v>
      </c>
      <c r="BM42" s="45">
        <v>537.7</v>
      </c>
      <c r="BN42" s="44">
        <v>0</v>
      </c>
      <c r="BO42" s="41">
        <f t="shared" si="25"/>
        <v>0</v>
      </c>
      <c r="BP42" s="45">
        <v>0</v>
      </c>
      <c r="BQ42" s="44">
        <v>1900</v>
      </c>
      <c r="BR42" s="41">
        <f t="shared" si="26"/>
        <v>1583.3333333333335</v>
      </c>
      <c r="BS42" s="45">
        <v>1490.9</v>
      </c>
      <c r="BT42" s="60">
        <v>5500</v>
      </c>
      <c r="BU42" s="41">
        <f t="shared" si="27"/>
        <v>4583.333333333333</v>
      </c>
      <c r="BV42" s="62">
        <v>4161.5</v>
      </c>
      <c r="BW42" s="60">
        <v>3125.2</v>
      </c>
      <c r="BX42" s="41">
        <f t="shared" si="28"/>
        <v>2604.3333333333335</v>
      </c>
      <c r="BY42" s="62">
        <v>2067.6</v>
      </c>
      <c r="BZ42" s="60">
        <v>0</v>
      </c>
      <c r="CA42" s="41">
        <f t="shared" si="29"/>
        <v>0</v>
      </c>
      <c r="CB42" s="62">
        <v>1.5</v>
      </c>
      <c r="CC42" s="44">
        <f t="shared" si="3"/>
        <v>123220.5</v>
      </c>
      <c r="CD42" s="40">
        <f t="shared" si="3"/>
        <v>102736.75</v>
      </c>
      <c r="CE42" s="40">
        <f t="shared" si="3"/>
        <v>100584.28333333334</v>
      </c>
      <c r="CF42" s="60">
        <v>0</v>
      </c>
      <c r="CG42" s="41">
        <f t="shared" si="30"/>
        <v>0</v>
      </c>
      <c r="CH42" s="62">
        <v>0</v>
      </c>
      <c r="CI42" s="60">
        <v>0</v>
      </c>
      <c r="CJ42" s="41">
        <f t="shared" si="31"/>
        <v>0</v>
      </c>
      <c r="CK42" s="57">
        <v>0</v>
      </c>
      <c r="CL42" s="60">
        <v>0</v>
      </c>
      <c r="CM42" s="41">
        <f t="shared" si="32"/>
        <v>0</v>
      </c>
      <c r="CN42" s="62">
        <v>0</v>
      </c>
      <c r="CO42" s="60">
        <v>0</v>
      </c>
      <c r="CP42" s="41">
        <f t="shared" si="33"/>
        <v>0</v>
      </c>
      <c r="CQ42" s="62">
        <v>0</v>
      </c>
      <c r="CR42" s="44">
        <f t="shared" si="34"/>
        <v>0</v>
      </c>
      <c r="CS42" s="40">
        <f t="shared" si="34"/>
        <v>0</v>
      </c>
      <c r="CT42" s="40">
        <f t="shared" si="34"/>
        <v>0</v>
      </c>
    </row>
    <row r="43" spans="2:98" ht="15" customHeight="1">
      <c r="B43" s="34">
        <v>32</v>
      </c>
      <c r="C43" s="37" t="s">
        <v>76</v>
      </c>
      <c r="D43" s="55">
        <v>5899.8001</v>
      </c>
      <c r="E43" s="55">
        <v>0.1134</v>
      </c>
      <c r="F43" s="39">
        <f t="shared" si="4"/>
        <v>58385.6</v>
      </c>
      <c r="G43" s="40">
        <f t="shared" si="4"/>
        <v>48654.66666666666</v>
      </c>
      <c r="H43" s="40">
        <f t="shared" si="4"/>
        <v>48625.03333333333</v>
      </c>
      <c r="I43" s="41">
        <f t="shared" si="5"/>
        <v>99.93909457126416</v>
      </c>
      <c r="J43" s="39">
        <f t="shared" si="0"/>
        <v>14044</v>
      </c>
      <c r="K43" s="40">
        <f t="shared" si="1"/>
        <v>11703.333333333334</v>
      </c>
      <c r="L43" s="40">
        <f t="shared" si="36"/>
        <v>12023.7</v>
      </c>
      <c r="M43" s="41">
        <f t="shared" si="6"/>
        <v>102.73739675306182</v>
      </c>
      <c r="N43" s="56">
        <v>1000</v>
      </c>
      <c r="O43" s="41">
        <f t="shared" si="7"/>
        <v>833.3333333333333</v>
      </c>
      <c r="P43" s="57">
        <v>755.3</v>
      </c>
      <c r="Q43" s="41">
        <f t="shared" si="8"/>
        <v>90.63600000000001</v>
      </c>
      <c r="R43" s="56">
        <v>3200</v>
      </c>
      <c r="S43" s="41">
        <f t="shared" si="9"/>
        <v>2666.666666666667</v>
      </c>
      <c r="T43" s="57">
        <v>3203.2</v>
      </c>
      <c r="U43" s="58">
        <f t="shared" si="35"/>
        <v>25.125</v>
      </c>
      <c r="V43" s="59">
        <v>853.2</v>
      </c>
      <c r="W43" s="41">
        <f t="shared" si="10"/>
        <v>120.11999999999998</v>
      </c>
      <c r="X43" s="46">
        <v>16758</v>
      </c>
      <c r="Y43" s="46">
        <v>12199.6</v>
      </c>
      <c r="Z43" s="42">
        <v>33.5</v>
      </c>
      <c r="AA43" s="56">
        <v>3300</v>
      </c>
      <c r="AB43" s="41">
        <f t="shared" si="11"/>
        <v>2750</v>
      </c>
      <c r="AC43" s="57">
        <v>3870.4</v>
      </c>
      <c r="AD43" s="58">
        <f t="shared" si="12"/>
        <v>6.188888888888889</v>
      </c>
      <c r="AE43" s="58">
        <v>122.3</v>
      </c>
      <c r="AF43" s="41">
        <f t="shared" si="13"/>
        <v>140.7418181818182</v>
      </c>
      <c r="AG43" s="46">
        <v>12411.5</v>
      </c>
      <c r="AH43" s="46">
        <v>4537.4</v>
      </c>
      <c r="AI43" s="42">
        <v>55.7</v>
      </c>
      <c r="AJ43" s="56">
        <v>335</v>
      </c>
      <c r="AK43" s="41">
        <f t="shared" si="14"/>
        <v>279.1666666666667</v>
      </c>
      <c r="AL43" s="57">
        <v>228</v>
      </c>
      <c r="AM43" s="56">
        <v>0</v>
      </c>
      <c r="AN43" s="41">
        <f t="shared" si="15"/>
        <v>0</v>
      </c>
      <c r="AO43" s="57">
        <v>0</v>
      </c>
      <c r="AP43" s="56">
        <v>0</v>
      </c>
      <c r="AQ43" s="41">
        <f t="shared" si="16"/>
        <v>0</v>
      </c>
      <c r="AR43" s="57">
        <v>0</v>
      </c>
      <c r="AS43" s="56">
        <v>0</v>
      </c>
      <c r="AT43" s="41">
        <f t="shared" si="17"/>
        <v>0</v>
      </c>
      <c r="AU43" s="57">
        <v>0</v>
      </c>
      <c r="AV43" s="60">
        <v>43741.6</v>
      </c>
      <c r="AW43" s="61">
        <f t="shared" si="18"/>
        <v>36451.33333333333</v>
      </c>
      <c r="AX43" s="62">
        <f t="shared" si="19"/>
        <v>36451.33333333333</v>
      </c>
      <c r="AY43" s="60">
        <v>0</v>
      </c>
      <c r="AZ43" s="61">
        <f t="shared" si="20"/>
        <v>0</v>
      </c>
      <c r="BA43" s="62">
        <v>0</v>
      </c>
      <c r="BB43" s="60">
        <v>0</v>
      </c>
      <c r="BC43" s="41">
        <f t="shared" si="21"/>
        <v>0</v>
      </c>
      <c r="BD43" s="62">
        <v>0</v>
      </c>
      <c r="BE43" s="60">
        <v>56</v>
      </c>
      <c r="BF43" s="41">
        <f t="shared" si="22"/>
        <v>46.66666666666667</v>
      </c>
      <c r="BG43" s="62">
        <v>14</v>
      </c>
      <c r="BH43" s="43">
        <v>1000</v>
      </c>
      <c r="BI43" s="41">
        <f t="shared" si="23"/>
        <v>833.3333333333333</v>
      </c>
      <c r="BJ43" s="63">
        <v>1223.6</v>
      </c>
      <c r="BK43" s="44">
        <v>0</v>
      </c>
      <c r="BL43" s="41">
        <f t="shared" si="24"/>
        <v>0</v>
      </c>
      <c r="BM43" s="45">
        <v>0</v>
      </c>
      <c r="BN43" s="44">
        <v>0</v>
      </c>
      <c r="BO43" s="41">
        <f t="shared" si="25"/>
        <v>0</v>
      </c>
      <c r="BP43" s="45">
        <v>0</v>
      </c>
      <c r="BQ43" s="44">
        <v>674</v>
      </c>
      <c r="BR43" s="41">
        <f t="shared" si="26"/>
        <v>561.6666666666666</v>
      </c>
      <c r="BS43" s="45">
        <v>521.5</v>
      </c>
      <c r="BT43" s="60">
        <v>0</v>
      </c>
      <c r="BU43" s="41">
        <f t="shared" si="27"/>
        <v>0</v>
      </c>
      <c r="BV43" s="62">
        <v>0</v>
      </c>
      <c r="BW43" s="60">
        <v>600</v>
      </c>
      <c r="BX43" s="41">
        <f t="shared" si="28"/>
        <v>500</v>
      </c>
      <c r="BY43" s="62">
        <v>150</v>
      </c>
      <c r="BZ43" s="60">
        <v>4479</v>
      </c>
      <c r="CA43" s="41">
        <f t="shared" si="29"/>
        <v>3732.5</v>
      </c>
      <c r="CB43" s="62">
        <f>2484.1-276.4</f>
        <v>2207.7</v>
      </c>
      <c r="CC43" s="44">
        <f t="shared" si="3"/>
        <v>58385.6</v>
      </c>
      <c r="CD43" s="40">
        <f t="shared" si="3"/>
        <v>48654.66666666666</v>
      </c>
      <c r="CE43" s="40">
        <f t="shared" si="3"/>
        <v>48625.03333333333</v>
      </c>
      <c r="CF43" s="60">
        <v>0</v>
      </c>
      <c r="CG43" s="41">
        <f t="shared" si="30"/>
        <v>0</v>
      </c>
      <c r="CH43" s="62">
        <v>0</v>
      </c>
      <c r="CI43" s="60">
        <v>0</v>
      </c>
      <c r="CJ43" s="41">
        <f t="shared" si="31"/>
        <v>0</v>
      </c>
      <c r="CK43" s="57">
        <v>0</v>
      </c>
      <c r="CL43" s="60">
        <v>0</v>
      </c>
      <c r="CM43" s="41">
        <f t="shared" si="32"/>
        <v>0</v>
      </c>
      <c r="CN43" s="62">
        <v>0</v>
      </c>
      <c r="CO43" s="60">
        <v>1500</v>
      </c>
      <c r="CP43" s="41">
        <f t="shared" si="33"/>
        <v>1250</v>
      </c>
      <c r="CQ43" s="62">
        <v>0</v>
      </c>
      <c r="CR43" s="44">
        <f t="shared" si="34"/>
        <v>1500</v>
      </c>
      <c r="CS43" s="40">
        <f t="shared" si="34"/>
        <v>1250</v>
      </c>
      <c r="CT43" s="40">
        <f t="shared" si="34"/>
        <v>0</v>
      </c>
    </row>
    <row r="44" spans="2:98" ht="15" customHeight="1">
      <c r="B44" s="34">
        <v>33</v>
      </c>
      <c r="C44" s="35" t="s">
        <v>77</v>
      </c>
      <c r="D44" s="55">
        <v>553.146</v>
      </c>
      <c r="E44" s="55">
        <v>0.483</v>
      </c>
      <c r="F44" s="39">
        <f t="shared" si="4"/>
        <v>9495</v>
      </c>
      <c r="G44" s="40">
        <f t="shared" si="4"/>
        <v>7912.499999999999</v>
      </c>
      <c r="H44" s="40">
        <f t="shared" si="4"/>
        <v>7931.148333333333</v>
      </c>
      <c r="I44" s="41">
        <f t="shared" si="5"/>
        <v>100.23568193786203</v>
      </c>
      <c r="J44" s="39">
        <f t="shared" si="0"/>
        <v>3986</v>
      </c>
      <c r="K44" s="40">
        <f t="shared" si="1"/>
        <v>3321.666666666667</v>
      </c>
      <c r="L44" s="40">
        <f t="shared" si="36"/>
        <v>3440.3150000000005</v>
      </c>
      <c r="M44" s="41">
        <f t="shared" si="6"/>
        <v>103.57195183140995</v>
      </c>
      <c r="N44" s="56">
        <v>0</v>
      </c>
      <c r="O44" s="41">
        <f t="shared" si="7"/>
        <v>0</v>
      </c>
      <c r="P44" s="57">
        <v>67.615</v>
      </c>
      <c r="Q44" s="41" t="e">
        <f t="shared" si="8"/>
        <v>#DIV/0!</v>
      </c>
      <c r="R44" s="56">
        <v>2650</v>
      </c>
      <c r="S44" s="41">
        <f t="shared" si="9"/>
        <v>2208.3333333333335</v>
      </c>
      <c r="T44" s="57">
        <v>1823.7</v>
      </c>
      <c r="U44" s="58">
        <f t="shared" si="35"/>
        <v>18</v>
      </c>
      <c r="V44" s="59">
        <v>853.5</v>
      </c>
      <c r="W44" s="41">
        <f t="shared" si="10"/>
        <v>82.58264150943397</v>
      </c>
      <c r="X44" s="46">
        <v>25011.5</v>
      </c>
      <c r="Y44" s="46">
        <v>25673</v>
      </c>
      <c r="Z44" s="42">
        <v>24</v>
      </c>
      <c r="AA44" s="56">
        <v>700</v>
      </c>
      <c r="AB44" s="41">
        <f t="shared" si="11"/>
        <v>583.3333333333334</v>
      </c>
      <c r="AC44" s="57">
        <v>412.3</v>
      </c>
      <c r="AD44" s="58">
        <f t="shared" si="12"/>
        <v>11.11111111111111</v>
      </c>
      <c r="AE44" s="58">
        <v>72.5</v>
      </c>
      <c r="AF44" s="41">
        <f t="shared" si="13"/>
        <v>70.67999999999999</v>
      </c>
      <c r="AG44" s="46">
        <v>1198.5</v>
      </c>
      <c r="AH44" s="46">
        <v>823</v>
      </c>
      <c r="AI44" s="42">
        <v>100</v>
      </c>
      <c r="AJ44" s="56">
        <v>200</v>
      </c>
      <c r="AK44" s="41">
        <f t="shared" si="14"/>
        <v>166.66666666666669</v>
      </c>
      <c r="AL44" s="57">
        <v>828.4</v>
      </c>
      <c r="AM44" s="56">
        <v>0</v>
      </c>
      <c r="AN44" s="41">
        <f t="shared" si="15"/>
        <v>0</v>
      </c>
      <c r="AO44" s="57">
        <v>0</v>
      </c>
      <c r="AP44" s="56">
        <v>0</v>
      </c>
      <c r="AQ44" s="41">
        <f t="shared" si="16"/>
        <v>0</v>
      </c>
      <c r="AR44" s="57">
        <v>0</v>
      </c>
      <c r="AS44" s="56">
        <v>0</v>
      </c>
      <c r="AT44" s="41">
        <f t="shared" si="17"/>
        <v>0</v>
      </c>
      <c r="AU44" s="57">
        <v>0</v>
      </c>
      <c r="AV44" s="60">
        <v>5209</v>
      </c>
      <c r="AW44" s="61">
        <f t="shared" si="18"/>
        <v>4340.833333333333</v>
      </c>
      <c r="AX44" s="62">
        <f t="shared" si="19"/>
        <v>4340.833333333333</v>
      </c>
      <c r="AY44" s="60">
        <v>0</v>
      </c>
      <c r="AZ44" s="61">
        <f t="shared" si="20"/>
        <v>0</v>
      </c>
      <c r="BA44" s="62">
        <v>0</v>
      </c>
      <c r="BB44" s="60">
        <v>0</v>
      </c>
      <c r="BC44" s="41">
        <f t="shared" si="21"/>
        <v>0</v>
      </c>
      <c r="BD44" s="62">
        <v>0</v>
      </c>
      <c r="BE44" s="60">
        <v>0</v>
      </c>
      <c r="BF44" s="41">
        <f t="shared" si="22"/>
        <v>0</v>
      </c>
      <c r="BG44" s="62">
        <v>0</v>
      </c>
      <c r="BH44" s="43">
        <v>436</v>
      </c>
      <c r="BI44" s="41">
        <f t="shared" si="23"/>
        <v>363.33333333333337</v>
      </c>
      <c r="BJ44" s="63">
        <v>308.3</v>
      </c>
      <c r="BK44" s="44">
        <v>0</v>
      </c>
      <c r="BL44" s="41">
        <f t="shared" si="24"/>
        <v>0</v>
      </c>
      <c r="BM44" s="45">
        <v>0</v>
      </c>
      <c r="BN44" s="44">
        <v>0</v>
      </c>
      <c r="BO44" s="41">
        <f t="shared" si="25"/>
        <v>0</v>
      </c>
      <c r="BP44" s="45">
        <v>0</v>
      </c>
      <c r="BQ44" s="44">
        <v>0</v>
      </c>
      <c r="BR44" s="41">
        <f t="shared" si="26"/>
        <v>0</v>
      </c>
      <c r="BS44" s="45">
        <v>0</v>
      </c>
      <c r="BT44" s="60">
        <v>0</v>
      </c>
      <c r="BU44" s="41">
        <f t="shared" si="27"/>
        <v>0</v>
      </c>
      <c r="BV44" s="62">
        <v>0</v>
      </c>
      <c r="BW44" s="60">
        <v>300</v>
      </c>
      <c r="BX44" s="41">
        <f t="shared" si="28"/>
        <v>250</v>
      </c>
      <c r="BY44" s="62">
        <v>150</v>
      </c>
      <c r="BZ44" s="60">
        <v>0</v>
      </c>
      <c r="CA44" s="41">
        <f t="shared" si="29"/>
        <v>0</v>
      </c>
      <c r="CB44" s="62">
        <v>0</v>
      </c>
      <c r="CC44" s="44">
        <f aca="true" t="shared" si="37" ref="CC44:CE75">BZ44+BW44+BT44+BQ44+BN44+BK44+BH44+BE44+BB44+AY44+AV44+AS44+AP44+AM44+AJ44+AA44+R44+N44</f>
        <v>9495</v>
      </c>
      <c r="CD44" s="40">
        <f t="shared" si="37"/>
        <v>7912.5</v>
      </c>
      <c r="CE44" s="40">
        <f t="shared" si="37"/>
        <v>7931.148333333333</v>
      </c>
      <c r="CF44" s="60">
        <v>0</v>
      </c>
      <c r="CG44" s="41">
        <f t="shared" si="30"/>
        <v>0</v>
      </c>
      <c r="CH44" s="62">
        <v>0</v>
      </c>
      <c r="CI44" s="60">
        <v>0</v>
      </c>
      <c r="CJ44" s="41">
        <f t="shared" si="31"/>
        <v>0</v>
      </c>
      <c r="CK44" s="57">
        <v>0</v>
      </c>
      <c r="CL44" s="60">
        <v>0</v>
      </c>
      <c r="CM44" s="41">
        <f t="shared" si="32"/>
        <v>0</v>
      </c>
      <c r="CN44" s="62">
        <v>0</v>
      </c>
      <c r="CO44" s="60">
        <v>500</v>
      </c>
      <c r="CP44" s="41">
        <f t="shared" si="33"/>
        <v>416.66666666666663</v>
      </c>
      <c r="CQ44" s="62">
        <v>332</v>
      </c>
      <c r="CR44" s="44">
        <f t="shared" si="34"/>
        <v>500</v>
      </c>
      <c r="CS44" s="40">
        <f t="shared" si="34"/>
        <v>416.66666666666663</v>
      </c>
      <c r="CT44" s="40">
        <f t="shared" si="34"/>
        <v>332</v>
      </c>
    </row>
    <row r="45" spans="2:98" ht="15" customHeight="1">
      <c r="B45" s="34">
        <v>34</v>
      </c>
      <c r="C45" s="35" t="s">
        <v>78</v>
      </c>
      <c r="D45" s="55">
        <v>325.419</v>
      </c>
      <c r="E45" s="55">
        <v>11.164</v>
      </c>
      <c r="F45" s="39">
        <f aca="true" t="shared" si="38" ref="F45:H76">CC45+CR45-CO45</f>
        <v>9101.2</v>
      </c>
      <c r="G45" s="40">
        <f t="shared" si="38"/>
        <v>7584.333333333332</v>
      </c>
      <c r="H45" s="40">
        <f t="shared" si="38"/>
        <v>7563.566666666667</v>
      </c>
      <c r="I45" s="41">
        <f t="shared" si="5"/>
        <v>99.72618995297326</v>
      </c>
      <c r="J45" s="39">
        <f t="shared" si="0"/>
        <v>1910</v>
      </c>
      <c r="K45" s="40">
        <f t="shared" si="1"/>
        <v>1591.6666666666665</v>
      </c>
      <c r="L45" s="40">
        <f t="shared" si="36"/>
        <v>1670.8999999999999</v>
      </c>
      <c r="M45" s="41">
        <f t="shared" si="6"/>
        <v>104.97801047120419</v>
      </c>
      <c r="N45" s="56">
        <v>30</v>
      </c>
      <c r="O45" s="41">
        <f t="shared" si="7"/>
        <v>25</v>
      </c>
      <c r="P45" s="57">
        <v>14.8</v>
      </c>
      <c r="Q45" s="41">
        <f t="shared" si="8"/>
        <v>59.20000000000001</v>
      </c>
      <c r="R45" s="56">
        <v>1300</v>
      </c>
      <c r="S45" s="41">
        <f t="shared" si="9"/>
        <v>1083.3333333333333</v>
      </c>
      <c r="T45" s="57">
        <v>807</v>
      </c>
      <c r="U45" s="58">
        <f t="shared" si="35"/>
        <v>11.25</v>
      </c>
      <c r="V45" s="59">
        <v>203.5</v>
      </c>
      <c r="W45" s="41">
        <f t="shared" si="10"/>
        <v>74.4923076923077</v>
      </c>
      <c r="X45" s="46">
        <v>8723.2</v>
      </c>
      <c r="Y45" s="46">
        <v>7888.2</v>
      </c>
      <c r="Z45" s="42">
        <v>15</v>
      </c>
      <c r="AA45" s="56">
        <v>400</v>
      </c>
      <c r="AB45" s="41">
        <f t="shared" si="11"/>
        <v>333.33333333333337</v>
      </c>
      <c r="AC45" s="57">
        <v>432.8</v>
      </c>
      <c r="AD45" s="58">
        <f t="shared" si="12"/>
        <v>6.111111111111111</v>
      </c>
      <c r="AE45" s="58">
        <v>54</v>
      </c>
      <c r="AF45" s="41">
        <f t="shared" si="13"/>
        <v>129.83999999999997</v>
      </c>
      <c r="AG45" s="46">
        <v>948.6</v>
      </c>
      <c r="AH45" s="46">
        <v>571</v>
      </c>
      <c r="AI45" s="42">
        <v>55</v>
      </c>
      <c r="AJ45" s="56">
        <v>30</v>
      </c>
      <c r="AK45" s="41">
        <f t="shared" si="14"/>
        <v>25</v>
      </c>
      <c r="AL45" s="57">
        <v>22</v>
      </c>
      <c r="AM45" s="56">
        <v>0</v>
      </c>
      <c r="AN45" s="41">
        <f t="shared" si="15"/>
        <v>0</v>
      </c>
      <c r="AO45" s="57">
        <v>0</v>
      </c>
      <c r="AP45" s="56">
        <v>0</v>
      </c>
      <c r="AQ45" s="41">
        <f t="shared" si="16"/>
        <v>0</v>
      </c>
      <c r="AR45" s="57">
        <v>0</v>
      </c>
      <c r="AS45" s="56">
        <v>0</v>
      </c>
      <c r="AT45" s="41">
        <f t="shared" si="17"/>
        <v>0</v>
      </c>
      <c r="AU45" s="57">
        <v>0</v>
      </c>
      <c r="AV45" s="60">
        <v>6891.2</v>
      </c>
      <c r="AW45" s="61">
        <f t="shared" si="18"/>
        <v>5742.666666666666</v>
      </c>
      <c r="AX45" s="62">
        <f t="shared" si="19"/>
        <v>5742.666666666666</v>
      </c>
      <c r="AY45" s="60">
        <v>0</v>
      </c>
      <c r="AZ45" s="61">
        <f t="shared" si="20"/>
        <v>0</v>
      </c>
      <c r="BA45" s="62">
        <v>0</v>
      </c>
      <c r="BB45" s="60">
        <v>0</v>
      </c>
      <c r="BC45" s="41">
        <f t="shared" si="21"/>
        <v>0</v>
      </c>
      <c r="BD45" s="62">
        <v>0</v>
      </c>
      <c r="BE45" s="60">
        <v>0</v>
      </c>
      <c r="BF45" s="41">
        <f t="shared" si="22"/>
        <v>0</v>
      </c>
      <c r="BG45" s="62">
        <v>0</v>
      </c>
      <c r="BH45" s="43">
        <v>150</v>
      </c>
      <c r="BI45" s="41">
        <f t="shared" si="23"/>
        <v>125</v>
      </c>
      <c r="BJ45" s="63">
        <v>394.3</v>
      </c>
      <c r="BK45" s="44">
        <v>0</v>
      </c>
      <c r="BL45" s="41">
        <f t="shared" si="24"/>
        <v>0</v>
      </c>
      <c r="BM45" s="45">
        <v>0</v>
      </c>
      <c r="BN45" s="44">
        <v>0</v>
      </c>
      <c r="BO45" s="41">
        <f t="shared" si="25"/>
        <v>0</v>
      </c>
      <c r="BP45" s="45">
        <v>0</v>
      </c>
      <c r="BQ45" s="44">
        <v>0</v>
      </c>
      <c r="BR45" s="41">
        <f t="shared" si="26"/>
        <v>0</v>
      </c>
      <c r="BS45" s="45">
        <v>0</v>
      </c>
      <c r="BT45" s="60">
        <v>0</v>
      </c>
      <c r="BU45" s="41">
        <f t="shared" si="27"/>
        <v>0</v>
      </c>
      <c r="BV45" s="62">
        <v>0</v>
      </c>
      <c r="BW45" s="60">
        <v>300</v>
      </c>
      <c r="BX45" s="41">
        <f t="shared" si="28"/>
        <v>250</v>
      </c>
      <c r="BY45" s="62">
        <v>150</v>
      </c>
      <c r="BZ45" s="60">
        <v>0</v>
      </c>
      <c r="CA45" s="41">
        <f t="shared" si="29"/>
        <v>0</v>
      </c>
      <c r="CB45" s="62">
        <v>0</v>
      </c>
      <c r="CC45" s="44">
        <f t="shared" si="37"/>
        <v>9101.2</v>
      </c>
      <c r="CD45" s="40">
        <f t="shared" si="37"/>
        <v>7584.333333333332</v>
      </c>
      <c r="CE45" s="40">
        <f t="shared" si="37"/>
        <v>7563.566666666667</v>
      </c>
      <c r="CF45" s="60">
        <v>0</v>
      </c>
      <c r="CG45" s="41">
        <f t="shared" si="30"/>
        <v>0</v>
      </c>
      <c r="CH45" s="62">
        <v>0</v>
      </c>
      <c r="CI45" s="60">
        <v>0</v>
      </c>
      <c r="CJ45" s="41">
        <f t="shared" si="31"/>
        <v>0</v>
      </c>
      <c r="CK45" s="57">
        <v>0</v>
      </c>
      <c r="CL45" s="60">
        <v>0</v>
      </c>
      <c r="CM45" s="41">
        <f t="shared" si="32"/>
        <v>0</v>
      </c>
      <c r="CN45" s="62">
        <v>0</v>
      </c>
      <c r="CO45" s="60">
        <v>555.5</v>
      </c>
      <c r="CP45" s="41">
        <f t="shared" si="33"/>
        <v>462.91666666666663</v>
      </c>
      <c r="CQ45" s="62">
        <v>0</v>
      </c>
      <c r="CR45" s="44">
        <f t="shared" si="34"/>
        <v>555.5</v>
      </c>
      <c r="CS45" s="40">
        <f t="shared" si="34"/>
        <v>462.91666666666663</v>
      </c>
      <c r="CT45" s="40">
        <f t="shared" si="34"/>
        <v>0</v>
      </c>
    </row>
    <row r="46" spans="2:98" ht="15" customHeight="1">
      <c r="B46" s="34">
        <v>35</v>
      </c>
      <c r="C46" s="35" t="s">
        <v>79</v>
      </c>
      <c r="D46" s="55">
        <v>1386.509</v>
      </c>
      <c r="E46" s="55">
        <v>4074.789</v>
      </c>
      <c r="F46" s="39">
        <f t="shared" si="38"/>
        <v>10615.5</v>
      </c>
      <c r="G46" s="40">
        <f t="shared" si="38"/>
        <v>8846.25</v>
      </c>
      <c r="H46" s="40">
        <f t="shared" si="38"/>
        <v>9620.916666666666</v>
      </c>
      <c r="I46" s="41">
        <f t="shared" si="5"/>
        <v>108.75700626442466</v>
      </c>
      <c r="J46" s="39">
        <f t="shared" si="0"/>
        <v>4192.6</v>
      </c>
      <c r="K46" s="40">
        <f t="shared" si="1"/>
        <v>3493.833333333334</v>
      </c>
      <c r="L46" s="40">
        <f t="shared" si="36"/>
        <v>4368.5</v>
      </c>
      <c r="M46" s="41">
        <f t="shared" si="6"/>
        <v>125.03458474454989</v>
      </c>
      <c r="N46" s="56">
        <v>150</v>
      </c>
      <c r="O46" s="41">
        <f t="shared" si="7"/>
        <v>125</v>
      </c>
      <c r="P46" s="57">
        <v>167.4</v>
      </c>
      <c r="Q46" s="41">
        <f t="shared" si="8"/>
        <v>133.92</v>
      </c>
      <c r="R46" s="56">
        <v>3200</v>
      </c>
      <c r="S46" s="41">
        <f t="shared" si="9"/>
        <v>2666.666666666667</v>
      </c>
      <c r="T46" s="57">
        <v>3078</v>
      </c>
      <c r="U46" s="58">
        <f t="shared" si="35"/>
        <v>8.55</v>
      </c>
      <c r="V46" s="59">
        <v>136.8</v>
      </c>
      <c r="W46" s="41">
        <f t="shared" si="10"/>
        <v>115.42499999999998</v>
      </c>
      <c r="X46" s="46">
        <v>6183.3</v>
      </c>
      <c r="Y46" s="46">
        <v>6972.7</v>
      </c>
      <c r="Z46" s="42">
        <v>11.4</v>
      </c>
      <c r="AA46" s="56">
        <v>300</v>
      </c>
      <c r="AB46" s="41">
        <f t="shared" si="11"/>
        <v>250</v>
      </c>
      <c r="AC46" s="57">
        <v>157.1</v>
      </c>
      <c r="AD46" s="58">
        <f t="shared" si="12"/>
        <v>1.2444444444444445</v>
      </c>
      <c r="AE46" s="58">
        <v>22.7</v>
      </c>
      <c r="AF46" s="41">
        <f t="shared" si="13"/>
        <v>62.839999999999996</v>
      </c>
      <c r="AG46" s="46">
        <v>1540.5</v>
      </c>
      <c r="AH46" s="46">
        <v>1480</v>
      </c>
      <c r="AI46" s="42">
        <v>11.2</v>
      </c>
      <c r="AJ46" s="56">
        <v>112.6</v>
      </c>
      <c r="AK46" s="41">
        <f t="shared" si="14"/>
        <v>93.83333333333333</v>
      </c>
      <c r="AL46" s="57">
        <v>132.6</v>
      </c>
      <c r="AM46" s="56">
        <v>0</v>
      </c>
      <c r="AN46" s="41">
        <f t="shared" si="15"/>
        <v>0</v>
      </c>
      <c r="AO46" s="57">
        <v>0</v>
      </c>
      <c r="AP46" s="56">
        <v>0</v>
      </c>
      <c r="AQ46" s="41">
        <f t="shared" si="16"/>
        <v>0</v>
      </c>
      <c r="AR46" s="57">
        <v>0</v>
      </c>
      <c r="AS46" s="56">
        <v>0</v>
      </c>
      <c r="AT46" s="41">
        <f t="shared" si="17"/>
        <v>0</v>
      </c>
      <c r="AU46" s="57">
        <v>0</v>
      </c>
      <c r="AV46" s="60">
        <v>6122.9</v>
      </c>
      <c r="AW46" s="61">
        <f t="shared" si="18"/>
        <v>5102.416666666666</v>
      </c>
      <c r="AX46" s="62">
        <f t="shared" si="19"/>
        <v>5102.416666666666</v>
      </c>
      <c r="AY46" s="60">
        <v>0</v>
      </c>
      <c r="AZ46" s="61">
        <f t="shared" si="20"/>
        <v>0</v>
      </c>
      <c r="BA46" s="62">
        <v>0</v>
      </c>
      <c r="BB46" s="60">
        <v>0</v>
      </c>
      <c r="BC46" s="41">
        <f t="shared" si="21"/>
        <v>0</v>
      </c>
      <c r="BD46" s="62">
        <v>0</v>
      </c>
      <c r="BE46" s="60">
        <v>0</v>
      </c>
      <c r="BF46" s="41">
        <f t="shared" si="22"/>
        <v>0</v>
      </c>
      <c r="BG46" s="62">
        <v>416.6</v>
      </c>
      <c r="BH46" s="43">
        <v>430</v>
      </c>
      <c r="BI46" s="41">
        <f t="shared" si="23"/>
        <v>358.33333333333337</v>
      </c>
      <c r="BJ46" s="63">
        <v>366.8</v>
      </c>
      <c r="BK46" s="44">
        <v>0</v>
      </c>
      <c r="BL46" s="41">
        <f t="shared" si="24"/>
        <v>0</v>
      </c>
      <c r="BM46" s="45">
        <v>0</v>
      </c>
      <c r="BN46" s="44">
        <v>0</v>
      </c>
      <c r="BO46" s="41">
        <f t="shared" si="25"/>
        <v>0</v>
      </c>
      <c r="BP46" s="45">
        <v>0</v>
      </c>
      <c r="BQ46" s="44">
        <v>0</v>
      </c>
      <c r="BR46" s="41">
        <f t="shared" si="26"/>
        <v>0</v>
      </c>
      <c r="BS46" s="45">
        <v>0</v>
      </c>
      <c r="BT46" s="60">
        <v>0</v>
      </c>
      <c r="BU46" s="41">
        <f t="shared" si="27"/>
        <v>0</v>
      </c>
      <c r="BV46" s="62">
        <v>0</v>
      </c>
      <c r="BW46" s="60">
        <v>300</v>
      </c>
      <c r="BX46" s="41">
        <f t="shared" si="28"/>
        <v>250</v>
      </c>
      <c r="BY46" s="62">
        <v>150</v>
      </c>
      <c r="BZ46" s="60">
        <v>0</v>
      </c>
      <c r="CA46" s="41">
        <f t="shared" si="29"/>
        <v>0</v>
      </c>
      <c r="CB46" s="62">
        <v>50</v>
      </c>
      <c r="CC46" s="44">
        <f t="shared" si="37"/>
        <v>10615.5</v>
      </c>
      <c r="CD46" s="40">
        <f t="shared" si="37"/>
        <v>8846.25</v>
      </c>
      <c r="CE46" s="40">
        <f t="shared" si="37"/>
        <v>9620.916666666666</v>
      </c>
      <c r="CF46" s="60">
        <v>0</v>
      </c>
      <c r="CG46" s="41">
        <f t="shared" si="30"/>
        <v>0</v>
      </c>
      <c r="CH46" s="62">
        <v>0</v>
      </c>
      <c r="CI46" s="60">
        <v>0</v>
      </c>
      <c r="CJ46" s="41">
        <f t="shared" si="31"/>
        <v>0</v>
      </c>
      <c r="CK46" s="57">
        <v>0</v>
      </c>
      <c r="CL46" s="60">
        <v>0</v>
      </c>
      <c r="CM46" s="41">
        <f t="shared" si="32"/>
        <v>0</v>
      </c>
      <c r="CN46" s="62">
        <v>0</v>
      </c>
      <c r="CO46" s="60">
        <v>550</v>
      </c>
      <c r="CP46" s="41">
        <f t="shared" si="33"/>
        <v>458.33333333333337</v>
      </c>
      <c r="CQ46" s="62">
        <v>0</v>
      </c>
      <c r="CR46" s="44">
        <f t="shared" si="34"/>
        <v>550</v>
      </c>
      <c r="CS46" s="40">
        <f t="shared" si="34"/>
        <v>458.33333333333337</v>
      </c>
      <c r="CT46" s="40">
        <f t="shared" si="34"/>
        <v>0</v>
      </c>
    </row>
    <row r="47" spans="2:98" ht="15" customHeight="1">
      <c r="B47" s="34">
        <v>36</v>
      </c>
      <c r="C47" s="35" t="s">
        <v>80</v>
      </c>
      <c r="D47" s="55">
        <v>0.031</v>
      </c>
      <c r="E47" s="55">
        <v>0</v>
      </c>
      <c r="F47" s="39">
        <f t="shared" si="38"/>
        <v>5559</v>
      </c>
      <c r="G47" s="40">
        <f t="shared" si="38"/>
        <v>4632.5</v>
      </c>
      <c r="H47" s="40">
        <f t="shared" si="38"/>
        <v>4302.099</v>
      </c>
      <c r="I47" s="41">
        <f t="shared" si="5"/>
        <v>92.86776038855909</v>
      </c>
      <c r="J47" s="39">
        <f t="shared" si="0"/>
        <v>2531.4</v>
      </c>
      <c r="K47" s="40">
        <f t="shared" si="1"/>
        <v>2109.5</v>
      </c>
      <c r="L47" s="40">
        <f t="shared" si="36"/>
        <v>1779.0990000000002</v>
      </c>
      <c r="M47" s="41">
        <f t="shared" si="6"/>
        <v>84.3374733349135</v>
      </c>
      <c r="N47" s="56">
        <v>0</v>
      </c>
      <c r="O47" s="41">
        <f t="shared" si="7"/>
        <v>0</v>
      </c>
      <c r="P47" s="57">
        <v>0</v>
      </c>
      <c r="Q47" s="41" t="e">
        <f t="shared" si="8"/>
        <v>#DIV/0!</v>
      </c>
      <c r="R47" s="56">
        <v>2051.4</v>
      </c>
      <c r="S47" s="41">
        <f t="shared" si="9"/>
        <v>1709.5000000000002</v>
      </c>
      <c r="T47" s="57">
        <v>1602.8</v>
      </c>
      <c r="U47" s="58">
        <f t="shared" si="35"/>
        <v>68.85</v>
      </c>
      <c r="V47" s="59">
        <v>146.5</v>
      </c>
      <c r="W47" s="41">
        <f t="shared" si="10"/>
        <v>93.75840889148873</v>
      </c>
      <c r="X47" s="46">
        <v>4467.4</v>
      </c>
      <c r="Y47" s="46">
        <v>7828.3</v>
      </c>
      <c r="Z47" s="42">
        <v>91.8</v>
      </c>
      <c r="AA47" s="56">
        <v>250</v>
      </c>
      <c r="AB47" s="41">
        <f t="shared" si="11"/>
        <v>208.33333333333331</v>
      </c>
      <c r="AC47" s="57">
        <v>141.2</v>
      </c>
      <c r="AD47" s="58">
        <f t="shared" si="12"/>
        <v>0.044444444444444446</v>
      </c>
      <c r="AE47" s="58">
        <v>18.5</v>
      </c>
      <c r="AF47" s="41">
        <f t="shared" si="13"/>
        <v>67.776</v>
      </c>
      <c r="AG47" s="46">
        <v>359.6</v>
      </c>
      <c r="AH47" s="46">
        <v>866.6</v>
      </c>
      <c r="AI47" s="42">
        <v>0.4</v>
      </c>
      <c r="AJ47" s="56">
        <v>30</v>
      </c>
      <c r="AK47" s="41">
        <f t="shared" si="14"/>
        <v>25</v>
      </c>
      <c r="AL47" s="57">
        <v>20</v>
      </c>
      <c r="AM47" s="56">
        <v>0</v>
      </c>
      <c r="AN47" s="41">
        <f t="shared" si="15"/>
        <v>0</v>
      </c>
      <c r="AO47" s="57">
        <v>0</v>
      </c>
      <c r="AP47" s="56">
        <v>0</v>
      </c>
      <c r="AQ47" s="41">
        <f t="shared" si="16"/>
        <v>0</v>
      </c>
      <c r="AR47" s="57">
        <v>0</v>
      </c>
      <c r="AS47" s="56">
        <v>0</v>
      </c>
      <c r="AT47" s="41">
        <f t="shared" si="17"/>
        <v>0</v>
      </c>
      <c r="AU47" s="57">
        <v>0</v>
      </c>
      <c r="AV47" s="60">
        <v>3027.6</v>
      </c>
      <c r="AW47" s="61">
        <f t="shared" si="18"/>
        <v>2523</v>
      </c>
      <c r="AX47" s="62">
        <f t="shared" si="19"/>
        <v>2523</v>
      </c>
      <c r="AY47" s="60">
        <v>0</v>
      </c>
      <c r="AZ47" s="61">
        <f t="shared" si="20"/>
        <v>0</v>
      </c>
      <c r="BA47" s="62">
        <v>0</v>
      </c>
      <c r="BB47" s="60">
        <v>0</v>
      </c>
      <c r="BC47" s="41">
        <f t="shared" si="21"/>
        <v>0</v>
      </c>
      <c r="BD47" s="62">
        <v>0</v>
      </c>
      <c r="BE47" s="60">
        <v>0</v>
      </c>
      <c r="BF47" s="41">
        <f t="shared" si="22"/>
        <v>0</v>
      </c>
      <c r="BG47" s="62">
        <v>0</v>
      </c>
      <c r="BH47" s="43">
        <v>200</v>
      </c>
      <c r="BI47" s="41">
        <f t="shared" si="23"/>
        <v>166.66666666666669</v>
      </c>
      <c r="BJ47" s="63">
        <v>185.2</v>
      </c>
      <c r="BK47" s="44">
        <v>0</v>
      </c>
      <c r="BL47" s="41">
        <f t="shared" si="24"/>
        <v>0</v>
      </c>
      <c r="BM47" s="45">
        <v>0</v>
      </c>
      <c r="BN47" s="44">
        <v>0</v>
      </c>
      <c r="BO47" s="41">
        <f t="shared" si="25"/>
        <v>0</v>
      </c>
      <c r="BP47" s="45">
        <v>0</v>
      </c>
      <c r="BQ47" s="44">
        <v>0</v>
      </c>
      <c r="BR47" s="41">
        <f t="shared" si="26"/>
        <v>0</v>
      </c>
      <c r="BS47" s="45">
        <v>0</v>
      </c>
      <c r="BT47" s="60">
        <v>0</v>
      </c>
      <c r="BU47" s="41">
        <f t="shared" si="27"/>
        <v>0</v>
      </c>
      <c r="BV47" s="62">
        <v>0</v>
      </c>
      <c r="BW47" s="60">
        <v>0</v>
      </c>
      <c r="BX47" s="41">
        <f t="shared" si="28"/>
        <v>0</v>
      </c>
      <c r="BY47" s="62">
        <v>0</v>
      </c>
      <c r="BZ47" s="60">
        <v>0</v>
      </c>
      <c r="CA47" s="41">
        <f t="shared" si="29"/>
        <v>0</v>
      </c>
      <c r="CB47" s="62">
        <v>-170.101</v>
      </c>
      <c r="CC47" s="44">
        <f t="shared" si="37"/>
        <v>5559</v>
      </c>
      <c r="CD47" s="40">
        <f t="shared" si="37"/>
        <v>4632.5</v>
      </c>
      <c r="CE47" s="40">
        <f t="shared" si="37"/>
        <v>4302.099</v>
      </c>
      <c r="CF47" s="60">
        <v>0</v>
      </c>
      <c r="CG47" s="41">
        <f t="shared" si="30"/>
        <v>0</v>
      </c>
      <c r="CH47" s="62">
        <v>0</v>
      </c>
      <c r="CI47" s="60">
        <v>0</v>
      </c>
      <c r="CJ47" s="41">
        <f t="shared" si="31"/>
        <v>0</v>
      </c>
      <c r="CK47" s="57">
        <v>0</v>
      </c>
      <c r="CL47" s="60">
        <v>0</v>
      </c>
      <c r="CM47" s="41">
        <f t="shared" si="32"/>
        <v>0</v>
      </c>
      <c r="CN47" s="62">
        <v>0</v>
      </c>
      <c r="CO47" s="60">
        <v>278</v>
      </c>
      <c r="CP47" s="41">
        <f t="shared" si="33"/>
        <v>231.66666666666669</v>
      </c>
      <c r="CQ47" s="62">
        <v>0</v>
      </c>
      <c r="CR47" s="44">
        <f t="shared" si="34"/>
        <v>278</v>
      </c>
      <c r="CS47" s="40">
        <f t="shared" si="34"/>
        <v>231.66666666666669</v>
      </c>
      <c r="CT47" s="40">
        <f t="shared" si="34"/>
        <v>0</v>
      </c>
    </row>
    <row r="48" spans="2:98" ht="15" customHeight="1">
      <c r="B48" s="34">
        <v>37</v>
      </c>
      <c r="C48" s="35" t="s">
        <v>81</v>
      </c>
      <c r="D48" s="55">
        <v>955.474</v>
      </c>
      <c r="E48" s="55">
        <v>0</v>
      </c>
      <c r="F48" s="39">
        <f t="shared" si="38"/>
        <v>10761.1</v>
      </c>
      <c r="G48" s="40">
        <f t="shared" si="38"/>
        <v>8967.583333333332</v>
      </c>
      <c r="H48" s="40">
        <f t="shared" si="38"/>
        <v>8285.878333333332</v>
      </c>
      <c r="I48" s="41">
        <f t="shared" si="5"/>
        <v>92.39811915138787</v>
      </c>
      <c r="J48" s="39">
        <f t="shared" si="0"/>
        <v>3649.2</v>
      </c>
      <c r="K48" s="40">
        <f t="shared" si="1"/>
        <v>3041</v>
      </c>
      <c r="L48" s="40">
        <f t="shared" si="36"/>
        <v>2209.295</v>
      </c>
      <c r="M48" s="41">
        <f t="shared" si="6"/>
        <v>72.650279513318</v>
      </c>
      <c r="N48" s="56">
        <v>5.1</v>
      </c>
      <c r="O48" s="41">
        <f t="shared" si="7"/>
        <v>4.25</v>
      </c>
      <c r="P48" s="57">
        <v>0.195</v>
      </c>
      <c r="Q48" s="41">
        <f t="shared" si="8"/>
        <v>4.588235294117647</v>
      </c>
      <c r="R48" s="56">
        <v>3200</v>
      </c>
      <c r="S48" s="41">
        <f t="shared" si="9"/>
        <v>2666.666666666667</v>
      </c>
      <c r="T48" s="57">
        <v>1798.8</v>
      </c>
      <c r="U48" s="58">
        <f t="shared" si="35"/>
        <v>275.25</v>
      </c>
      <c r="V48" s="59">
        <v>0</v>
      </c>
      <c r="W48" s="41">
        <f t="shared" si="10"/>
        <v>67.45499999999998</v>
      </c>
      <c r="X48" s="46">
        <v>9682.1</v>
      </c>
      <c r="Y48" s="46">
        <v>11667.5</v>
      </c>
      <c r="Z48" s="42">
        <v>367</v>
      </c>
      <c r="AA48" s="56">
        <v>164.1</v>
      </c>
      <c r="AB48" s="41">
        <f t="shared" si="11"/>
        <v>136.75</v>
      </c>
      <c r="AC48" s="57">
        <v>106.3</v>
      </c>
      <c r="AD48" s="58">
        <f t="shared" si="12"/>
        <v>2.7666666666666666</v>
      </c>
      <c r="AE48" s="58">
        <v>0</v>
      </c>
      <c r="AF48" s="41">
        <f t="shared" si="13"/>
        <v>77.73308957952469</v>
      </c>
      <c r="AG48" s="46">
        <v>1067.3</v>
      </c>
      <c r="AH48" s="46">
        <v>412.4</v>
      </c>
      <c r="AI48" s="42">
        <v>24.9</v>
      </c>
      <c r="AJ48" s="56">
        <v>30</v>
      </c>
      <c r="AK48" s="41">
        <f t="shared" si="14"/>
        <v>25</v>
      </c>
      <c r="AL48" s="57">
        <v>48</v>
      </c>
      <c r="AM48" s="56">
        <v>0</v>
      </c>
      <c r="AN48" s="41">
        <f t="shared" si="15"/>
        <v>0</v>
      </c>
      <c r="AO48" s="57">
        <v>0</v>
      </c>
      <c r="AP48" s="56">
        <v>0</v>
      </c>
      <c r="AQ48" s="41">
        <f t="shared" si="16"/>
        <v>0</v>
      </c>
      <c r="AR48" s="57">
        <v>0</v>
      </c>
      <c r="AS48" s="56">
        <v>0</v>
      </c>
      <c r="AT48" s="41">
        <f t="shared" si="17"/>
        <v>0</v>
      </c>
      <c r="AU48" s="57">
        <v>0</v>
      </c>
      <c r="AV48" s="60">
        <v>7111.9</v>
      </c>
      <c r="AW48" s="61">
        <f t="shared" si="18"/>
        <v>5926.583333333333</v>
      </c>
      <c r="AX48" s="62">
        <f t="shared" si="19"/>
        <v>5926.583333333333</v>
      </c>
      <c r="AY48" s="60">
        <v>0</v>
      </c>
      <c r="AZ48" s="61">
        <f t="shared" si="20"/>
        <v>0</v>
      </c>
      <c r="BA48" s="62">
        <v>0</v>
      </c>
      <c r="BB48" s="60">
        <v>0</v>
      </c>
      <c r="BC48" s="41">
        <f t="shared" si="21"/>
        <v>0</v>
      </c>
      <c r="BD48" s="62">
        <v>0</v>
      </c>
      <c r="BE48" s="60">
        <v>0</v>
      </c>
      <c r="BF48" s="41">
        <f t="shared" si="22"/>
        <v>0</v>
      </c>
      <c r="BG48" s="62">
        <v>10</v>
      </c>
      <c r="BH48" s="43">
        <v>50</v>
      </c>
      <c r="BI48" s="41">
        <f t="shared" si="23"/>
        <v>41.66666666666667</v>
      </c>
      <c r="BJ48" s="63">
        <v>246</v>
      </c>
      <c r="BK48" s="44">
        <v>0</v>
      </c>
      <c r="BL48" s="41">
        <f t="shared" si="24"/>
        <v>0</v>
      </c>
      <c r="BM48" s="45">
        <v>0</v>
      </c>
      <c r="BN48" s="44">
        <v>0</v>
      </c>
      <c r="BO48" s="41">
        <f t="shared" si="25"/>
        <v>0</v>
      </c>
      <c r="BP48" s="45">
        <v>0</v>
      </c>
      <c r="BQ48" s="44">
        <v>200</v>
      </c>
      <c r="BR48" s="41">
        <f t="shared" si="26"/>
        <v>166.66666666666669</v>
      </c>
      <c r="BS48" s="45">
        <v>0</v>
      </c>
      <c r="BT48" s="60">
        <v>0</v>
      </c>
      <c r="BU48" s="41">
        <f t="shared" si="27"/>
        <v>0</v>
      </c>
      <c r="BV48" s="62">
        <v>0</v>
      </c>
      <c r="BW48" s="60">
        <v>0</v>
      </c>
      <c r="BX48" s="41">
        <f t="shared" si="28"/>
        <v>0</v>
      </c>
      <c r="BY48" s="62">
        <v>150</v>
      </c>
      <c r="BZ48" s="60">
        <v>0</v>
      </c>
      <c r="CA48" s="41">
        <f t="shared" si="29"/>
        <v>0</v>
      </c>
      <c r="CB48" s="62">
        <v>0</v>
      </c>
      <c r="CC48" s="44">
        <f t="shared" si="37"/>
        <v>10761.1</v>
      </c>
      <c r="CD48" s="40">
        <f t="shared" si="37"/>
        <v>8967.583333333332</v>
      </c>
      <c r="CE48" s="40">
        <f t="shared" si="37"/>
        <v>8285.878333333332</v>
      </c>
      <c r="CF48" s="60">
        <v>0</v>
      </c>
      <c r="CG48" s="41">
        <f t="shared" si="30"/>
        <v>0</v>
      </c>
      <c r="CH48" s="62">
        <v>0</v>
      </c>
      <c r="CI48" s="60">
        <v>0</v>
      </c>
      <c r="CJ48" s="41">
        <f t="shared" si="31"/>
        <v>0</v>
      </c>
      <c r="CK48" s="57">
        <v>0</v>
      </c>
      <c r="CL48" s="60">
        <v>0</v>
      </c>
      <c r="CM48" s="41">
        <f t="shared" si="32"/>
        <v>0</v>
      </c>
      <c r="CN48" s="62">
        <v>0</v>
      </c>
      <c r="CO48" s="60">
        <v>1276.7</v>
      </c>
      <c r="CP48" s="41">
        <f t="shared" si="33"/>
        <v>1063.9166666666667</v>
      </c>
      <c r="CQ48" s="62">
        <v>0</v>
      </c>
      <c r="CR48" s="44">
        <f t="shared" si="34"/>
        <v>1276.7</v>
      </c>
      <c r="CS48" s="40">
        <f t="shared" si="34"/>
        <v>1063.9166666666667</v>
      </c>
      <c r="CT48" s="40">
        <f t="shared" si="34"/>
        <v>0</v>
      </c>
    </row>
    <row r="49" spans="2:98" ht="15" customHeight="1">
      <c r="B49" s="34">
        <v>38</v>
      </c>
      <c r="C49" s="35" t="s">
        <v>82</v>
      </c>
      <c r="D49" s="55">
        <v>1490.703</v>
      </c>
      <c r="E49" s="55">
        <v>1807.504</v>
      </c>
      <c r="F49" s="39">
        <f t="shared" si="38"/>
        <v>16911.9</v>
      </c>
      <c r="G49" s="40">
        <f t="shared" si="38"/>
        <v>14093.25</v>
      </c>
      <c r="H49" s="40">
        <f t="shared" si="38"/>
        <v>14279.083333333332</v>
      </c>
      <c r="I49" s="41">
        <f t="shared" si="5"/>
        <v>101.31859814686699</v>
      </c>
      <c r="J49" s="39">
        <f t="shared" si="0"/>
        <v>6518</v>
      </c>
      <c r="K49" s="40">
        <f t="shared" si="1"/>
        <v>5431.666666666666</v>
      </c>
      <c r="L49" s="40">
        <f t="shared" si="36"/>
        <v>5717.5</v>
      </c>
      <c r="M49" s="41">
        <f t="shared" si="6"/>
        <v>105.2623504142375</v>
      </c>
      <c r="N49" s="56">
        <v>132</v>
      </c>
      <c r="O49" s="41">
        <f t="shared" si="7"/>
        <v>110</v>
      </c>
      <c r="P49" s="57">
        <v>87.9</v>
      </c>
      <c r="Q49" s="41">
        <f t="shared" si="8"/>
        <v>79.90909090909092</v>
      </c>
      <c r="R49" s="56">
        <v>4840</v>
      </c>
      <c r="S49" s="41">
        <f t="shared" si="9"/>
        <v>4033.333333333333</v>
      </c>
      <c r="T49" s="57">
        <v>4471.4</v>
      </c>
      <c r="U49" s="58">
        <f t="shared" si="35"/>
        <v>954.2249999999999</v>
      </c>
      <c r="V49" s="59">
        <v>93.4</v>
      </c>
      <c r="W49" s="41">
        <f t="shared" si="10"/>
        <v>110.86115702479337</v>
      </c>
      <c r="X49" s="46">
        <v>11939.5</v>
      </c>
      <c r="Y49" s="46">
        <v>13463.6</v>
      </c>
      <c r="Z49" s="42">
        <v>1272.3</v>
      </c>
      <c r="AA49" s="56">
        <v>880</v>
      </c>
      <c r="AB49" s="41">
        <f t="shared" si="11"/>
        <v>733.3333333333333</v>
      </c>
      <c r="AC49" s="57">
        <v>558.6</v>
      </c>
      <c r="AD49" s="58">
        <f t="shared" si="12"/>
        <v>16.700000000000003</v>
      </c>
      <c r="AE49" s="58">
        <v>37.1</v>
      </c>
      <c r="AF49" s="41">
        <f t="shared" si="13"/>
        <v>76.17272727272729</v>
      </c>
      <c r="AG49" s="46">
        <v>928.2</v>
      </c>
      <c r="AH49" s="46">
        <v>891.8</v>
      </c>
      <c r="AI49" s="42">
        <v>150.3</v>
      </c>
      <c r="AJ49" s="56">
        <v>148</v>
      </c>
      <c r="AK49" s="41">
        <f t="shared" si="14"/>
        <v>123.33333333333334</v>
      </c>
      <c r="AL49" s="57">
        <v>36</v>
      </c>
      <c r="AM49" s="56">
        <v>0</v>
      </c>
      <c r="AN49" s="41">
        <f t="shared" si="15"/>
        <v>0</v>
      </c>
      <c r="AO49" s="57">
        <v>0</v>
      </c>
      <c r="AP49" s="56">
        <v>0</v>
      </c>
      <c r="AQ49" s="41">
        <f t="shared" si="16"/>
        <v>0</v>
      </c>
      <c r="AR49" s="57">
        <v>0</v>
      </c>
      <c r="AS49" s="56">
        <v>0</v>
      </c>
      <c r="AT49" s="41">
        <f t="shared" si="17"/>
        <v>0</v>
      </c>
      <c r="AU49" s="57">
        <v>0</v>
      </c>
      <c r="AV49" s="60">
        <v>10093.9</v>
      </c>
      <c r="AW49" s="61">
        <f t="shared" si="18"/>
        <v>8411.583333333332</v>
      </c>
      <c r="AX49" s="62">
        <f t="shared" si="19"/>
        <v>8411.583333333332</v>
      </c>
      <c r="AY49" s="60">
        <v>0</v>
      </c>
      <c r="AZ49" s="61">
        <f t="shared" si="20"/>
        <v>0</v>
      </c>
      <c r="BA49" s="62">
        <v>0</v>
      </c>
      <c r="BB49" s="60">
        <v>0</v>
      </c>
      <c r="BC49" s="41">
        <f t="shared" si="21"/>
        <v>0</v>
      </c>
      <c r="BD49" s="62">
        <v>0</v>
      </c>
      <c r="BE49" s="60">
        <v>18</v>
      </c>
      <c r="BF49" s="41">
        <f t="shared" si="22"/>
        <v>15</v>
      </c>
      <c r="BG49" s="62">
        <v>0</v>
      </c>
      <c r="BH49" s="43">
        <v>500</v>
      </c>
      <c r="BI49" s="41">
        <f t="shared" si="23"/>
        <v>416.66666666666663</v>
      </c>
      <c r="BJ49" s="63">
        <v>443.3</v>
      </c>
      <c r="BK49" s="44">
        <v>0</v>
      </c>
      <c r="BL49" s="41">
        <f t="shared" si="24"/>
        <v>0</v>
      </c>
      <c r="BM49" s="45">
        <v>120.3</v>
      </c>
      <c r="BN49" s="44">
        <v>0</v>
      </c>
      <c r="BO49" s="41">
        <f t="shared" si="25"/>
        <v>0</v>
      </c>
      <c r="BP49" s="45">
        <v>0</v>
      </c>
      <c r="BQ49" s="44">
        <v>0</v>
      </c>
      <c r="BR49" s="41">
        <f t="shared" si="26"/>
        <v>0</v>
      </c>
      <c r="BS49" s="45">
        <v>0</v>
      </c>
      <c r="BT49" s="60">
        <v>0</v>
      </c>
      <c r="BU49" s="41">
        <f t="shared" si="27"/>
        <v>0</v>
      </c>
      <c r="BV49" s="62">
        <v>0</v>
      </c>
      <c r="BW49" s="60">
        <v>300</v>
      </c>
      <c r="BX49" s="41">
        <f t="shared" si="28"/>
        <v>250</v>
      </c>
      <c r="BY49" s="62">
        <v>150</v>
      </c>
      <c r="BZ49" s="60">
        <v>0</v>
      </c>
      <c r="CA49" s="41">
        <f t="shared" si="29"/>
        <v>0</v>
      </c>
      <c r="CB49" s="62">
        <v>0</v>
      </c>
      <c r="CC49" s="44">
        <f t="shared" si="37"/>
        <v>16911.9</v>
      </c>
      <c r="CD49" s="40">
        <f t="shared" si="37"/>
        <v>14093.25</v>
      </c>
      <c r="CE49" s="40">
        <f t="shared" si="37"/>
        <v>14279.083333333332</v>
      </c>
      <c r="CF49" s="60">
        <v>0</v>
      </c>
      <c r="CG49" s="41">
        <f t="shared" si="30"/>
        <v>0</v>
      </c>
      <c r="CH49" s="62">
        <v>0</v>
      </c>
      <c r="CI49" s="60">
        <v>0</v>
      </c>
      <c r="CJ49" s="41">
        <f t="shared" si="31"/>
        <v>0</v>
      </c>
      <c r="CK49" s="57">
        <v>0</v>
      </c>
      <c r="CL49" s="60">
        <v>0</v>
      </c>
      <c r="CM49" s="41">
        <f t="shared" si="32"/>
        <v>0</v>
      </c>
      <c r="CN49" s="62">
        <v>0</v>
      </c>
      <c r="CO49" s="60">
        <v>1100</v>
      </c>
      <c r="CP49" s="41">
        <f t="shared" si="33"/>
        <v>916.6666666666667</v>
      </c>
      <c r="CQ49" s="62">
        <v>0</v>
      </c>
      <c r="CR49" s="44">
        <f t="shared" si="34"/>
        <v>1100</v>
      </c>
      <c r="CS49" s="40">
        <f t="shared" si="34"/>
        <v>916.6666666666667</v>
      </c>
      <c r="CT49" s="40">
        <f t="shared" si="34"/>
        <v>0</v>
      </c>
    </row>
    <row r="50" spans="2:98" ht="15" customHeight="1">
      <c r="B50" s="34">
        <v>39</v>
      </c>
      <c r="C50" s="35" t="s">
        <v>83</v>
      </c>
      <c r="D50" s="55">
        <v>5721.825</v>
      </c>
      <c r="E50" s="55">
        <v>19.073</v>
      </c>
      <c r="F50" s="39">
        <f t="shared" si="38"/>
        <v>29026.3</v>
      </c>
      <c r="G50" s="40">
        <f t="shared" si="38"/>
        <v>24188.583333333332</v>
      </c>
      <c r="H50" s="40">
        <f t="shared" si="38"/>
        <v>22265.966666666664</v>
      </c>
      <c r="I50" s="41">
        <f t="shared" si="5"/>
        <v>92.05155324653848</v>
      </c>
      <c r="J50" s="39">
        <f t="shared" si="0"/>
        <v>7960.7</v>
      </c>
      <c r="K50" s="40">
        <f t="shared" si="1"/>
        <v>6633.916666666667</v>
      </c>
      <c r="L50" s="40">
        <f t="shared" si="36"/>
        <v>4961.3</v>
      </c>
      <c r="M50" s="41">
        <f t="shared" si="6"/>
        <v>74.78689060007285</v>
      </c>
      <c r="N50" s="56">
        <v>200</v>
      </c>
      <c r="O50" s="41">
        <f t="shared" si="7"/>
        <v>166.66666666666669</v>
      </c>
      <c r="P50" s="57">
        <v>85.2</v>
      </c>
      <c r="Q50" s="41">
        <f t="shared" si="8"/>
        <v>51.12</v>
      </c>
      <c r="R50" s="56">
        <v>4000</v>
      </c>
      <c r="S50" s="41">
        <f t="shared" si="9"/>
        <v>3333.333333333333</v>
      </c>
      <c r="T50" s="57">
        <v>2341</v>
      </c>
      <c r="U50" s="58">
        <f t="shared" si="35"/>
        <v>262.42499999999995</v>
      </c>
      <c r="V50" s="59">
        <v>27</v>
      </c>
      <c r="W50" s="41">
        <f t="shared" si="10"/>
        <v>70.23</v>
      </c>
      <c r="X50" s="46">
        <v>27086</v>
      </c>
      <c r="Y50" s="46">
        <v>25406.9</v>
      </c>
      <c r="Z50" s="42">
        <v>349.9</v>
      </c>
      <c r="AA50" s="56">
        <v>2000</v>
      </c>
      <c r="AB50" s="41">
        <f t="shared" si="11"/>
        <v>1666.6666666666665</v>
      </c>
      <c r="AC50" s="57">
        <v>1497.3</v>
      </c>
      <c r="AD50" s="58">
        <f t="shared" si="12"/>
        <v>47.62222222222223</v>
      </c>
      <c r="AE50" s="58">
        <v>310</v>
      </c>
      <c r="AF50" s="41">
        <f t="shared" si="13"/>
        <v>89.83800000000001</v>
      </c>
      <c r="AG50" s="46">
        <v>7280</v>
      </c>
      <c r="AH50" s="46">
        <v>6722.8</v>
      </c>
      <c r="AI50" s="42">
        <v>428.6</v>
      </c>
      <c r="AJ50" s="56">
        <v>150</v>
      </c>
      <c r="AK50" s="41">
        <f t="shared" si="14"/>
        <v>125</v>
      </c>
      <c r="AL50" s="57">
        <v>87</v>
      </c>
      <c r="AM50" s="56">
        <v>0</v>
      </c>
      <c r="AN50" s="41">
        <f t="shared" si="15"/>
        <v>0</v>
      </c>
      <c r="AO50" s="57">
        <v>0</v>
      </c>
      <c r="AP50" s="56">
        <v>0</v>
      </c>
      <c r="AQ50" s="41">
        <f t="shared" si="16"/>
        <v>0</v>
      </c>
      <c r="AR50" s="57">
        <v>0</v>
      </c>
      <c r="AS50" s="56">
        <v>0</v>
      </c>
      <c r="AT50" s="41">
        <f t="shared" si="17"/>
        <v>0</v>
      </c>
      <c r="AU50" s="57">
        <v>0</v>
      </c>
      <c r="AV50" s="60">
        <v>20765.6</v>
      </c>
      <c r="AW50" s="61">
        <f t="shared" si="18"/>
        <v>17304.666666666664</v>
      </c>
      <c r="AX50" s="62">
        <f t="shared" si="19"/>
        <v>17304.666666666664</v>
      </c>
      <c r="AY50" s="60">
        <v>0</v>
      </c>
      <c r="AZ50" s="61">
        <f t="shared" si="20"/>
        <v>0</v>
      </c>
      <c r="BA50" s="62">
        <v>0</v>
      </c>
      <c r="BB50" s="60">
        <v>0</v>
      </c>
      <c r="BC50" s="41">
        <f t="shared" si="21"/>
        <v>0</v>
      </c>
      <c r="BD50" s="62">
        <v>0</v>
      </c>
      <c r="BE50" s="60">
        <v>0</v>
      </c>
      <c r="BF50" s="41">
        <f t="shared" si="22"/>
        <v>0</v>
      </c>
      <c r="BG50" s="62">
        <v>0</v>
      </c>
      <c r="BH50" s="43">
        <v>1100</v>
      </c>
      <c r="BI50" s="41">
        <f t="shared" si="23"/>
        <v>916.6666666666667</v>
      </c>
      <c r="BJ50" s="63">
        <v>742.5</v>
      </c>
      <c r="BK50" s="44">
        <v>0</v>
      </c>
      <c r="BL50" s="41">
        <f t="shared" si="24"/>
        <v>0</v>
      </c>
      <c r="BM50" s="45">
        <v>1.6</v>
      </c>
      <c r="BN50" s="44">
        <v>0</v>
      </c>
      <c r="BO50" s="41">
        <f t="shared" si="25"/>
        <v>0</v>
      </c>
      <c r="BP50" s="45">
        <v>0</v>
      </c>
      <c r="BQ50" s="44">
        <v>10.7</v>
      </c>
      <c r="BR50" s="41">
        <f t="shared" si="26"/>
        <v>8.916666666666666</v>
      </c>
      <c r="BS50" s="45">
        <v>10.7</v>
      </c>
      <c r="BT50" s="60">
        <v>0</v>
      </c>
      <c r="BU50" s="41">
        <f t="shared" si="27"/>
        <v>0</v>
      </c>
      <c r="BV50" s="62">
        <v>0</v>
      </c>
      <c r="BW50" s="60">
        <v>300</v>
      </c>
      <c r="BX50" s="41">
        <f t="shared" si="28"/>
        <v>250</v>
      </c>
      <c r="BY50" s="62">
        <v>0</v>
      </c>
      <c r="BZ50" s="60">
        <v>500</v>
      </c>
      <c r="CA50" s="41">
        <f t="shared" si="29"/>
        <v>416.66666666666663</v>
      </c>
      <c r="CB50" s="62">
        <v>196</v>
      </c>
      <c r="CC50" s="44">
        <f t="shared" si="37"/>
        <v>29026.3</v>
      </c>
      <c r="CD50" s="40">
        <f t="shared" si="37"/>
        <v>24188.583333333332</v>
      </c>
      <c r="CE50" s="40">
        <f t="shared" si="37"/>
        <v>22265.966666666664</v>
      </c>
      <c r="CF50" s="60">
        <v>0</v>
      </c>
      <c r="CG50" s="41">
        <f t="shared" si="30"/>
        <v>0</v>
      </c>
      <c r="CH50" s="62">
        <v>0</v>
      </c>
      <c r="CI50" s="60">
        <v>0</v>
      </c>
      <c r="CJ50" s="41">
        <f t="shared" si="31"/>
        <v>0</v>
      </c>
      <c r="CK50" s="57">
        <v>0</v>
      </c>
      <c r="CL50" s="60">
        <v>0</v>
      </c>
      <c r="CM50" s="41">
        <f t="shared" si="32"/>
        <v>0</v>
      </c>
      <c r="CN50" s="62">
        <v>0</v>
      </c>
      <c r="CO50" s="60">
        <v>1500</v>
      </c>
      <c r="CP50" s="41">
        <f t="shared" si="33"/>
        <v>1250</v>
      </c>
      <c r="CQ50" s="62">
        <v>0</v>
      </c>
      <c r="CR50" s="44">
        <f t="shared" si="34"/>
        <v>1500</v>
      </c>
      <c r="CS50" s="40">
        <f t="shared" si="34"/>
        <v>1250</v>
      </c>
      <c r="CT50" s="40">
        <f t="shared" si="34"/>
        <v>0</v>
      </c>
    </row>
    <row r="51" spans="2:98" ht="15" customHeight="1">
      <c r="B51" s="34">
        <v>40</v>
      </c>
      <c r="C51" s="35" t="s">
        <v>85</v>
      </c>
      <c r="D51" s="55">
        <v>16.417</v>
      </c>
      <c r="E51" s="55">
        <v>901.471</v>
      </c>
      <c r="F51" s="39">
        <f t="shared" si="38"/>
        <v>11364.2</v>
      </c>
      <c r="G51" s="40">
        <f t="shared" si="38"/>
        <v>9470.166666666666</v>
      </c>
      <c r="H51" s="40">
        <f t="shared" si="38"/>
        <v>9172.433333333332</v>
      </c>
      <c r="I51" s="41">
        <f t="shared" si="5"/>
        <v>96.85609193783988</v>
      </c>
      <c r="J51" s="39">
        <f t="shared" si="0"/>
        <v>4210</v>
      </c>
      <c r="K51" s="40">
        <f t="shared" si="1"/>
        <v>3508.3333333333335</v>
      </c>
      <c r="L51" s="40">
        <f t="shared" si="36"/>
        <v>3310.6</v>
      </c>
      <c r="M51" s="41">
        <f t="shared" si="6"/>
        <v>94.36389548693586</v>
      </c>
      <c r="N51" s="56">
        <v>50</v>
      </c>
      <c r="O51" s="41">
        <f t="shared" si="7"/>
        <v>41.66666666666667</v>
      </c>
      <c r="P51" s="57">
        <v>59.9</v>
      </c>
      <c r="Q51" s="41">
        <f t="shared" si="8"/>
        <v>143.76</v>
      </c>
      <c r="R51" s="56">
        <v>3200</v>
      </c>
      <c r="S51" s="41">
        <f t="shared" si="9"/>
        <v>2666.666666666667</v>
      </c>
      <c r="T51" s="57">
        <v>2653.7</v>
      </c>
      <c r="U51" s="58">
        <f t="shared" si="35"/>
        <v>22.5</v>
      </c>
      <c r="V51" s="59">
        <v>812.6</v>
      </c>
      <c r="W51" s="41">
        <f t="shared" si="10"/>
        <v>99.51374999999997</v>
      </c>
      <c r="X51" s="46">
        <v>13771.4</v>
      </c>
      <c r="Y51" s="46">
        <v>17181.5</v>
      </c>
      <c r="Z51" s="42">
        <v>30</v>
      </c>
      <c r="AA51" s="56">
        <v>370</v>
      </c>
      <c r="AB51" s="41">
        <f t="shared" si="11"/>
        <v>308.3333333333333</v>
      </c>
      <c r="AC51" s="57">
        <v>175</v>
      </c>
      <c r="AD51" s="58">
        <f t="shared" si="12"/>
        <v>2</v>
      </c>
      <c r="AE51" s="58">
        <v>0</v>
      </c>
      <c r="AF51" s="41">
        <f t="shared" si="13"/>
        <v>56.756756756756765</v>
      </c>
      <c r="AG51" s="46">
        <v>822.1</v>
      </c>
      <c r="AH51" s="46">
        <v>553.5</v>
      </c>
      <c r="AI51" s="42">
        <v>18</v>
      </c>
      <c r="AJ51" s="56">
        <v>90</v>
      </c>
      <c r="AK51" s="41">
        <f t="shared" si="14"/>
        <v>75</v>
      </c>
      <c r="AL51" s="57">
        <v>50</v>
      </c>
      <c r="AM51" s="56">
        <v>0</v>
      </c>
      <c r="AN51" s="41">
        <f t="shared" si="15"/>
        <v>0</v>
      </c>
      <c r="AO51" s="57">
        <v>0</v>
      </c>
      <c r="AP51" s="56">
        <v>0</v>
      </c>
      <c r="AQ51" s="41">
        <f t="shared" si="16"/>
        <v>0</v>
      </c>
      <c r="AR51" s="57">
        <v>0</v>
      </c>
      <c r="AS51" s="56">
        <v>0</v>
      </c>
      <c r="AT51" s="41">
        <f t="shared" si="17"/>
        <v>0</v>
      </c>
      <c r="AU51" s="57">
        <v>0</v>
      </c>
      <c r="AV51" s="60">
        <v>6854.2</v>
      </c>
      <c r="AW51" s="61">
        <f t="shared" si="18"/>
        <v>5711.833333333333</v>
      </c>
      <c r="AX51" s="62">
        <f t="shared" si="19"/>
        <v>5711.833333333333</v>
      </c>
      <c r="AY51" s="60">
        <v>0</v>
      </c>
      <c r="AZ51" s="61">
        <f t="shared" si="20"/>
        <v>0</v>
      </c>
      <c r="BA51" s="62">
        <v>0</v>
      </c>
      <c r="BB51" s="60">
        <v>0</v>
      </c>
      <c r="BC51" s="41">
        <f t="shared" si="21"/>
        <v>0</v>
      </c>
      <c r="BD51" s="62">
        <v>0</v>
      </c>
      <c r="BE51" s="60">
        <v>0</v>
      </c>
      <c r="BF51" s="41">
        <f t="shared" si="22"/>
        <v>0</v>
      </c>
      <c r="BG51" s="62">
        <v>0</v>
      </c>
      <c r="BH51" s="43">
        <v>500</v>
      </c>
      <c r="BI51" s="41">
        <f t="shared" si="23"/>
        <v>416.66666666666663</v>
      </c>
      <c r="BJ51" s="63">
        <v>322</v>
      </c>
      <c r="BK51" s="44">
        <v>0</v>
      </c>
      <c r="BL51" s="41">
        <f t="shared" si="24"/>
        <v>0</v>
      </c>
      <c r="BM51" s="45">
        <v>0</v>
      </c>
      <c r="BN51" s="44">
        <v>0</v>
      </c>
      <c r="BO51" s="41">
        <f t="shared" si="25"/>
        <v>0</v>
      </c>
      <c r="BP51" s="45">
        <v>0</v>
      </c>
      <c r="BQ51" s="44">
        <v>0</v>
      </c>
      <c r="BR51" s="41">
        <f t="shared" si="26"/>
        <v>0</v>
      </c>
      <c r="BS51" s="45">
        <v>0</v>
      </c>
      <c r="BT51" s="60">
        <v>0</v>
      </c>
      <c r="BU51" s="41">
        <f t="shared" si="27"/>
        <v>0</v>
      </c>
      <c r="BV51" s="62">
        <v>0</v>
      </c>
      <c r="BW51" s="60">
        <v>300</v>
      </c>
      <c r="BX51" s="41">
        <f t="shared" si="28"/>
        <v>250</v>
      </c>
      <c r="BY51" s="62">
        <v>150</v>
      </c>
      <c r="BZ51" s="60">
        <v>0</v>
      </c>
      <c r="CA51" s="41">
        <f t="shared" si="29"/>
        <v>0</v>
      </c>
      <c r="CB51" s="62">
        <v>50</v>
      </c>
      <c r="CC51" s="44">
        <f t="shared" si="37"/>
        <v>11364.2</v>
      </c>
      <c r="CD51" s="40">
        <f t="shared" si="37"/>
        <v>9470.166666666666</v>
      </c>
      <c r="CE51" s="40">
        <f t="shared" si="37"/>
        <v>9172.433333333332</v>
      </c>
      <c r="CF51" s="60">
        <v>0</v>
      </c>
      <c r="CG51" s="41">
        <f t="shared" si="30"/>
        <v>0</v>
      </c>
      <c r="CH51" s="62">
        <v>0</v>
      </c>
      <c r="CI51" s="60">
        <v>0</v>
      </c>
      <c r="CJ51" s="41">
        <f t="shared" si="31"/>
        <v>0</v>
      </c>
      <c r="CK51" s="57">
        <v>0</v>
      </c>
      <c r="CL51" s="60">
        <v>0</v>
      </c>
      <c r="CM51" s="41">
        <f t="shared" si="32"/>
        <v>0</v>
      </c>
      <c r="CN51" s="62">
        <v>0</v>
      </c>
      <c r="CO51" s="60">
        <v>600</v>
      </c>
      <c r="CP51" s="41">
        <f t="shared" si="33"/>
        <v>500</v>
      </c>
      <c r="CQ51" s="62">
        <v>0</v>
      </c>
      <c r="CR51" s="44">
        <f t="shared" si="34"/>
        <v>600</v>
      </c>
      <c r="CS51" s="40">
        <f t="shared" si="34"/>
        <v>500</v>
      </c>
      <c r="CT51" s="40">
        <f t="shared" si="34"/>
        <v>0</v>
      </c>
    </row>
    <row r="52" spans="2:98" ht="15" customHeight="1">
      <c r="B52" s="34">
        <v>41</v>
      </c>
      <c r="C52" s="35" t="s">
        <v>86</v>
      </c>
      <c r="D52" s="55">
        <v>2264.246</v>
      </c>
      <c r="E52" s="55">
        <v>1763.025</v>
      </c>
      <c r="F52" s="39">
        <f t="shared" si="38"/>
        <v>13296.4</v>
      </c>
      <c r="G52" s="40">
        <f t="shared" si="38"/>
        <v>11080.333333333334</v>
      </c>
      <c r="H52" s="40">
        <f t="shared" si="38"/>
        <v>10834.333333333332</v>
      </c>
      <c r="I52" s="41">
        <f t="shared" si="5"/>
        <v>97.77985018501248</v>
      </c>
      <c r="J52" s="39">
        <f t="shared" si="0"/>
        <v>4821</v>
      </c>
      <c r="K52" s="40">
        <f t="shared" si="1"/>
        <v>4017.5</v>
      </c>
      <c r="L52" s="40">
        <f t="shared" si="36"/>
        <v>3721.5</v>
      </c>
      <c r="M52" s="41">
        <f t="shared" si="6"/>
        <v>92.63223397635345</v>
      </c>
      <c r="N52" s="56">
        <v>70</v>
      </c>
      <c r="O52" s="41">
        <f t="shared" si="7"/>
        <v>58.33333333333333</v>
      </c>
      <c r="P52" s="57">
        <v>67.5</v>
      </c>
      <c r="Q52" s="41">
        <f t="shared" si="8"/>
        <v>115.71428571428572</v>
      </c>
      <c r="R52" s="56">
        <v>3400</v>
      </c>
      <c r="S52" s="41">
        <f t="shared" si="9"/>
        <v>2833.333333333333</v>
      </c>
      <c r="T52" s="57">
        <v>2973.8</v>
      </c>
      <c r="U52" s="58">
        <f t="shared" si="35"/>
        <v>267</v>
      </c>
      <c r="V52" s="59">
        <v>1040.5</v>
      </c>
      <c r="W52" s="41">
        <f t="shared" si="10"/>
        <v>104.95764705882355</v>
      </c>
      <c r="X52" s="46">
        <v>10864.5</v>
      </c>
      <c r="Y52" s="46">
        <v>12251.5</v>
      </c>
      <c r="Z52" s="42">
        <v>356</v>
      </c>
      <c r="AA52" s="56">
        <v>530</v>
      </c>
      <c r="AB52" s="41">
        <f t="shared" si="11"/>
        <v>441.66666666666663</v>
      </c>
      <c r="AC52" s="57">
        <v>257.2</v>
      </c>
      <c r="AD52" s="58">
        <f t="shared" si="12"/>
        <v>13.333333333333334</v>
      </c>
      <c r="AE52" s="58">
        <v>12</v>
      </c>
      <c r="AF52" s="41">
        <f t="shared" si="13"/>
        <v>58.233962264150954</v>
      </c>
      <c r="AG52" s="46">
        <v>974.1</v>
      </c>
      <c r="AH52" s="46">
        <v>935.9</v>
      </c>
      <c r="AI52" s="42">
        <v>120</v>
      </c>
      <c r="AJ52" s="56">
        <v>271</v>
      </c>
      <c r="AK52" s="41">
        <f t="shared" si="14"/>
        <v>225.83333333333331</v>
      </c>
      <c r="AL52" s="57">
        <v>146</v>
      </c>
      <c r="AM52" s="56">
        <v>0</v>
      </c>
      <c r="AN52" s="41">
        <f t="shared" si="15"/>
        <v>0</v>
      </c>
      <c r="AO52" s="57">
        <v>0</v>
      </c>
      <c r="AP52" s="56">
        <v>0</v>
      </c>
      <c r="AQ52" s="41">
        <f t="shared" si="16"/>
        <v>0</v>
      </c>
      <c r="AR52" s="57">
        <v>0</v>
      </c>
      <c r="AS52" s="56">
        <v>0</v>
      </c>
      <c r="AT52" s="41">
        <f t="shared" si="17"/>
        <v>0</v>
      </c>
      <c r="AU52" s="57">
        <v>0</v>
      </c>
      <c r="AV52" s="60">
        <v>8175.4</v>
      </c>
      <c r="AW52" s="61">
        <f t="shared" si="18"/>
        <v>6812.833333333333</v>
      </c>
      <c r="AX52" s="62">
        <f t="shared" si="19"/>
        <v>6812.833333333333</v>
      </c>
      <c r="AY52" s="60">
        <v>0</v>
      </c>
      <c r="AZ52" s="61">
        <f t="shared" si="20"/>
        <v>0</v>
      </c>
      <c r="BA52" s="62">
        <v>0</v>
      </c>
      <c r="BB52" s="60">
        <v>0</v>
      </c>
      <c r="BC52" s="41">
        <f t="shared" si="21"/>
        <v>0</v>
      </c>
      <c r="BD52" s="62">
        <v>0</v>
      </c>
      <c r="BE52" s="60">
        <v>0</v>
      </c>
      <c r="BF52" s="41">
        <f t="shared" si="22"/>
        <v>0</v>
      </c>
      <c r="BG52" s="62">
        <v>0</v>
      </c>
      <c r="BH52" s="43">
        <v>550</v>
      </c>
      <c r="BI52" s="41">
        <f t="shared" si="23"/>
        <v>458.33333333333337</v>
      </c>
      <c r="BJ52" s="63">
        <v>277</v>
      </c>
      <c r="BK52" s="44">
        <v>0</v>
      </c>
      <c r="BL52" s="41">
        <f t="shared" si="24"/>
        <v>0</v>
      </c>
      <c r="BM52" s="45">
        <v>0</v>
      </c>
      <c r="BN52" s="44">
        <v>0</v>
      </c>
      <c r="BO52" s="41">
        <f t="shared" si="25"/>
        <v>0</v>
      </c>
      <c r="BP52" s="45">
        <v>0</v>
      </c>
      <c r="BQ52" s="44">
        <v>0</v>
      </c>
      <c r="BR52" s="41">
        <f t="shared" si="26"/>
        <v>0</v>
      </c>
      <c r="BS52" s="45">
        <v>0</v>
      </c>
      <c r="BT52" s="60">
        <v>0</v>
      </c>
      <c r="BU52" s="41">
        <f t="shared" si="27"/>
        <v>0</v>
      </c>
      <c r="BV52" s="62">
        <v>0</v>
      </c>
      <c r="BW52" s="60">
        <v>300</v>
      </c>
      <c r="BX52" s="41">
        <f t="shared" si="28"/>
        <v>250</v>
      </c>
      <c r="BY52" s="62">
        <v>300</v>
      </c>
      <c r="BZ52" s="60">
        <v>0</v>
      </c>
      <c r="CA52" s="41">
        <f t="shared" si="29"/>
        <v>0</v>
      </c>
      <c r="CB52" s="62">
        <v>0</v>
      </c>
      <c r="CC52" s="44">
        <f t="shared" si="37"/>
        <v>13296.4</v>
      </c>
      <c r="CD52" s="40">
        <f t="shared" si="37"/>
        <v>11080.333333333334</v>
      </c>
      <c r="CE52" s="40">
        <f t="shared" si="37"/>
        <v>10834.333333333332</v>
      </c>
      <c r="CF52" s="60">
        <v>0</v>
      </c>
      <c r="CG52" s="41">
        <f t="shared" si="30"/>
        <v>0</v>
      </c>
      <c r="CH52" s="62">
        <v>0</v>
      </c>
      <c r="CI52" s="60">
        <v>0</v>
      </c>
      <c r="CJ52" s="41">
        <f t="shared" si="31"/>
        <v>0</v>
      </c>
      <c r="CK52" s="57">
        <v>0</v>
      </c>
      <c r="CL52" s="60">
        <v>0</v>
      </c>
      <c r="CM52" s="41">
        <f t="shared" si="32"/>
        <v>0</v>
      </c>
      <c r="CN52" s="62">
        <v>0</v>
      </c>
      <c r="CO52" s="60">
        <v>635.6</v>
      </c>
      <c r="CP52" s="41">
        <f t="shared" si="33"/>
        <v>529.6666666666667</v>
      </c>
      <c r="CQ52" s="62">
        <v>0</v>
      </c>
      <c r="CR52" s="44">
        <f t="shared" si="34"/>
        <v>635.6</v>
      </c>
      <c r="CS52" s="40">
        <f t="shared" si="34"/>
        <v>529.6666666666667</v>
      </c>
      <c r="CT52" s="40">
        <f t="shared" si="34"/>
        <v>0</v>
      </c>
    </row>
    <row r="53" spans="2:98" ht="15" customHeight="1">
      <c r="B53" s="34">
        <v>42</v>
      </c>
      <c r="C53" s="35" t="s">
        <v>87</v>
      </c>
      <c r="D53" s="55">
        <v>70.4895</v>
      </c>
      <c r="E53" s="55">
        <v>1.523</v>
      </c>
      <c r="F53" s="39">
        <f t="shared" si="38"/>
        <v>43133.4</v>
      </c>
      <c r="G53" s="40">
        <f t="shared" si="38"/>
        <v>35944.50000000001</v>
      </c>
      <c r="H53" s="40">
        <f t="shared" si="38"/>
        <v>31188.41666666667</v>
      </c>
      <c r="I53" s="41">
        <f t="shared" si="5"/>
        <v>86.76825847255259</v>
      </c>
      <c r="J53" s="39">
        <f t="shared" si="0"/>
        <v>12883.3</v>
      </c>
      <c r="K53" s="40">
        <f t="shared" si="1"/>
        <v>10736.083333333334</v>
      </c>
      <c r="L53" s="40">
        <f t="shared" si="36"/>
        <v>6030</v>
      </c>
      <c r="M53" s="41">
        <f t="shared" si="6"/>
        <v>56.16573393462855</v>
      </c>
      <c r="N53" s="56">
        <v>255.1</v>
      </c>
      <c r="O53" s="41">
        <f t="shared" si="7"/>
        <v>212.58333333333331</v>
      </c>
      <c r="P53" s="57">
        <v>75.9</v>
      </c>
      <c r="Q53" s="41">
        <f t="shared" si="8"/>
        <v>35.70364562916504</v>
      </c>
      <c r="R53" s="56">
        <v>5327.1</v>
      </c>
      <c r="S53" s="41">
        <f t="shared" si="9"/>
        <v>4439.25</v>
      </c>
      <c r="T53" s="57">
        <v>1327.8</v>
      </c>
      <c r="U53" s="58">
        <f t="shared" si="35"/>
        <v>832.1999999999999</v>
      </c>
      <c r="V53" s="59">
        <v>377</v>
      </c>
      <c r="W53" s="41">
        <f t="shared" si="10"/>
        <v>29.910457847609393</v>
      </c>
      <c r="X53" s="46">
        <v>20868.3</v>
      </c>
      <c r="Y53" s="46">
        <v>23532.4</v>
      </c>
      <c r="Z53" s="42">
        <v>1109.6</v>
      </c>
      <c r="AA53" s="56">
        <v>2625.3</v>
      </c>
      <c r="AB53" s="41">
        <f t="shared" si="11"/>
        <v>2187.75</v>
      </c>
      <c r="AC53" s="57">
        <v>1150.4</v>
      </c>
      <c r="AD53" s="58">
        <f t="shared" si="12"/>
        <v>111.12222222222222</v>
      </c>
      <c r="AE53" s="58">
        <v>75</v>
      </c>
      <c r="AF53" s="41">
        <f t="shared" si="13"/>
        <v>52.583704719460634</v>
      </c>
      <c r="AG53" s="46">
        <v>4294.5</v>
      </c>
      <c r="AH53" s="46">
        <v>4126</v>
      </c>
      <c r="AI53" s="42">
        <v>1000.1</v>
      </c>
      <c r="AJ53" s="56">
        <v>50</v>
      </c>
      <c r="AK53" s="41">
        <f t="shared" si="14"/>
        <v>41.66666666666667</v>
      </c>
      <c r="AL53" s="57">
        <v>220</v>
      </c>
      <c r="AM53" s="56">
        <v>0</v>
      </c>
      <c r="AN53" s="41">
        <f t="shared" si="15"/>
        <v>0</v>
      </c>
      <c r="AO53" s="57">
        <v>0</v>
      </c>
      <c r="AP53" s="56">
        <v>0</v>
      </c>
      <c r="AQ53" s="41">
        <f t="shared" si="16"/>
        <v>0</v>
      </c>
      <c r="AR53" s="57">
        <v>0</v>
      </c>
      <c r="AS53" s="56">
        <v>0</v>
      </c>
      <c r="AT53" s="41">
        <f t="shared" si="17"/>
        <v>0</v>
      </c>
      <c r="AU53" s="57">
        <v>0</v>
      </c>
      <c r="AV53" s="60">
        <v>29650.1</v>
      </c>
      <c r="AW53" s="61">
        <f t="shared" si="18"/>
        <v>24708.416666666668</v>
      </c>
      <c r="AX53" s="62">
        <f t="shared" si="19"/>
        <v>24708.416666666668</v>
      </c>
      <c r="AY53" s="60">
        <v>0</v>
      </c>
      <c r="AZ53" s="61">
        <f t="shared" si="20"/>
        <v>0</v>
      </c>
      <c r="BA53" s="62">
        <v>0</v>
      </c>
      <c r="BB53" s="60">
        <v>0</v>
      </c>
      <c r="BC53" s="41">
        <f t="shared" si="21"/>
        <v>0</v>
      </c>
      <c r="BD53" s="62">
        <v>0</v>
      </c>
      <c r="BE53" s="60">
        <v>150</v>
      </c>
      <c r="BF53" s="41">
        <f t="shared" si="22"/>
        <v>125</v>
      </c>
      <c r="BG53" s="62">
        <v>10</v>
      </c>
      <c r="BH53" s="43">
        <v>2195.8</v>
      </c>
      <c r="BI53" s="41">
        <f t="shared" si="23"/>
        <v>1829.8333333333335</v>
      </c>
      <c r="BJ53" s="63">
        <v>745.9</v>
      </c>
      <c r="BK53" s="44">
        <v>0</v>
      </c>
      <c r="BL53" s="41">
        <f t="shared" si="24"/>
        <v>0</v>
      </c>
      <c r="BM53" s="45">
        <v>0</v>
      </c>
      <c r="BN53" s="44">
        <v>0</v>
      </c>
      <c r="BO53" s="41">
        <f t="shared" si="25"/>
        <v>0</v>
      </c>
      <c r="BP53" s="45">
        <v>0</v>
      </c>
      <c r="BQ53" s="44">
        <v>0</v>
      </c>
      <c r="BR53" s="41">
        <f t="shared" si="26"/>
        <v>0</v>
      </c>
      <c r="BS53" s="45">
        <v>0</v>
      </c>
      <c r="BT53" s="60">
        <v>0</v>
      </c>
      <c r="BU53" s="41">
        <f t="shared" si="27"/>
        <v>0</v>
      </c>
      <c r="BV53" s="62">
        <v>0</v>
      </c>
      <c r="BW53" s="60">
        <v>600</v>
      </c>
      <c r="BX53" s="41">
        <f t="shared" si="28"/>
        <v>500</v>
      </c>
      <c r="BY53" s="62">
        <v>450</v>
      </c>
      <c r="BZ53" s="60">
        <v>2280</v>
      </c>
      <c r="CA53" s="41">
        <f t="shared" si="29"/>
        <v>1900</v>
      </c>
      <c r="CB53" s="62">
        <v>2500</v>
      </c>
      <c r="CC53" s="44">
        <f t="shared" si="37"/>
        <v>43133.4</v>
      </c>
      <c r="CD53" s="40">
        <f t="shared" si="37"/>
        <v>35944.50000000001</v>
      </c>
      <c r="CE53" s="40">
        <f t="shared" si="37"/>
        <v>31188.41666666667</v>
      </c>
      <c r="CF53" s="60">
        <v>0</v>
      </c>
      <c r="CG53" s="41">
        <f t="shared" si="30"/>
        <v>0</v>
      </c>
      <c r="CH53" s="62">
        <v>0</v>
      </c>
      <c r="CI53" s="60">
        <v>0</v>
      </c>
      <c r="CJ53" s="41">
        <f t="shared" si="31"/>
        <v>0</v>
      </c>
      <c r="CK53" s="57">
        <v>0</v>
      </c>
      <c r="CL53" s="60">
        <v>0</v>
      </c>
      <c r="CM53" s="41">
        <f t="shared" si="32"/>
        <v>0</v>
      </c>
      <c r="CN53" s="62">
        <v>0</v>
      </c>
      <c r="CO53" s="60">
        <v>8890.6</v>
      </c>
      <c r="CP53" s="41">
        <f t="shared" si="33"/>
        <v>7408.833333333333</v>
      </c>
      <c r="CQ53" s="62">
        <v>1920</v>
      </c>
      <c r="CR53" s="44">
        <f t="shared" si="34"/>
        <v>8890.6</v>
      </c>
      <c r="CS53" s="40">
        <f t="shared" si="34"/>
        <v>7408.833333333333</v>
      </c>
      <c r="CT53" s="40">
        <f t="shared" si="34"/>
        <v>1920</v>
      </c>
    </row>
    <row r="54" spans="2:98" ht="15" customHeight="1">
      <c r="B54" s="34">
        <v>43</v>
      </c>
      <c r="C54" s="35" t="s">
        <v>88</v>
      </c>
      <c r="D54" s="55">
        <v>422.888</v>
      </c>
      <c r="E54" s="55">
        <v>80</v>
      </c>
      <c r="F54" s="39">
        <f t="shared" si="38"/>
        <v>5365</v>
      </c>
      <c r="G54" s="40">
        <f t="shared" si="38"/>
        <v>4470.833333333334</v>
      </c>
      <c r="H54" s="40">
        <f t="shared" si="38"/>
        <v>3949.3666666666672</v>
      </c>
      <c r="I54" s="41">
        <f t="shared" si="5"/>
        <v>88.33625349487419</v>
      </c>
      <c r="J54" s="39">
        <f t="shared" si="0"/>
        <v>1865</v>
      </c>
      <c r="K54" s="40">
        <f t="shared" si="1"/>
        <v>1554.166666666667</v>
      </c>
      <c r="L54" s="40">
        <f t="shared" si="36"/>
        <v>1032.7</v>
      </c>
      <c r="M54" s="41">
        <f t="shared" si="6"/>
        <v>66.44718498659516</v>
      </c>
      <c r="N54" s="56">
        <v>0</v>
      </c>
      <c r="O54" s="41">
        <f t="shared" si="7"/>
        <v>0</v>
      </c>
      <c r="P54" s="57">
        <v>0</v>
      </c>
      <c r="Q54" s="41" t="e">
        <f t="shared" si="8"/>
        <v>#DIV/0!</v>
      </c>
      <c r="R54" s="56">
        <v>1400</v>
      </c>
      <c r="S54" s="41">
        <f t="shared" si="9"/>
        <v>1166.6666666666667</v>
      </c>
      <c r="T54" s="57">
        <v>831.9</v>
      </c>
      <c r="U54" s="58">
        <f t="shared" si="35"/>
        <v>499.04999999999995</v>
      </c>
      <c r="V54" s="59">
        <v>0</v>
      </c>
      <c r="W54" s="41">
        <f t="shared" si="10"/>
        <v>71.30571428571429</v>
      </c>
      <c r="X54" s="46">
        <v>6200</v>
      </c>
      <c r="Y54" s="46">
        <v>3693</v>
      </c>
      <c r="Z54" s="42">
        <v>665.4</v>
      </c>
      <c r="AA54" s="56">
        <v>350</v>
      </c>
      <c r="AB54" s="41">
        <f t="shared" si="11"/>
        <v>291.6666666666667</v>
      </c>
      <c r="AC54" s="57">
        <v>114.5</v>
      </c>
      <c r="AD54" s="58">
        <f t="shared" si="12"/>
        <v>6.888888888888889</v>
      </c>
      <c r="AE54" s="58">
        <v>0</v>
      </c>
      <c r="AF54" s="41">
        <f t="shared" si="13"/>
        <v>39.25714285714286</v>
      </c>
      <c r="AG54" s="46">
        <v>737</v>
      </c>
      <c r="AH54" s="46">
        <v>158.1</v>
      </c>
      <c r="AI54" s="42">
        <v>62</v>
      </c>
      <c r="AJ54" s="56">
        <v>0</v>
      </c>
      <c r="AK54" s="41">
        <f t="shared" si="14"/>
        <v>0</v>
      </c>
      <c r="AL54" s="57">
        <v>3</v>
      </c>
      <c r="AM54" s="56">
        <v>0</v>
      </c>
      <c r="AN54" s="41">
        <f t="shared" si="15"/>
        <v>0</v>
      </c>
      <c r="AO54" s="57">
        <v>0</v>
      </c>
      <c r="AP54" s="56">
        <v>0</v>
      </c>
      <c r="AQ54" s="41">
        <f t="shared" si="16"/>
        <v>0</v>
      </c>
      <c r="AR54" s="57">
        <v>0</v>
      </c>
      <c r="AS54" s="56">
        <v>0</v>
      </c>
      <c r="AT54" s="41">
        <f t="shared" si="17"/>
        <v>0</v>
      </c>
      <c r="AU54" s="57">
        <v>0</v>
      </c>
      <c r="AV54" s="60">
        <v>3500</v>
      </c>
      <c r="AW54" s="61">
        <f t="shared" si="18"/>
        <v>2916.666666666667</v>
      </c>
      <c r="AX54" s="62">
        <f t="shared" si="19"/>
        <v>2916.666666666667</v>
      </c>
      <c r="AY54" s="60">
        <v>0</v>
      </c>
      <c r="AZ54" s="61">
        <f t="shared" si="20"/>
        <v>0</v>
      </c>
      <c r="BA54" s="62">
        <v>0</v>
      </c>
      <c r="BB54" s="60">
        <v>0</v>
      </c>
      <c r="BC54" s="41">
        <f t="shared" si="21"/>
        <v>0</v>
      </c>
      <c r="BD54" s="62">
        <v>0</v>
      </c>
      <c r="BE54" s="60">
        <v>20</v>
      </c>
      <c r="BF54" s="41">
        <f t="shared" si="22"/>
        <v>16.666666666666668</v>
      </c>
      <c r="BG54" s="62">
        <v>20</v>
      </c>
      <c r="BH54" s="43">
        <v>60</v>
      </c>
      <c r="BI54" s="41">
        <f t="shared" si="23"/>
        <v>50</v>
      </c>
      <c r="BJ54" s="63">
        <v>63.3</v>
      </c>
      <c r="BK54" s="44">
        <v>0</v>
      </c>
      <c r="BL54" s="41">
        <f t="shared" si="24"/>
        <v>0</v>
      </c>
      <c r="BM54" s="45">
        <v>0</v>
      </c>
      <c r="BN54" s="44">
        <v>0</v>
      </c>
      <c r="BO54" s="41">
        <f t="shared" si="25"/>
        <v>0</v>
      </c>
      <c r="BP54" s="45">
        <v>0</v>
      </c>
      <c r="BQ54" s="44">
        <v>0</v>
      </c>
      <c r="BR54" s="41">
        <f t="shared" si="26"/>
        <v>0</v>
      </c>
      <c r="BS54" s="45">
        <v>0</v>
      </c>
      <c r="BT54" s="60">
        <v>0</v>
      </c>
      <c r="BU54" s="41">
        <f t="shared" si="27"/>
        <v>0</v>
      </c>
      <c r="BV54" s="62">
        <v>0</v>
      </c>
      <c r="BW54" s="60">
        <v>0</v>
      </c>
      <c r="BX54" s="41">
        <f t="shared" si="28"/>
        <v>0</v>
      </c>
      <c r="BY54" s="62">
        <v>0</v>
      </c>
      <c r="BZ54" s="60">
        <v>35</v>
      </c>
      <c r="CA54" s="41">
        <f t="shared" si="29"/>
        <v>29.166666666666664</v>
      </c>
      <c r="CB54" s="62">
        <v>0</v>
      </c>
      <c r="CC54" s="44">
        <f t="shared" si="37"/>
        <v>5365</v>
      </c>
      <c r="CD54" s="40">
        <f t="shared" si="37"/>
        <v>4470.833333333334</v>
      </c>
      <c r="CE54" s="40">
        <f t="shared" si="37"/>
        <v>3949.3666666666672</v>
      </c>
      <c r="CF54" s="60">
        <v>0</v>
      </c>
      <c r="CG54" s="41">
        <f t="shared" si="30"/>
        <v>0</v>
      </c>
      <c r="CH54" s="62">
        <v>0</v>
      </c>
      <c r="CI54" s="60">
        <v>0</v>
      </c>
      <c r="CJ54" s="41">
        <f t="shared" si="31"/>
        <v>0</v>
      </c>
      <c r="CK54" s="57">
        <v>0</v>
      </c>
      <c r="CL54" s="60">
        <v>0</v>
      </c>
      <c r="CM54" s="41">
        <f t="shared" si="32"/>
        <v>0</v>
      </c>
      <c r="CN54" s="62">
        <v>0</v>
      </c>
      <c r="CO54" s="60">
        <v>270</v>
      </c>
      <c r="CP54" s="41">
        <f t="shared" si="33"/>
        <v>225</v>
      </c>
      <c r="CQ54" s="62">
        <v>0</v>
      </c>
      <c r="CR54" s="44">
        <f t="shared" si="34"/>
        <v>270</v>
      </c>
      <c r="CS54" s="40">
        <f t="shared" si="34"/>
        <v>225</v>
      </c>
      <c r="CT54" s="40">
        <f t="shared" si="34"/>
        <v>0</v>
      </c>
    </row>
    <row r="55" spans="2:98" ht="15" customHeight="1">
      <c r="B55" s="34">
        <v>44</v>
      </c>
      <c r="C55" s="35" t="s">
        <v>89</v>
      </c>
      <c r="D55" s="55">
        <v>699.26</v>
      </c>
      <c r="E55" s="55">
        <v>0</v>
      </c>
      <c r="F55" s="39">
        <f t="shared" si="38"/>
        <v>6100</v>
      </c>
      <c r="G55" s="40">
        <f t="shared" si="38"/>
        <v>5083.333333333334</v>
      </c>
      <c r="H55" s="40">
        <f t="shared" si="38"/>
        <v>4689.266666666667</v>
      </c>
      <c r="I55" s="41">
        <f t="shared" si="5"/>
        <v>92.24786885245902</v>
      </c>
      <c r="J55" s="39">
        <f t="shared" si="0"/>
        <v>2300</v>
      </c>
      <c r="K55" s="40">
        <f t="shared" si="1"/>
        <v>1916.6666666666667</v>
      </c>
      <c r="L55" s="40">
        <f t="shared" si="36"/>
        <v>1622.6</v>
      </c>
      <c r="M55" s="41">
        <f t="shared" si="6"/>
        <v>84.65739130434781</v>
      </c>
      <c r="N55" s="56">
        <v>30</v>
      </c>
      <c r="O55" s="41">
        <f t="shared" si="7"/>
        <v>25</v>
      </c>
      <c r="P55" s="57">
        <v>19.6</v>
      </c>
      <c r="Q55" s="41">
        <f t="shared" si="8"/>
        <v>78.4</v>
      </c>
      <c r="R55" s="56">
        <v>1860</v>
      </c>
      <c r="S55" s="41">
        <f t="shared" si="9"/>
        <v>1550</v>
      </c>
      <c r="T55" s="57">
        <v>1373</v>
      </c>
      <c r="U55" s="58">
        <f t="shared" si="35"/>
        <v>62.474999999999994</v>
      </c>
      <c r="V55" s="59">
        <v>113.1</v>
      </c>
      <c r="W55" s="41">
        <f t="shared" si="10"/>
        <v>88.58064516129033</v>
      </c>
      <c r="X55" s="46">
        <v>8465.6</v>
      </c>
      <c r="Y55" s="46">
        <v>9546.4</v>
      </c>
      <c r="Z55" s="42">
        <v>83.3</v>
      </c>
      <c r="AA55" s="56">
        <v>140</v>
      </c>
      <c r="AB55" s="41">
        <f t="shared" si="11"/>
        <v>116.66666666666666</v>
      </c>
      <c r="AC55" s="57">
        <v>80</v>
      </c>
      <c r="AD55" s="58">
        <f t="shared" si="12"/>
        <v>1</v>
      </c>
      <c r="AE55" s="58">
        <v>0</v>
      </c>
      <c r="AF55" s="41">
        <f t="shared" si="13"/>
        <v>68.57142857142857</v>
      </c>
      <c r="AG55" s="46">
        <v>617.1</v>
      </c>
      <c r="AH55" s="46">
        <v>592.9</v>
      </c>
      <c r="AI55" s="42">
        <v>9</v>
      </c>
      <c r="AJ55" s="56">
        <v>0</v>
      </c>
      <c r="AK55" s="41">
        <f t="shared" si="14"/>
        <v>0</v>
      </c>
      <c r="AL55" s="57">
        <v>0</v>
      </c>
      <c r="AM55" s="56">
        <v>0</v>
      </c>
      <c r="AN55" s="41">
        <f t="shared" si="15"/>
        <v>0</v>
      </c>
      <c r="AO55" s="57">
        <v>0</v>
      </c>
      <c r="AP55" s="56">
        <v>0</v>
      </c>
      <c r="AQ55" s="41">
        <f t="shared" si="16"/>
        <v>0</v>
      </c>
      <c r="AR55" s="57">
        <v>0</v>
      </c>
      <c r="AS55" s="56">
        <v>0</v>
      </c>
      <c r="AT55" s="41">
        <f t="shared" si="17"/>
        <v>0</v>
      </c>
      <c r="AU55" s="57">
        <v>0</v>
      </c>
      <c r="AV55" s="60">
        <v>3500</v>
      </c>
      <c r="AW55" s="61">
        <f t="shared" si="18"/>
        <v>2916.666666666667</v>
      </c>
      <c r="AX55" s="62">
        <f t="shared" si="19"/>
        <v>2916.666666666667</v>
      </c>
      <c r="AY55" s="60">
        <v>0</v>
      </c>
      <c r="AZ55" s="61">
        <f t="shared" si="20"/>
        <v>0</v>
      </c>
      <c r="BA55" s="62">
        <v>0</v>
      </c>
      <c r="BB55" s="60">
        <v>0</v>
      </c>
      <c r="BC55" s="41">
        <f t="shared" si="21"/>
        <v>0</v>
      </c>
      <c r="BD55" s="62">
        <v>0</v>
      </c>
      <c r="BE55" s="60">
        <v>0</v>
      </c>
      <c r="BF55" s="41">
        <f t="shared" si="22"/>
        <v>0</v>
      </c>
      <c r="BG55" s="62">
        <v>0</v>
      </c>
      <c r="BH55" s="43">
        <v>270</v>
      </c>
      <c r="BI55" s="41">
        <f t="shared" si="23"/>
        <v>225</v>
      </c>
      <c r="BJ55" s="63">
        <v>150</v>
      </c>
      <c r="BK55" s="44">
        <v>0</v>
      </c>
      <c r="BL55" s="41">
        <f t="shared" si="24"/>
        <v>0</v>
      </c>
      <c r="BM55" s="45">
        <v>0</v>
      </c>
      <c r="BN55" s="44">
        <v>0</v>
      </c>
      <c r="BO55" s="41">
        <f t="shared" si="25"/>
        <v>0</v>
      </c>
      <c r="BP55" s="45">
        <v>0</v>
      </c>
      <c r="BQ55" s="44">
        <v>0</v>
      </c>
      <c r="BR55" s="41">
        <f t="shared" si="26"/>
        <v>0</v>
      </c>
      <c r="BS55" s="45">
        <v>0</v>
      </c>
      <c r="BT55" s="60">
        <v>0</v>
      </c>
      <c r="BU55" s="41">
        <f t="shared" si="27"/>
        <v>0</v>
      </c>
      <c r="BV55" s="62">
        <v>0</v>
      </c>
      <c r="BW55" s="60">
        <v>300</v>
      </c>
      <c r="BX55" s="41">
        <f t="shared" si="28"/>
        <v>250</v>
      </c>
      <c r="BY55" s="62">
        <v>150</v>
      </c>
      <c r="BZ55" s="60">
        <v>0</v>
      </c>
      <c r="CA55" s="41">
        <f t="shared" si="29"/>
        <v>0</v>
      </c>
      <c r="CB55" s="62">
        <v>0</v>
      </c>
      <c r="CC55" s="44">
        <f t="shared" si="37"/>
        <v>6100</v>
      </c>
      <c r="CD55" s="40">
        <f t="shared" si="37"/>
        <v>5083.333333333334</v>
      </c>
      <c r="CE55" s="40">
        <f t="shared" si="37"/>
        <v>4689.266666666667</v>
      </c>
      <c r="CF55" s="60">
        <v>0</v>
      </c>
      <c r="CG55" s="41">
        <f t="shared" si="30"/>
        <v>0</v>
      </c>
      <c r="CH55" s="62">
        <v>0</v>
      </c>
      <c r="CI55" s="60">
        <v>0</v>
      </c>
      <c r="CJ55" s="41">
        <f t="shared" si="31"/>
        <v>0</v>
      </c>
      <c r="CK55" s="57">
        <v>0</v>
      </c>
      <c r="CL55" s="60">
        <v>0</v>
      </c>
      <c r="CM55" s="41">
        <f t="shared" si="32"/>
        <v>0</v>
      </c>
      <c r="CN55" s="62">
        <v>0</v>
      </c>
      <c r="CO55" s="60">
        <v>600</v>
      </c>
      <c r="CP55" s="41">
        <f t="shared" si="33"/>
        <v>500</v>
      </c>
      <c r="CQ55" s="62">
        <v>0</v>
      </c>
      <c r="CR55" s="44">
        <f t="shared" si="34"/>
        <v>600</v>
      </c>
      <c r="CS55" s="40">
        <f t="shared" si="34"/>
        <v>500</v>
      </c>
      <c r="CT55" s="40">
        <f t="shared" si="34"/>
        <v>0</v>
      </c>
    </row>
    <row r="56" spans="2:98" ht="15" customHeight="1">
      <c r="B56" s="34">
        <v>45</v>
      </c>
      <c r="C56" s="35" t="s">
        <v>90</v>
      </c>
      <c r="D56" s="55">
        <v>327.689</v>
      </c>
      <c r="E56" s="55">
        <v>0</v>
      </c>
      <c r="F56" s="39">
        <f t="shared" si="38"/>
        <v>8190</v>
      </c>
      <c r="G56" s="40">
        <f t="shared" si="38"/>
        <v>6825.000000000001</v>
      </c>
      <c r="H56" s="40">
        <f t="shared" si="38"/>
        <v>6503.566666666668</v>
      </c>
      <c r="I56" s="41">
        <f t="shared" si="5"/>
        <v>95.2903540903541</v>
      </c>
      <c r="J56" s="39">
        <f t="shared" si="0"/>
        <v>4390</v>
      </c>
      <c r="K56" s="40">
        <f t="shared" si="1"/>
        <v>3658.3333333333335</v>
      </c>
      <c r="L56" s="40">
        <f t="shared" si="36"/>
        <v>3436.9000000000005</v>
      </c>
      <c r="M56" s="41">
        <f t="shared" si="6"/>
        <v>93.94715261958999</v>
      </c>
      <c r="N56" s="56">
        <v>50</v>
      </c>
      <c r="O56" s="41">
        <f t="shared" si="7"/>
        <v>41.66666666666667</v>
      </c>
      <c r="P56" s="57">
        <v>1.3</v>
      </c>
      <c r="Q56" s="41">
        <f t="shared" si="8"/>
        <v>3.1199999999999997</v>
      </c>
      <c r="R56" s="56">
        <v>2470</v>
      </c>
      <c r="S56" s="41">
        <f t="shared" si="9"/>
        <v>2058.3333333333335</v>
      </c>
      <c r="T56" s="57">
        <v>2089.4</v>
      </c>
      <c r="U56" s="58">
        <f t="shared" si="35"/>
        <v>578.55</v>
      </c>
      <c r="V56" s="59">
        <v>536</v>
      </c>
      <c r="W56" s="41">
        <f t="shared" si="10"/>
        <v>101.50931174089068</v>
      </c>
      <c r="X56" s="46">
        <v>3038.8</v>
      </c>
      <c r="Y56" s="46">
        <v>5098.5</v>
      </c>
      <c r="Z56" s="42">
        <v>771.4</v>
      </c>
      <c r="AA56" s="56">
        <v>250</v>
      </c>
      <c r="AB56" s="41">
        <f t="shared" si="11"/>
        <v>208.33333333333331</v>
      </c>
      <c r="AC56" s="57">
        <v>95.8</v>
      </c>
      <c r="AD56" s="58">
        <f t="shared" si="12"/>
        <v>4.122222222222223</v>
      </c>
      <c r="AE56" s="58">
        <v>0</v>
      </c>
      <c r="AF56" s="41">
        <f t="shared" si="13"/>
        <v>45.984</v>
      </c>
      <c r="AG56" s="46">
        <v>627.6</v>
      </c>
      <c r="AH56" s="46">
        <v>577.9</v>
      </c>
      <c r="AI56" s="42">
        <v>37.1</v>
      </c>
      <c r="AJ56" s="56">
        <v>400</v>
      </c>
      <c r="AK56" s="41">
        <f t="shared" si="14"/>
        <v>333.33333333333337</v>
      </c>
      <c r="AL56" s="57">
        <v>150</v>
      </c>
      <c r="AM56" s="56">
        <v>0</v>
      </c>
      <c r="AN56" s="41">
        <f t="shared" si="15"/>
        <v>0</v>
      </c>
      <c r="AO56" s="57">
        <v>0</v>
      </c>
      <c r="AP56" s="56">
        <v>0</v>
      </c>
      <c r="AQ56" s="41">
        <f t="shared" si="16"/>
        <v>0</v>
      </c>
      <c r="AR56" s="57">
        <v>0</v>
      </c>
      <c r="AS56" s="56">
        <v>0</v>
      </c>
      <c r="AT56" s="41">
        <f t="shared" si="17"/>
        <v>0</v>
      </c>
      <c r="AU56" s="57">
        <v>0</v>
      </c>
      <c r="AV56" s="60">
        <v>3500</v>
      </c>
      <c r="AW56" s="61">
        <f t="shared" si="18"/>
        <v>2916.666666666667</v>
      </c>
      <c r="AX56" s="62">
        <f t="shared" si="19"/>
        <v>2916.666666666667</v>
      </c>
      <c r="AY56" s="60">
        <v>0</v>
      </c>
      <c r="AZ56" s="61">
        <f t="shared" si="20"/>
        <v>0</v>
      </c>
      <c r="BA56" s="62">
        <v>0</v>
      </c>
      <c r="BB56" s="60">
        <v>0</v>
      </c>
      <c r="BC56" s="41">
        <f t="shared" si="21"/>
        <v>0</v>
      </c>
      <c r="BD56" s="62">
        <v>0</v>
      </c>
      <c r="BE56" s="60">
        <v>50</v>
      </c>
      <c r="BF56" s="41">
        <f t="shared" si="22"/>
        <v>41.66666666666667</v>
      </c>
      <c r="BG56" s="62">
        <v>50</v>
      </c>
      <c r="BH56" s="43">
        <v>1170</v>
      </c>
      <c r="BI56" s="41">
        <f t="shared" si="23"/>
        <v>975</v>
      </c>
      <c r="BJ56" s="63">
        <v>1050.4</v>
      </c>
      <c r="BK56" s="44">
        <v>0</v>
      </c>
      <c r="BL56" s="41">
        <f t="shared" si="24"/>
        <v>0</v>
      </c>
      <c r="BM56" s="45">
        <v>0</v>
      </c>
      <c r="BN56" s="44">
        <v>0</v>
      </c>
      <c r="BO56" s="41">
        <f t="shared" si="25"/>
        <v>0</v>
      </c>
      <c r="BP56" s="45">
        <v>0</v>
      </c>
      <c r="BQ56" s="44">
        <v>0</v>
      </c>
      <c r="BR56" s="41">
        <f t="shared" si="26"/>
        <v>0</v>
      </c>
      <c r="BS56" s="45">
        <v>0</v>
      </c>
      <c r="BT56" s="60">
        <v>0</v>
      </c>
      <c r="BU56" s="41">
        <f t="shared" si="27"/>
        <v>0</v>
      </c>
      <c r="BV56" s="62">
        <v>0</v>
      </c>
      <c r="BW56" s="60">
        <v>300</v>
      </c>
      <c r="BX56" s="41">
        <f t="shared" si="28"/>
        <v>250</v>
      </c>
      <c r="BY56" s="62">
        <v>150</v>
      </c>
      <c r="BZ56" s="60">
        <v>0</v>
      </c>
      <c r="CA56" s="41">
        <f t="shared" si="29"/>
        <v>0</v>
      </c>
      <c r="CB56" s="62">
        <v>0</v>
      </c>
      <c r="CC56" s="44">
        <f t="shared" si="37"/>
        <v>8190</v>
      </c>
      <c r="CD56" s="40">
        <f t="shared" si="37"/>
        <v>6825.000000000001</v>
      </c>
      <c r="CE56" s="40">
        <f t="shared" si="37"/>
        <v>6503.566666666668</v>
      </c>
      <c r="CF56" s="60">
        <v>0</v>
      </c>
      <c r="CG56" s="41">
        <f t="shared" si="30"/>
        <v>0</v>
      </c>
      <c r="CH56" s="62">
        <v>0</v>
      </c>
      <c r="CI56" s="60">
        <v>0</v>
      </c>
      <c r="CJ56" s="41">
        <f t="shared" si="31"/>
        <v>0</v>
      </c>
      <c r="CK56" s="57">
        <v>0</v>
      </c>
      <c r="CL56" s="60">
        <v>0</v>
      </c>
      <c r="CM56" s="41">
        <f t="shared" si="32"/>
        <v>0</v>
      </c>
      <c r="CN56" s="62">
        <v>0</v>
      </c>
      <c r="CO56" s="60">
        <v>400</v>
      </c>
      <c r="CP56" s="41">
        <f t="shared" si="33"/>
        <v>333.33333333333337</v>
      </c>
      <c r="CQ56" s="62">
        <v>0</v>
      </c>
      <c r="CR56" s="44">
        <f t="shared" si="34"/>
        <v>400</v>
      </c>
      <c r="CS56" s="40">
        <f t="shared" si="34"/>
        <v>333.33333333333337</v>
      </c>
      <c r="CT56" s="40">
        <f t="shared" si="34"/>
        <v>0</v>
      </c>
    </row>
    <row r="57" spans="2:98" ht="15" customHeight="1">
      <c r="B57" s="34">
        <v>46</v>
      </c>
      <c r="C57" s="35" t="s">
        <v>91</v>
      </c>
      <c r="D57" s="55">
        <v>215.2246</v>
      </c>
      <c r="E57" s="55">
        <v>341.624</v>
      </c>
      <c r="F57" s="39">
        <f t="shared" si="38"/>
        <v>5778.7</v>
      </c>
      <c r="G57" s="40">
        <f t="shared" si="38"/>
        <v>4815.583333333333</v>
      </c>
      <c r="H57" s="40">
        <f t="shared" si="38"/>
        <v>4831.05</v>
      </c>
      <c r="I57" s="41">
        <f t="shared" si="5"/>
        <v>100.32117950404071</v>
      </c>
      <c r="J57" s="39">
        <f t="shared" si="0"/>
        <v>1979.8</v>
      </c>
      <c r="K57" s="40">
        <f t="shared" si="1"/>
        <v>1649.8333333333333</v>
      </c>
      <c r="L57" s="40">
        <f t="shared" si="36"/>
        <v>1765.3000000000002</v>
      </c>
      <c r="M57" s="41">
        <f t="shared" si="6"/>
        <v>106.99868673603396</v>
      </c>
      <c r="N57" s="56">
        <v>91</v>
      </c>
      <c r="O57" s="41">
        <f t="shared" si="7"/>
        <v>75.83333333333333</v>
      </c>
      <c r="P57" s="57">
        <v>33.1</v>
      </c>
      <c r="Q57" s="41">
        <f t="shared" si="8"/>
        <v>43.64835164835165</v>
      </c>
      <c r="R57" s="56">
        <v>992.8</v>
      </c>
      <c r="S57" s="41">
        <f t="shared" si="9"/>
        <v>827.3333333333334</v>
      </c>
      <c r="T57" s="57">
        <v>856.7</v>
      </c>
      <c r="U57" s="58">
        <f t="shared" si="35"/>
        <v>27.375</v>
      </c>
      <c r="V57" s="59">
        <v>0</v>
      </c>
      <c r="W57" s="41">
        <f t="shared" si="10"/>
        <v>103.54955680902498</v>
      </c>
      <c r="X57" s="46">
        <v>832.6</v>
      </c>
      <c r="Y57" s="46">
        <v>165</v>
      </c>
      <c r="Z57" s="42">
        <v>36.5</v>
      </c>
      <c r="AA57" s="56">
        <v>234</v>
      </c>
      <c r="AB57" s="41">
        <f t="shared" si="11"/>
        <v>195</v>
      </c>
      <c r="AC57" s="57">
        <v>136.8</v>
      </c>
      <c r="AD57" s="58">
        <f t="shared" si="12"/>
        <v>17.833333333333332</v>
      </c>
      <c r="AE57" s="58">
        <v>0</v>
      </c>
      <c r="AF57" s="41">
        <f t="shared" si="13"/>
        <v>70.15384615384616</v>
      </c>
      <c r="AG57" s="46">
        <v>150.4</v>
      </c>
      <c r="AH57" s="46">
        <v>138.9</v>
      </c>
      <c r="AI57" s="42">
        <v>160.5</v>
      </c>
      <c r="AJ57" s="56">
        <v>10</v>
      </c>
      <c r="AK57" s="41">
        <f t="shared" si="14"/>
        <v>8.333333333333334</v>
      </c>
      <c r="AL57" s="57">
        <v>10</v>
      </c>
      <c r="AM57" s="56">
        <v>0</v>
      </c>
      <c r="AN57" s="41">
        <f t="shared" si="15"/>
        <v>0</v>
      </c>
      <c r="AO57" s="57">
        <v>0</v>
      </c>
      <c r="AP57" s="56">
        <v>0</v>
      </c>
      <c r="AQ57" s="41">
        <f t="shared" si="16"/>
        <v>0</v>
      </c>
      <c r="AR57" s="57">
        <v>0</v>
      </c>
      <c r="AS57" s="56">
        <v>0</v>
      </c>
      <c r="AT57" s="41">
        <f t="shared" si="17"/>
        <v>0</v>
      </c>
      <c r="AU57" s="57">
        <v>0</v>
      </c>
      <c r="AV57" s="60">
        <v>3498.9</v>
      </c>
      <c r="AW57" s="61">
        <f t="shared" si="18"/>
        <v>2915.75</v>
      </c>
      <c r="AX57" s="62">
        <f t="shared" si="19"/>
        <v>2915.75</v>
      </c>
      <c r="AY57" s="60">
        <v>0</v>
      </c>
      <c r="AZ57" s="61">
        <f t="shared" si="20"/>
        <v>0</v>
      </c>
      <c r="BA57" s="62">
        <v>0</v>
      </c>
      <c r="BB57" s="60">
        <v>0</v>
      </c>
      <c r="BC57" s="41">
        <f t="shared" si="21"/>
        <v>0</v>
      </c>
      <c r="BD57" s="62">
        <v>0</v>
      </c>
      <c r="BE57" s="60">
        <v>0</v>
      </c>
      <c r="BF57" s="41">
        <f t="shared" si="22"/>
        <v>0</v>
      </c>
      <c r="BG57" s="62">
        <v>10</v>
      </c>
      <c r="BH57" s="43">
        <v>420</v>
      </c>
      <c r="BI57" s="41">
        <f t="shared" si="23"/>
        <v>350</v>
      </c>
      <c r="BJ57" s="63">
        <v>549.7</v>
      </c>
      <c r="BK57" s="44">
        <v>0</v>
      </c>
      <c r="BL57" s="41">
        <f t="shared" si="24"/>
        <v>0</v>
      </c>
      <c r="BM57" s="45">
        <v>0</v>
      </c>
      <c r="BN57" s="44">
        <v>0</v>
      </c>
      <c r="BO57" s="41">
        <f t="shared" si="25"/>
        <v>0</v>
      </c>
      <c r="BP57" s="45">
        <v>0</v>
      </c>
      <c r="BQ57" s="44">
        <v>0</v>
      </c>
      <c r="BR57" s="41">
        <f t="shared" si="26"/>
        <v>0</v>
      </c>
      <c r="BS57" s="45">
        <v>0</v>
      </c>
      <c r="BT57" s="60">
        <v>0</v>
      </c>
      <c r="BU57" s="41">
        <f t="shared" si="27"/>
        <v>0</v>
      </c>
      <c r="BV57" s="62">
        <v>0</v>
      </c>
      <c r="BW57" s="60">
        <v>300</v>
      </c>
      <c r="BX57" s="41">
        <f t="shared" si="28"/>
        <v>250</v>
      </c>
      <c r="BY57" s="62">
        <v>150</v>
      </c>
      <c r="BZ57" s="60">
        <v>232</v>
      </c>
      <c r="CA57" s="41">
        <f t="shared" si="29"/>
        <v>193.33333333333331</v>
      </c>
      <c r="CB57" s="62">
        <v>169</v>
      </c>
      <c r="CC57" s="44">
        <f t="shared" si="37"/>
        <v>5778.7</v>
      </c>
      <c r="CD57" s="40">
        <f t="shared" si="37"/>
        <v>4815.583333333333</v>
      </c>
      <c r="CE57" s="40">
        <f t="shared" si="37"/>
        <v>4831.05</v>
      </c>
      <c r="CF57" s="60">
        <v>0</v>
      </c>
      <c r="CG57" s="41">
        <f t="shared" si="30"/>
        <v>0</v>
      </c>
      <c r="CH57" s="62">
        <v>0</v>
      </c>
      <c r="CI57" s="60">
        <v>0</v>
      </c>
      <c r="CJ57" s="41">
        <f t="shared" si="31"/>
        <v>0</v>
      </c>
      <c r="CK57" s="57">
        <v>0</v>
      </c>
      <c r="CL57" s="60">
        <v>0</v>
      </c>
      <c r="CM57" s="41">
        <f t="shared" si="32"/>
        <v>0</v>
      </c>
      <c r="CN57" s="62">
        <v>0</v>
      </c>
      <c r="CO57" s="60">
        <v>0</v>
      </c>
      <c r="CP57" s="41">
        <f t="shared" si="33"/>
        <v>0</v>
      </c>
      <c r="CQ57" s="62">
        <v>0</v>
      </c>
      <c r="CR57" s="44">
        <f t="shared" si="34"/>
        <v>0</v>
      </c>
      <c r="CS57" s="40">
        <f t="shared" si="34"/>
        <v>0</v>
      </c>
      <c r="CT57" s="40">
        <f t="shared" si="34"/>
        <v>0</v>
      </c>
    </row>
    <row r="58" spans="2:98" ht="15" customHeight="1">
      <c r="B58" s="34">
        <v>47</v>
      </c>
      <c r="C58" s="35" t="s">
        <v>92</v>
      </c>
      <c r="D58" s="55">
        <v>1343.407</v>
      </c>
      <c r="E58" s="55">
        <v>99.392</v>
      </c>
      <c r="F58" s="39">
        <f t="shared" si="38"/>
        <v>11394.300000000001</v>
      </c>
      <c r="G58" s="40">
        <f t="shared" si="38"/>
        <v>9495.249999999998</v>
      </c>
      <c r="H58" s="40">
        <f t="shared" si="38"/>
        <v>8995.866666666665</v>
      </c>
      <c r="I58" s="41">
        <f t="shared" si="5"/>
        <v>94.74070368517592</v>
      </c>
      <c r="J58" s="39">
        <f t="shared" si="0"/>
        <v>3268.2999999999997</v>
      </c>
      <c r="K58" s="40">
        <f t="shared" si="1"/>
        <v>2723.5833333333335</v>
      </c>
      <c r="L58" s="40">
        <f t="shared" si="36"/>
        <v>2324.2</v>
      </c>
      <c r="M58" s="41">
        <f t="shared" si="6"/>
        <v>85.33610745647583</v>
      </c>
      <c r="N58" s="56">
        <v>34.7</v>
      </c>
      <c r="O58" s="41">
        <f t="shared" si="7"/>
        <v>28.91666666666667</v>
      </c>
      <c r="P58" s="57">
        <v>18</v>
      </c>
      <c r="Q58" s="41">
        <f t="shared" si="8"/>
        <v>62.24783861671469</v>
      </c>
      <c r="R58" s="56">
        <v>2055.5</v>
      </c>
      <c r="S58" s="41">
        <f t="shared" si="9"/>
        <v>1712.9166666666665</v>
      </c>
      <c r="T58" s="57">
        <v>1632</v>
      </c>
      <c r="U58" s="58">
        <f t="shared" si="35"/>
        <v>16.875</v>
      </c>
      <c r="V58" s="59">
        <v>512.3</v>
      </c>
      <c r="W58" s="41">
        <f t="shared" si="10"/>
        <v>95.2760885429336</v>
      </c>
      <c r="X58" s="46">
        <v>5105.4</v>
      </c>
      <c r="Y58" s="46">
        <v>6366.9</v>
      </c>
      <c r="Z58" s="42">
        <v>22.5</v>
      </c>
      <c r="AA58" s="56">
        <v>751.1</v>
      </c>
      <c r="AB58" s="41">
        <f t="shared" si="11"/>
        <v>625.9166666666667</v>
      </c>
      <c r="AC58" s="57">
        <v>350.8</v>
      </c>
      <c r="AD58" s="58">
        <f t="shared" si="12"/>
        <v>5.411111111111111</v>
      </c>
      <c r="AE58" s="58">
        <v>24.5</v>
      </c>
      <c r="AF58" s="41">
        <f t="shared" si="13"/>
        <v>56.045799494075354</v>
      </c>
      <c r="AG58" s="46">
        <v>1351.5</v>
      </c>
      <c r="AH58" s="46">
        <v>657</v>
      </c>
      <c r="AI58" s="42">
        <v>48.7</v>
      </c>
      <c r="AJ58" s="56">
        <v>24</v>
      </c>
      <c r="AK58" s="41">
        <f t="shared" si="14"/>
        <v>20</v>
      </c>
      <c r="AL58" s="57">
        <v>24</v>
      </c>
      <c r="AM58" s="56">
        <v>0</v>
      </c>
      <c r="AN58" s="41">
        <f t="shared" si="15"/>
        <v>0</v>
      </c>
      <c r="AO58" s="57">
        <v>0</v>
      </c>
      <c r="AP58" s="56">
        <v>0</v>
      </c>
      <c r="AQ58" s="41">
        <f t="shared" si="16"/>
        <v>0</v>
      </c>
      <c r="AR58" s="57">
        <v>0</v>
      </c>
      <c r="AS58" s="56">
        <v>0</v>
      </c>
      <c r="AT58" s="41">
        <f t="shared" si="17"/>
        <v>0</v>
      </c>
      <c r="AU58" s="57">
        <v>0</v>
      </c>
      <c r="AV58" s="60">
        <v>7826</v>
      </c>
      <c r="AW58" s="61">
        <f t="shared" si="18"/>
        <v>6521.666666666666</v>
      </c>
      <c r="AX58" s="62">
        <f t="shared" si="19"/>
        <v>6521.666666666666</v>
      </c>
      <c r="AY58" s="60">
        <v>0</v>
      </c>
      <c r="AZ58" s="61">
        <f t="shared" si="20"/>
        <v>0</v>
      </c>
      <c r="BA58" s="62">
        <v>0</v>
      </c>
      <c r="BB58" s="60">
        <v>0</v>
      </c>
      <c r="BC58" s="41">
        <f t="shared" si="21"/>
        <v>0</v>
      </c>
      <c r="BD58" s="62">
        <v>0</v>
      </c>
      <c r="BE58" s="60">
        <v>0</v>
      </c>
      <c r="BF58" s="41">
        <f t="shared" si="22"/>
        <v>0</v>
      </c>
      <c r="BG58" s="62">
        <v>0</v>
      </c>
      <c r="BH58" s="43">
        <v>253</v>
      </c>
      <c r="BI58" s="41">
        <f t="shared" si="23"/>
        <v>210.83333333333331</v>
      </c>
      <c r="BJ58" s="63">
        <v>202.4</v>
      </c>
      <c r="BK58" s="44">
        <v>0</v>
      </c>
      <c r="BL58" s="41">
        <f t="shared" si="24"/>
        <v>0</v>
      </c>
      <c r="BM58" s="45">
        <v>0</v>
      </c>
      <c r="BN58" s="44">
        <v>0</v>
      </c>
      <c r="BO58" s="41">
        <f t="shared" si="25"/>
        <v>0</v>
      </c>
      <c r="BP58" s="45">
        <v>0</v>
      </c>
      <c r="BQ58" s="44">
        <v>150</v>
      </c>
      <c r="BR58" s="41">
        <f t="shared" si="26"/>
        <v>125</v>
      </c>
      <c r="BS58" s="45">
        <v>92</v>
      </c>
      <c r="BT58" s="60">
        <v>0</v>
      </c>
      <c r="BU58" s="41">
        <f t="shared" si="27"/>
        <v>0</v>
      </c>
      <c r="BV58" s="62">
        <v>0</v>
      </c>
      <c r="BW58" s="60">
        <v>300</v>
      </c>
      <c r="BX58" s="41">
        <f t="shared" si="28"/>
        <v>250</v>
      </c>
      <c r="BY58" s="62">
        <v>150</v>
      </c>
      <c r="BZ58" s="60">
        <v>0</v>
      </c>
      <c r="CA58" s="41">
        <f t="shared" si="29"/>
        <v>0</v>
      </c>
      <c r="CB58" s="62">
        <v>5</v>
      </c>
      <c r="CC58" s="44">
        <f t="shared" si="37"/>
        <v>11394.300000000001</v>
      </c>
      <c r="CD58" s="40">
        <f t="shared" si="37"/>
        <v>9495.249999999998</v>
      </c>
      <c r="CE58" s="40">
        <f t="shared" si="37"/>
        <v>8995.866666666665</v>
      </c>
      <c r="CF58" s="60">
        <v>0</v>
      </c>
      <c r="CG58" s="41">
        <f t="shared" si="30"/>
        <v>0</v>
      </c>
      <c r="CH58" s="62">
        <v>0</v>
      </c>
      <c r="CI58" s="60">
        <v>0</v>
      </c>
      <c r="CJ58" s="41">
        <f t="shared" si="31"/>
        <v>0</v>
      </c>
      <c r="CK58" s="57">
        <v>0</v>
      </c>
      <c r="CL58" s="60">
        <v>0</v>
      </c>
      <c r="CM58" s="41">
        <f t="shared" si="32"/>
        <v>0</v>
      </c>
      <c r="CN58" s="62">
        <v>0</v>
      </c>
      <c r="CO58" s="60">
        <v>1423.6</v>
      </c>
      <c r="CP58" s="41">
        <f t="shared" si="33"/>
        <v>1186.3333333333333</v>
      </c>
      <c r="CQ58" s="62">
        <v>701</v>
      </c>
      <c r="CR58" s="44">
        <f t="shared" si="34"/>
        <v>1423.6</v>
      </c>
      <c r="CS58" s="40">
        <f t="shared" si="34"/>
        <v>1186.3333333333333</v>
      </c>
      <c r="CT58" s="40">
        <f t="shared" si="34"/>
        <v>701</v>
      </c>
    </row>
    <row r="59" spans="2:98" ht="15" customHeight="1">
      <c r="B59" s="34">
        <v>48</v>
      </c>
      <c r="C59" s="35" t="s">
        <v>93</v>
      </c>
      <c r="D59" s="55">
        <v>1780.551</v>
      </c>
      <c r="E59" s="55">
        <v>2.576</v>
      </c>
      <c r="F59" s="39">
        <f t="shared" si="38"/>
        <v>12366.199999999999</v>
      </c>
      <c r="G59" s="40">
        <f t="shared" si="38"/>
        <v>10305.166666666668</v>
      </c>
      <c r="H59" s="40">
        <f t="shared" si="38"/>
        <v>10251.814</v>
      </c>
      <c r="I59" s="41">
        <f t="shared" si="5"/>
        <v>99.48227264640714</v>
      </c>
      <c r="J59" s="39">
        <f t="shared" si="0"/>
        <v>3353.9</v>
      </c>
      <c r="K59" s="40">
        <f t="shared" si="1"/>
        <v>2794.9166666666665</v>
      </c>
      <c r="L59" s="40">
        <f t="shared" si="36"/>
        <v>2841.564</v>
      </c>
      <c r="M59" s="41">
        <f t="shared" si="6"/>
        <v>101.66900623155132</v>
      </c>
      <c r="N59" s="56">
        <v>100</v>
      </c>
      <c r="O59" s="41">
        <f t="shared" si="7"/>
        <v>83.33333333333334</v>
      </c>
      <c r="P59" s="57">
        <v>66.6</v>
      </c>
      <c r="Q59" s="41">
        <f t="shared" si="8"/>
        <v>79.91999999999997</v>
      </c>
      <c r="R59" s="56">
        <v>2443.9</v>
      </c>
      <c r="S59" s="41">
        <f t="shared" si="9"/>
        <v>2036.5833333333333</v>
      </c>
      <c r="T59" s="57">
        <v>2177.3</v>
      </c>
      <c r="U59" s="58">
        <f t="shared" si="35"/>
        <v>369</v>
      </c>
      <c r="V59" s="59">
        <v>435</v>
      </c>
      <c r="W59" s="41">
        <f t="shared" si="10"/>
        <v>106.9094480134212</v>
      </c>
      <c r="X59" s="46">
        <v>15613.4</v>
      </c>
      <c r="Y59" s="46">
        <v>16977.4</v>
      </c>
      <c r="Z59" s="42">
        <v>492</v>
      </c>
      <c r="AA59" s="56">
        <v>250</v>
      </c>
      <c r="AB59" s="41">
        <f t="shared" si="11"/>
        <v>208.33333333333331</v>
      </c>
      <c r="AC59" s="57">
        <v>88.1</v>
      </c>
      <c r="AD59" s="58">
        <f t="shared" si="12"/>
        <v>0.8888888888888888</v>
      </c>
      <c r="AE59" s="58">
        <v>0</v>
      </c>
      <c r="AF59" s="41">
        <f t="shared" si="13"/>
        <v>42.288000000000004</v>
      </c>
      <c r="AG59" s="46">
        <v>1387.2</v>
      </c>
      <c r="AH59" s="46">
        <v>1332.8</v>
      </c>
      <c r="AI59" s="42">
        <v>8</v>
      </c>
      <c r="AJ59" s="56">
        <v>60</v>
      </c>
      <c r="AK59" s="41">
        <f t="shared" si="14"/>
        <v>50</v>
      </c>
      <c r="AL59" s="57">
        <v>60</v>
      </c>
      <c r="AM59" s="56">
        <v>0</v>
      </c>
      <c r="AN59" s="41">
        <f t="shared" si="15"/>
        <v>0</v>
      </c>
      <c r="AO59" s="57">
        <v>0</v>
      </c>
      <c r="AP59" s="56">
        <v>0</v>
      </c>
      <c r="AQ59" s="41">
        <f t="shared" si="16"/>
        <v>0</v>
      </c>
      <c r="AR59" s="57">
        <v>0</v>
      </c>
      <c r="AS59" s="56">
        <v>0</v>
      </c>
      <c r="AT59" s="41">
        <f t="shared" si="17"/>
        <v>0</v>
      </c>
      <c r="AU59" s="57">
        <v>0</v>
      </c>
      <c r="AV59" s="60">
        <v>8712.3</v>
      </c>
      <c r="AW59" s="61">
        <f t="shared" si="18"/>
        <v>7260.25</v>
      </c>
      <c r="AX59" s="62">
        <f t="shared" si="19"/>
        <v>7260.25</v>
      </c>
      <c r="AY59" s="60">
        <v>0</v>
      </c>
      <c r="AZ59" s="61">
        <f t="shared" si="20"/>
        <v>0</v>
      </c>
      <c r="BA59" s="62">
        <v>0</v>
      </c>
      <c r="BB59" s="60">
        <v>0</v>
      </c>
      <c r="BC59" s="41">
        <f t="shared" si="21"/>
        <v>0</v>
      </c>
      <c r="BD59" s="62">
        <v>0</v>
      </c>
      <c r="BE59" s="60">
        <v>0</v>
      </c>
      <c r="BF59" s="41">
        <f t="shared" si="22"/>
        <v>0</v>
      </c>
      <c r="BG59" s="62">
        <v>55.964</v>
      </c>
      <c r="BH59" s="43">
        <v>500</v>
      </c>
      <c r="BI59" s="41">
        <f t="shared" si="23"/>
        <v>416.66666666666663</v>
      </c>
      <c r="BJ59" s="63">
        <v>393.6</v>
      </c>
      <c r="BK59" s="44">
        <v>0</v>
      </c>
      <c r="BL59" s="41">
        <f t="shared" si="24"/>
        <v>0</v>
      </c>
      <c r="BM59" s="45">
        <v>0</v>
      </c>
      <c r="BN59" s="44">
        <v>0</v>
      </c>
      <c r="BO59" s="41">
        <f t="shared" si="25"/>
        <v>0</v>
      </c>
      <c r="BP59" s="45">
        <v>0</v>
      </c>
      <c r="BQ59" s="44">
        <v>0</v>
      </c>
      <c r="BR59" s="41">
        <f t="shared" si="26"/>
        <v>0</v>
      </c>
      <c r="BS59" s="45">
        <v>0</v>
      </c>
      <c r="BT59" s="60">
        <v>0</v>
      </c>
      <c r="BU59" s="41">
        <f t="shared" si="27"/>
        <v>0</v>
      </c>
      <c r="BV59" s="62">
        <v>0</v>
      </c>
      <c r="BW59" s="60">
        <v>300</v>
      </c>
      <c r="BX59" s="41">
        <f t="shared" si="28"/>
        <v>250</v>
      </c>
      <c r="BY59" s="62">
        <v>150</v>
      </c>
      <c r="BZ59" s="60">
        <v>0</v>
      </c>
      <c r="CA59" s="41">
        <f t="shared" si="29"/>
        <v>0</v>
      </c>
      <c r="CB59" s="62">
        <v>0</v>
      </c>
      <c r="CC59" s="44">
        <f t="shared" si="37"/>
        <v>12366.199999999999</v>
      </c>
      <c r="CD59" s="40">
        <f t="shared" si="37"/>
        <v>10305.166666666668</v>
      </c>
      <c r="CE59" s="40">
        <f t="shared" si="37"/>
        <v>10251.814</v>
      </c>
      <c r="CF59" s="60">
        <v>0</v>
      </c>
      <c r="CG59" s="41">
        <f t="shared" si="30"/>
        <v>0</v>
      </c>
      <c r="CH59" s="62">
        <v>0</v>
      </c>
      <c r="CI59" s="60">
        <v>0</v>
      </c>
      <c r="CJ59" s="41">
        <f t="shared" si="31"/>
        <v>0</v>
      </c>
      <c r="CK59" s="57">
        <v>0</v>
      </c>
      <c r="CL59" s="60">
        <v>0</v>
      </c>
      <c r="CM59" s="41">
        <f t="shared" si="32"/>
        <v>0</v>
      </c>
      <c r="CN59" s="62">
        <v>0</v>
      </c>
      <c r="CO59" s="60">
        <v>1500</v>
      </c>
      <c r="CP59" s="41">
        <f t="shared" si="33"/>
        <v>1250</v>
      </c>
      <c r="CQ59" s="62">
        <v>0</v>
      </c>
      <c r="CR59" s="44">
        <f t="shared" si="34"/>
        <v>1500</v>
      </c>
      <c r="CS59" s="40">
        <f t="shared" si="34"/>
        <v>1250</v>
      </c>
      <c r="CT59" s="40">
        <f t="shared" si="34"/>
        <v>0</v>
      </c>
    </row>
    <row r="60" spans="2:98" ht="15" customHeight="1">
      <c r="B60" s="34">
        <v>49</v>
      </c>
      <c r="C60" s="35" t="s">
        <v>94</v>
      </c>
      <c r="D60" s="55">
        <v>359.238</v>
      </c>
      <c r="E60" s="55">
        <v>0.346</v>
      </c>
      <c r="F60" s="39">
        <f t="shared" si="38"/>
        <v>11233.1</v>
      </c>
      <c r="G60" s="40">
        <f t="shared" si="38"/>
        <v>9360.916666666666</v>
      </c>
      <c r="H60" s="40">
        <f t="shared" si="38"/>
        <v>8609.883333333333</v>
      </c>
      <c r="I60" s="41">
        <f t="shared" si="5"/>
        <v>91.97692533672807</v>
      </c>
      <c r="J60" s="39">
        <f t="shared" si="0"/>
        <v>4150</v>
      </c>
      <c r="K60" s="40">
        <f t="shared" si="1"/>
        <v>3458.333333333333</v>
      </c>
      <c r="L60" s="40">
        <f t="shared" si="36"/>
        <v>2707.3</v>
      </c>
      <c r="M60" s="41">
        <f t="shared" si="6"/>
        <v>78.28337349397592</v>
      </c>
      <c r="N60" s="56">
        <v>200</v>
      </c>
      <c r="O60" s="41">
        <f t="shared" si="7"/>
        <v>166.66666666666669</v>
      </c>
      <c r="P60" s="57">
        <v>155.7</v>
      </c>
      <c r="Q60" s="41">
        <f t="shared" si="8"/>
        <v>93.41999999999999</v>
      </c>
      <c r="R60" s="56">
        <v>2000</v>
      </c>
      <c r="S60" s="41">
        <f t="shared" si="9"/>
        <v>1666.6666666666665</v>
      </c>
      <c r="T60" s="57">
        <v>1806.2</v>
      </c>
      <c r="U60" s="58">
        <f t="shared" si="35"/>
        <v>216.525</v>
      </c>
      <c r="V60" s="59">
        <v>304</v>
      </c>
      <c r="W60" s="41">
        <f t="shared" si="10"/>
        <v>108.372</v>
      </c>
      <c r="X60" s="46">
        <v>5851.5</v>
      </c>
      <c r="Y60" s="46">
        <v>5283.9</v>
      </c>
      <c r="Z60" s="42">
        <v>288.7</v>
      </c>
      <c r="AA60" s="56">
        <v>350</v>
      </c>
      <c r="AB60" s="41">
        <f t="shared" si="11"/>
        <v>291.6666666666667</v>
      </c>
      <c r="AC60" s="57">
        <v>121.4</v>
      </c>
      <c r="AD60" s="58">
        <f t="shared" si="12"/>
        <v>58.22222222222222</v>
      </c>
      <c r="AE60" s="58">
        <v>0</v>
      </c>
      <c r="AF60" s="41">
        <f t="shared" si="13"/>
        <v>41.62285714285714</v>
      </c>
      <c r="AG60" s="46">
        <v>1147.5</v>
      </c>
      <c r="AH60" s="46">
        <v>375.2</v>
      </c>
      <c r="AI60" s="42">
        <v>524</v>
      </c>
      <c r="AJ60" s="56">
        <v>50</v>
      </c>
      <c r="AK60" s="41">
        <f t="shared" si="14"/>
        <v>41.66666666666667</v>
      </c>
      <c r="AL60" s="57">
        <v>6</v>
      </c>
      <c r="AM60" s="56">
        <v>0</v>
      </c>
      <c r="AN60" s="41">
        <f t="shared" si="15"/>
        <v>0</v>
      </c>
      <c r="AO60" s="57">
        <v>0</v>
      </c>
      <c r="AP60" s="56">
        <v>0</v>
      </c>
      <c r="AQ60" s="41">
        <f t="shared" si="16"/>
        <v>0</v>
      </c>
      <c r="AR60" s="57">
        <v>0</v>
      </c>
      <c r="AS60" s="56">
        <v>0</v>
      </c>
      <c r="AT60" s="41">
        <f t="shared" si="17"/>
        <v>0</v>
      </c>
      <c r="AU60" s="57">
        <v>0</v>
      </c>
      <c r="AV60" s="60">
        <v>7083.1</v>
      </c>
      <c r="AW60" s="61">
        <f t="shared" si="18"/>
        <v>5902.583333333333</v>
      </c>
      <c r="AX60" s="62">
        <f t="shared" si="19"/>
        <v>5902.583333333333</v>
      </c>
      <c r="AY60" s="60">
        <v>0</v>
      </c>
      <c r="AZ60" s="61">
        <f t="shared" si="20"/>
        <v>0</v>
      </c>
      <c r="BA60" s="62">
        <v>0</v>
      </c>
      <c r="BB60" s="60">
        <v>0</v>
      </c>
      <c r="BC60" s="41">
        <f t="shared" si="21"/>
        <v>0</v>
      </c>
      <c r="BD60" s="62">
        <v>0</v>
      </c>
      <c r="BE60" s="60">
        <v>0</v>
      </c>
      <c r="BF60" s="41">
        <f t="shared" si="22"/>
        <v>0</v>
      </c>
      <c r="BG60" s="62">
        <v>22</v>
      </c>
      <c r="BH60" s="43">
        <v>350</v>
      </c>
      <c r="BI60" s="41">
        <f t="shared" si="23"/>
        <v>291.6666666666667</v>
      </c>
      <c r="BJ60" s="63">
        <v>255.7</v>
      </c>
      <c r="BK60" s="44">
        <v>0</v>
      </c>
      <c r="BL60" s="41">
        <f t="shared" si="24"/>
        <v>0</v>
      </c>
      <c r="BM60" s="45">
        <v>0</v>
      </c>
      <c r="BN60" s="44">
        <v>0</v>
      </c>
      <c r="BO60" s="41">
        <f t="shared" si="25"/>
        <v>0</v>
      </c>
      <c r="BP60" s="45">
        <v>0</v>
      </c>
      <c r="BQ60" s="44">
        <v>0</v>
      </c>
      <c r="BR60" s="41">
        <f t="shared" si="26"/>
        <v>0</v>
      </c>
      <c r="BS60" s="45">
        <v>0</v>
      </c>
      <c r="BT60" s="60">
        <v>0</v>
      </c>
      <c r="BU60" s="41">
        <f t="shared" si="27"/>
        <v>0</v>
      </c>
      <c r="BV60" s="62">
        <v>0</v>
      </c>
      <c r="BW60" s="60">
        <v>0</v>
      </c>
      <c r="BX60" s="41">
        <f t="shared" si="28"/>
        <v>0</v>
      </c>
      <c r="BY60" s="62">
        <v>0</v>
      </c>
      <c r="BZ60" s="60">
        <v>1200</v>
      </c>
      <c r="CA60" s="41">
        <f t="shared" si="29"/>
        <v>1000</v>
      </c>
      <c r="CB60" s="62">
        <v>340.3</v>
      </c>
      <c r="CC60" s="44">
        <f t="shared" si="37"/>
        <v>11233.1</v>
      </c>
      <c r="CD60" s="40">
        <f t="shared" si="37"/>
        <v>9360.916666666666</v>
      </c>
      <c r="CE60" s="40">
        <f t="shared" si="37"/>
        <v>8609.883333333333</v>
      </c>
      <c r="CF60" s="60">
        <v>0</v>
      </c>
      <c r="CG60" s="41">
        <f t="shared" si="30"/>
        <v>0</v>
      </c>
      <c r="CH60" s="62">
        <v>0</v>
      </c>
      <c r="CI60" s="60">
        <v>0</v>
      </c>
      <c r="CJ60" s="41">
        <f t="shared" si="31"/>
        <v>0</v>
      </c>
      <c r="CK60" s="57">
        <v>0</v>
      </c>
      <c r="CL60" s="60">
        <v>0</v>
      </c>
      <c r="CM60" s="41">
        <f t="shared" si="32"/>
        <v>0</v>
      </c>
      <c r="CN60" s="62">
        <v>0</v>
      </c>
      <c r="CO60" s="60">
        <v>1000</v>
      </c>
      <c r="CP60" s="41">
        <f t="shared" si="33"/>
        <v>833.3333333333333</v>
      </c>
      <c r="CQ60" s="62">
        <v>0</v>
      </c>
      <c r="CR60" s="44">
        <f t="shared" si="34"/>
        <v>1000</v>
      </c>
      <c r="CS60" s="40">
        <f t="shared" si="34"/>
        <v>833.3333333333333</v>
      </c>
      <c r="CT60" s="40">
        <f t="shared" si="34"/>
        <v>0</v>
      </c>
    </row>
    <row r="61" spans="2:98" ht="15" customHeight="1">
      <c r="B61" s="34">
        <v>50</v>
      </c>
      <c r="C61" s="35" t="s">
        <v>95</v>
      </c>
      <c r="D61" s="55">
        <v>983.637</v>
      </c>
      <c r="E61" s="55">
        <v>0.63</v>
      </c>
      <c r="F61" s="39">
        <f t="shared" si="38"/>
        <v>13761</v>
      </c>
      <c r="G61" s="40">
        <f t="shared" si="38"/>
        <v>11467.499999999998</v>
      </c>
      <c r="H61" s="40">
        <f t="shared" si="38"/>
        <v>10772</v>
      </c>
      <c r="I61" s="41">
        <f t="shared" si="5"/>
        <v>93.93503379114891</v>
      </c>
      <c r="J61" s="39">
        <f t="shared" si="0"/>
        <v>4302</v>
      </c>
      <c r="K61" s="40">
        <f t="shared" si="1"/>
        <v>3585.0000000000005</v>
      </c>
      <c r="L61" s="40">
        <f t="shared" si="36"/>
        <v>2989.4999999999995</v>
      </c>
      <c r="M61" s="41">
        <f t="shared" si="6"/>
        <v>83.3891213389121</v>
      </c>
      <c r="N61" s="56">
        <v>200</v>
      </c>
      <c r="O61" s="41">
        <f t="shared" si="7"/>
        <v>166.66666666666669</v>
      </c>
      <c r="P61" s="57">
        <v>69.6</v>
      </c>
      <c r="Q61" s="41">
        <f t="shared" si="8"/>
        <v>41.75999999999999</v>
      </c>
      <c r="R61" s="56">
        <v>3500</v>
      </c>
      <c r="S61" s="41">
        <f t="shared" si="9"/>
        <v>2916.666666666667</v>
      </c>
      <c r="T61" s="57">
        <v>2578</v>
      </c>
      <c r="U61" s="58">
        <f t="shared" si="35"/>
        <v>885.0749999999999</v>
      </c>
      <c r="V61" s="59">
        <v>345</v>
      </c>
      <c r="W61" s="41">
        <f t="shared" si="10"/>
        <v>88.38857142857141</v>
      </c>
      <c r="X61" s="46">
        <v>7219.8</v>
      </c>
      <c r="Y61" s="46">
        <v>6973.9</v>
      </c>
      <c r="Z61" s="42">
        <v>1180.1</v>
      </c>
      <c r="AA61" s="56">
        <v>410</v>
      </c>
      <c r="AB61" s="41">
        <f t="shared" si="11"/>
        <v>341.66666666666663</v>
      </c>
      <c r="AC61" s="57">
        <v>146.2</v>
      </c>
      <c r="AD61" s="58">
        <f t="shared" si="12"/>
        <v>14.97777777777778</v>
      </c>
      <c r="AE61" s="58">
        <v>0</v>
      </c>
      <c r="AF61" s="41">
        <f t="shared" si="13"/>
        <v>42.79024390243902</v>
      </c>
      <c r="AG61" s="46">
        <v>1117.2</v>
      </c>
      <c r="AH61" s="46">
        <v>1032</v>
      </c>
      <c r="AI61" s="42">
        <v>134.8</v>
      </c>
      <c r="AJ61" s="56">
        <v>70</v>
      </c>
      <c r="AK61" s="41">
        <f t="shared" si="14"/>
        <v>58.33333333333333</v>
      </c>
      <c r="AL61" s="57">
        <v>80</v>
      </c>
      <c r="AM61" s="56">
        <v>0</v>
      </c>
      <c r="AN61" s="41">
        <f t="shared" si="15"/>
        <v>0</v>
      </c>
      <c r="AO61" s="57">
        <v>0</v>
      </c>
      <c r="AP61" s="56">
        <v>0</v>
      </c>
      <c r="AQ61" s="41">
        <f t="shared" si="16"/>
        <v>0</v>
      </c>
      <c r="AR61" s="57">
        <v>0</v>
      </c>
      <c r="AS61" s="56">
        <v>0</v>
      </c>
      <c r="AT61" s="41">
        <f t="shared" si="17"/>
        <v>0</v>
      </c>
      <c r="AU61" s="57">
        <v>0</v>
      </c>
      <c r="AV61" s="60">
        <v>9159</v>
      </c>
      <c r="AW61" s="61">
        <f t="shared" si="18"/>
        <v>7632.5</v>
      </c>
      <c r="AX61" s="62">
        <f t="shared" si="19"/>
        <v>7632.5</v>
      </c>
      <c r="AY61" s="60">
        <v>0</v>
      </c>
      <c r="AZ61" s="61">
        <f t="shared" si="20"/>
        <v>0</v>
      </c>
      <c r="BA61" s="62">
        <v>0</v>
      </c>
      <c r="BB61" s="60">
        <v>0</v>
      </c>
      <c r="BC61" s="41">
        <f t="shared" si="21"/>
        <v>0</v>
      </c>
      <c r="BD61" s="62">
        <v>0</v>
      </c>
      <c r="BE61" s="60">
        <v>10</v>
      </c>
      <c r="BF61" s="41">
        <f t="shared" si="22"/>
        <v>8.333333333333334</v>
      </c>
      <c r="BG61" s="62">
        <v>0</v>
      </c>
      <c r="BH61" s="43">
        <v>112</v>
      </c>
      <c r="BI61" s="41">
        <f t="shared" si="23"/>
        <v>93.33333333333334</v>
      </c>
      <c r="BJ61" s="63">
        <v>115.7</v>
      </c>
      <c r="BK61" s="44">
        <v>0</v>
      </c>
      <c r="BL61" s="41">
        <f t="shared" si="24"/>
        <v>0</v>
      </c>
      <c r="BM61" s="45">
        <v>0</v>
      </c>
      <c r="BN61" s="44">
        <v>0</v>
      </c>
      <c r="BO61" s="41">
        <f t="shared" si="25"/>
        <v>0</v>
      </c>
      <c r="BP61" s="45">
        <v>0</v>
      </c>
      <c r="BQ61" s="44">
        <v>0</v>
      </c>
      <c r="BR61" s="41">
        <f t="shared" si="26"/>
        <v>0</v>
      </c>
      <c r="BS61" s="45">
        <v>0</v>
      </c>
      <c r="BT61" s="60">
        <v>0</v>
      </c>
      <c r="BU61" s="41">
        <f t="shared" si="27"/>
        <v>0</v>
      </c>
      <c r="BV61" s="62">
        <v>0</v>
      </c>
      <c r="BW61" s="60">
        <v>300</v>
      </c>
      <c r="BX61" s="41">
        <f t="shared" si="28"/>
        <v>250</v>
      </c>
      <c r="BY61" s="62">
        <v>150</v>
      </c>
      <c r="BZ61" s="60">
        <v>0</v>
      </c>
      <c r="CA61" s="41">
        <f t="shared" si="29"/>
        <v>0</v>
      </c>
      <c r="CB61" s="62">
        <v>0</v>
      </c>
      <c r="CC61" s="44">
        <f t="shared" si="37"/>
        <v>13761</v>
      </c>
      <c r="CD61" s="40">
        <f t="shared" si="37"/>
        <v>11467.499999999998</v>
      </c>
      <c r="CE61" s="40">
        <f t="shared" si="37"/>
        <v>10772</v>
      </c>
      <c r="CF61" s="60">
        <v>0</v>
      </c>
      <c r="CG61" s="41">
        <f t="shared" si="30"/>
        <v>0</v>
      </c>
      <c r="CH61" s="62">
        <v>0</v>
      </c>
      <c r="CI61" s="60">
        <v>0</v>
      </c>
      <c r="CJ61" s="41">
        <f t="shared" si="31"/>
        <v>0</v>
      </c>
      <c r="CK61" s="57">
        <v>0</v>
      </c>
      <c r="CL61" s="60">
        <v>0</v>
      </c>
      <c r="CM61" s="41">
        <f t="shared" si="32"/>
        <v>0</v>
      </c>
      <c r="CN61" s="62">
        <v>0</v>
      </c>
      <c r="CO61" s="60">
        <v>1141.6</v>
      </c>
      <c r="CP61" s="41">
        <f t="shared" si="33"/>
        <v>951.3333333333333</v>
      </c>
      <c r="CQ61" s="62">
        <v>601</v>
      </c>
      <c r="CR61" s="44">
        <f t="shared" si="34"/>
        <v>1141.6</v>
      </c>
      <c r="CS61" s="40">
        <f t="shared" si="34"/>
        <v>951.3333333333333</v>
      </c>
      <c r="CT61" s="40">
        <f t="shared" si="34"/>
        <v>601</v>
      </c>
    </row>
    <row r="62" spans="2:98" ht="15" customHeight="1">
      <c r="B62" s="34">
        <v>51</v>
      </c>
      <c r="C62" s="35" t="s">
        <v>96</v>
      </c>
      <c r="D62" s="55">
        <v>1487.7424</v>
      </c>
      <c r="E62" s="55">
        <v>120.674</v>
      </c>
      <c r="F62" s="39">
        <f t="shared" si="38"/>
        <v>4364</v>
      </c>
      <c r="G62" s="40">
        <f t="shared" si="38"/>
        <v>3636.666666666667</v>
      </c>
      <c r="H62" s="40">
        <f t="shared" si="38"/>
        <v>3381.766666666667</v>
      </c>
      <c r="I62" s="41">
        <f t="shared" si="5"/>
        <v>92.99083409715857</v>
      </c>
      <c r="J62" s="39">
        <f t="shared" si="0"/>
        <v>864</v>
      </c>
      <c r="K62" s="40">
        <f t="shared" si="1"/>
        <v>720</v>
      </c>
      <c r="L62" s="40">
        <f t="shared" si="36"/>
        <v>465.1</v>
      </c>
      <c r="M62" s="41">
        <f t="shared" si="6"/>
        <v>64.59722222222223</v>
      </c>
      <c r="N62" s="56">
        <v>301</v>
      </c>
      <c r="O62" s="41">
        <f t="shared" si="7"/>
        <v>250.83333333333331</v>
      </c>
      <c r="P62" s="57">
        <v>99.6</v>
      </c>
      <c r="Q62" s="41">
        <f t="shared" si="8"/>
        <v>39.707641196013284</v>
      </c>
      <c r="R62" s="56">
        <v>303</v>
      </c>
      <c r="S62" s="41">
        <f t="shared" si="9"/>
        <v>252.5</v>
      </c>
      <c r="T62" s="57">
        <v>212.4</v>
      </c>
      <c r="U62" s="58">
        <f t="shared" si="35"/>
        <v>33</v>
      </c>
      <c r="V62" s="59">
        <v>0</v>
      </c>
      <c r="W62" s="41">
        <f t="shared" si="10"/>
        <v>84.11881188118812</v>
      </c>
      <c r="X62" s="48">
        <v>80.5</v>
      </c>
      <c r="Y62" s="48">
        <v>35</v>
      </c>
      <c r="Z62" s="49">
        <v>44</v>
      </c>
      <c r="AA62" s="56">
        <v>200</v>
      </c>
      <c r="AB62" s="41">
        <f t="shared" si="11"/>
        <v>166.66666666666669</v>
      </c>
      <c r="AC62" s="57">
        <v>114.1</v>
      </c>
      <c r="AD62" s="58">
        <f t="shared" si="12"/>
        <v>1.6666666666666667</v>
      </c>
      <c r="AE62" s="58">
        <v>0</v>
      </c>
      <c r="AF62" s="41">
        <f t="shared" si="13"/>
        <v>68.46</v>
      </c>
      <c r="AG62" s="48">
        <v>1260.5</v>
      </c>
      <c r="AH62" s="48">
        <v>458</v>
      </c>
      <c r="AI62" s="42">
        <v>15</v>
      </c>
      <c r="AJ62" s="56">
        <v>60</v>
      </c>
      <c r="AK62" s="41">
        <f t="shared" si="14"/>
        <v>50</v>
      </c>
      <c r="AL62" s="57">
        <v>39</v>
      </c>
      <c r="AM62" s="56">
        <v>0</v>
      </c>
      <c r="AN62" s="41">
        <f t="shared" si="15"/>
        <v>0</v>
      </c>
      <c r="AO62" s="57">
        <v>0</v>
      </c>
      <c r="AP62" s="56">
        <v>0</v>
      </c>
      <c r="AQ62" s="41">
        <f t="shared" si="16"/>
        <v>0</v>
      </c>
      <c r="AR62" s="57">
        <v>0</v>
      </c>
      <c r="AS62" s="56">
        <v>0</v>
      </c>
      <c r="AT62" s="41">
        <f t="shared" si="17"/>
        <v>0</v>
      </c>
      <c r="AU62" s="57">
        <v>0</v>
      </c>
      <c r="AV62" s="60">
        <v>3500</v>
      </c>
      <c r="AW62" s="61">
        <f t="shared" si="18"/>
        <v>2916.666666666667</v>
      </c>
      <c r="AX62" s="62">
        <f t="shared" si="19"/>
        <v>2916.666666666667</v>
      </c>
      <c r="AY62" s="60">
        <v>0</v>
      </c>
      <c r="AZ62" s="61">
        <f t="shared" si="20"/>
        <v>0</v>
      </c>
      <c r="BA62" s="62">
        <v>0</v>
      </c>
      <c r="BB62" s="60">
        <v>0</v>
      </c>
      <c r="BC62" s="41">
        <f t="shared" si="21"/>
        <v>0</v>
      </c>
      <c r="BD62" s="62">
        <v>0</v>
      </c>
      <c r="BE62" s="60">
        <v>0</v>
      </c>
      <c r="BF62" s="41">
        <f t="shared" si="22"/>
        <v>0</v>
      </c>
      <c r="BG62" s="62">
        <v>0</v>
      </c>
      <c r="BH62" s="43">
        <v>0</v>
      </c>
      <c r="BI62" s="41">
        <f t="shared" si="23"/>
        <v>0</v>
      </c>
      <c r="BJ62" s="63">
        <v>0</v>
      </c>
      <c r="BK62" s="44">
        <v>0</v>
      </c>
      <c r="BL62" s="41">
        <f t="shared" si="24"/>
        <v>0</v>
      </c>
      <c r="BM62" s="45">
        <v>0</v>
      </c>
      <c r="BN62" s="44">
        <v>0</v>
      </c>
      <c r="BO62" s="41">
        <f t="shared" si="25"/>
        <v>0</v>
      </c>
      <c r="BP62" s="45">
        <v>0</v>
      </c>
      <c r="BQ62" s="44">
        <v>0</v>
      </c>
      <c r="BR62" s="41">
        <f t="shared" si="26"/>
        <v>0</v>
      </c>
      <c r="BS62" s="45">
        <v>0</v>
      </c>
      <c r="BT62" s="60">
        <v>0</v>
      </c>
      <c r="BU62" s="41">
        <f t="shared" si="27"/>
        <v>0</v>
      </c>
      <c r="BV62" s="62">
        <v>0</v>
      </c>
      <c r="BW62" s="60">
        <v>0</v>
      </c>
      <c r="BX62" s="41">
        <f t="shared" si="28"/>
        <v>0</v>
      </c>
      <c r="BY62" s="62">
        <v>0</v>
      </c>
      <c r="BZ62" s="60">
        <v>0</v>
      </c>
      <c r="CA62" s="41">
        <f t="shared" si="29"/>
        <v>0</v>
      </c>
      <c r="CB62" s="62">
        <v>0</v>
      </c>
      <c r="CC62" s="44">
        <f t="shared" si="37"/>
        <v>4364</v>
      </c>
      <c r="CD62" s="40">
        <f t="shared" si="37"/>
        <v>3636.666666666667</v>
      </c>
      <c r="CE62" s="40">
        <f t="shared" si="37"/>
        <v>3381.766666666667</v>
      </c>
      <c r="CF62" s="60">
        <v>0</v>
      </c>
      <c r="CG62" s="41">
        <f t="shared" si="30"/>
        <v>0</v>
      </c>
      <c r="CH62" s="62">
        <v>0</v>
      </c>
      <c r="CI62" s="60">
        <v>0</v>
      </c>
      <c r="CJ62" s="41">
        <f t="shared" si="31"/>
        <v>0</v>
      </c>
      <c r="CK62" s="57">
        <v>0</v>
      </c>
      <c r="CL62" s="60">
        <v>0</v>
      </c>
      <c r="CM62" s="41">
        <f t="shared" si="32"/>
        <v>0</v>
      </c>
      <c r="CN62" s="62">
        <v>0</v>
      </c>
      <c r="CO62" s="60">
        <v>236</v>
      </c>
      <c r="CP62" s="41">
        <f t="shared" si="33"/>
        <v>196.66666666666669</v>
      </c>
      <c r="CQ62" s="62">
        <v>0</v>
      </c>
      <c r="CR62" s="44">
        <f t="shared" si="34"/>
        <v>236</v>
      </c>
      <c r="CS62" s="40">
        <f t="shared" si="34"/>
        <v>196.66666666666669</v>
      </c>
      <c r="CT62" s="40">
        <f t="shared" si="34"/>
        <v>0</v>
      </c>
    </row>
    <row r="63" spans="2:98" ht="15" customHeight="1">
      <c r="B63" s="34">
        <v>52</v>
      </c>
      <c r="C63" s="35" t="s">
        <v>97</v>
      </c>
      <c r="D63" s="55">
        <v>157.8203</v>
      </c>
      <c r="E63" s="55">
        <v>0</v>
      </c>
      <c r="F63" s="39">
        <f t="shared" si="38"/>
        <v>9408.3</v>
      </c>
      <c r="G63" s="40">
        <f t="shared" si="38"/>
        <v>7840.249999999999</v>
      </c>
      <c r="H63" s="40">
        <f t="shared" si="38"/>
        <v>6376.316666666667</v>
      </c>
      <c r="I63" s="41">
        <f t="shared" si="5"/>
        <v>81.32797636129801</v>
      </c>
      <c r="J63" s="39">
        <f t="shared" si="0"/>
        <v>5050</v>
      </c>
      <c r="K63" s="40">
        <f t="shared" si="1"/>
        <v>4208.333333333334</v>
      </c>
      <c r="L63" s="40">
        <f t="shared" si="36"/>
        <v>3244.3999999999996</v>
      </c>
      <c r="M63" s="41">
        <f t="shared" si="6"/>
        <v>77.09465346534652</v>
      </c>
      <c r="N63" s="56">
        <v>0</v>
      </c>
      <c r="O63" s="41">
        <f t="shared" si="7"/>
        <v>0</v>
      </c>
      <c r="P63" s="57">
        <v>5</v>
      </c>
      <c r="Q63" s="41" t="e">
        <f t="shared" si="8"/>
        <v>#DIV/0!</v>
      </c>
      <c r="R63" s="56">
        <v>2500</v>
      </c>
      <c r="S63" s="41">
        <f t="shared" si="9"/>
        <v>2083.3333333333335</v>
      </c>
      <c r="T63" s="57">
        <v>1570.5</v>
      </c>
      <c r="U63" s="58">
        <f t="shared" si="35"/>
        <v>165</v>
      </c>
      <c r="V63" s="59">
        <v>278.4</v>
      </c>
      <c r="W63" s="41">
        <f t="shared" si="10"/>
        <v>75.384</v>
      </c>
      <c r="X63" s="46">
        <v>10044</v>
      </c>
      <c r="Y63" s="46">
        <v>1320</v>
      </c>
      <c r="Z63" s="42">
        <v>220</v>
      </c>
      <c r="AA63" s="56">
        <v>500</v>
      </c>
      <c r="AB63" s="41">
        <f t="shared" si="11"/>
        <v>416.66666666666663</v>
      </c>
      <c r="AC63" s="57">
        <v>230.8</v>
      </c>
      <c r="AD63" s="58">
        <f t="shared" si="12"/>
        <v>0</v>
      </c>
      <c r="AE63" s="58">
        <v>0</v>
      </c>
      <c r="AF63" s="41">
        <f t="shared" si="13"/>
        <v>55.39200000000001</v>
      </c>
      <c r="AG63" s="46">
        <v>560</v>
      </c>
      <c r="AH63" s="46">
        <v>2316</v>
      </c>
      <c r="AI63" s="42">
        <v>0</v>
      </c>
      <c r="AJ63" s="56">
        <v>27</v>
      </c>
      <c r="AK63" s="41">
        <f t="shared" si="14"/>
        <v>22.5</v>
      </c>
      <c r="AL63" s="57">
        <v>15</v>
      </c>
      <c r="AM63" s="56">
        <v>0</v>
      </c>
      <c r="AN63" s="41">
        <f t="shared" si="15"/>
        <v>0</v>
      </c>
      <c r="AO63" s="57">
        <v>0</v>
      </c>
      <c r="AP63" s="56">
        <v>0</v>
      </c>
      <c r="AQ63" s="41">
        <f t="shared" si="16"/>
        <v>0</v>
      </c>
      <c r="AR63" s="57">
        <v>0</v>
      </c>
      <c r="AS63" s="56">
        <v>0</v>
      </c>
      <c r="AT63" s="41">
        <f t="shared" si="17"/>
        <v>0</v>
      </c>
      <c r="AU63" s="57">
        <v>0</v>
      </c>
      <c r="AV63" s="60">
        <v>3758.3</v>
      </c>
      <c r="AW63" s="61">
        <f t="shared" si="18"/>
        <v>3131.9166666666665</v>
      </c>
      <c r="AX63" s="62">
        <f t="shared" si="19"/>
        <v>3131.9166666666665</v>
      </c>
      <c r="AY63" s="60">
        <v>0</v>
      </c>
      <c r="AZ63" s="61">
        <f t="shared" si="20"/>
        <v>0</v>
      </c>
      <c r="BA63" s="62">
        <v>0</v>
      </c>
      <c r="BB63" s="60">
        <v>0</v>
      </c>
      <c r="BC63" s="41">
        <f t="shared" si="21"/>
        <v>0</v>
      </c>
      <c r="BD63" s="62">
        <v>0</v>
      </c>
      <c r="BE63" s="60">
        <v>0</v>
      </c>
      <c r="BF63" s="41">
        <f t="shared" si="22"/>
        <v>0</v>
      </c>
      <c r="BG63" s="62">
        <v>3</v>
      </c>
      <c r="BH63" s="43">
        <v>980</v>
      </c>
      <c r="BI63" s="41">
        <f t="shared" si="23"/>
        <v>816.6666666666667</v>
      </c>
      <c r="BJ63" s="63">
        <v>609.4</v>
      </c>
      <c r="BK63" s="44">
        <v>0</v>
      </c>
      <c r="BL63" s="41">
        <f t="shared" si="24"/>
        <v>0</v>
      </c>
      <c r="BM63" s="45">
        <v>0</v>
      </c>
      <c r="BN63" s="44">
        <v>1043</v>
      </c>
      <c r="BO63" s="41">
        <f t="shared" si="25"/>
        <v>869.1666666666667</v>
      </c>
      <c r="BP63" s="45">
        <v>810.7</v>
      </c>
      <c r="BQ63" s="44">
        <v>0</v>
      </c>
      <c r="BR63" s="41">
        <f t="shared" si="26"/>
        <v>0</v>
      </c>
      <c r="BS63" s="45">
        <v>0</v>
      </c>
      <c r="BT63" s="60">
        <v>0</v>
      </c>
      <c r="BU63" s="41">
        <f t="shared" si="27"/>
        <v>0</v>
      </c>
      <c r="BV63" s="62">
        <v>0</v>
      </c>
      <c r="BW63" s="60">
        <v>600</v>
      </c>
      <c r="BX63" s="41">
        <f t="shared" si="28"/>
        <v>500</v>
      </c>
      <c r="BY63" s="62">
        <v>0</v>
      </c>
      <c r="BZ63" s="60">
        <v>0</v>
      </c>
      <c r="CA63" s="41">
        <f t="shared" si="29"/>
        <v>0</v>
      </c>
      <c r="CB63" s="62">
        <v>0</v>
      </c>
      <c r="CC63" s="44">
        <f t="shared" si="37"/>
        <v>9408.3</v>
      </c>
      <c r="CD63" s="40">
        <f t="shared" si="37"/>
        <v>7840.25</v>
      </c>
      <c r="CE63" s="40">
        <f t="shared" si="37"/>
        <v>6376.316666666667</v>
      </c>
      <c r="CF63" s="60">
        <v>0</v>
      </c>
      <c r="CG63" s="41">
        <f t="shared" si="30"/>
        <v>0</v>
      </c>
      <c r="CH63" s="62">
        <v>0</v>
      </c>
      <c r="CI63" s="60">
        <v>0</v>
      </c>
      <c r="CJ63" s="41">
        <f t="shared" si="31"/>
        <v>0</v>
      </c>
      <c r="CK63" s="57">
        <v>0</v>
      </c>
      <c r="CL63" s="60">
        <v>0</v>
      </c>
      <c r="CM63" s="41">
        <f t="shared" si="32"/>
        <v>0</v>
      </c>
      <c r="CN63" s="62">
        <v>0</v>
      </c>
      <c r="CO63" s="60">
        <v>500</v>
      </c>
      <c r="CP63" s="41">
        <f t="shared" si="33"/>
        <v>416.66666666666663</v>
      </c>
      <c r="CQ63" s="62">
        <v>0</v>
      </c>
      <c r="CR63" s="44">
        <f t="shared" si="34"/>
        <v>500</v>
      </c>
      <c r="CS63" s="40">
        <f t="shared" si="34"/>
        <v>416.66666666666663</v>
      </c>
      <c r="CT63" s="40">
        <f t="shared" si="34"/>
        <v>0</v>
      </c>
    </row>
    <row r="64" spans="2:98" ht="15" customHeight="1">
      <c r="B64" s="34">
        <v>53</v>
      </c>
      <c r="C64" s="35" t="s">
        <v>98</v>
      </c>
      <c r="D64" s="55">
        <v>2065.73</v>
      </c>
      <c r="E64" s="55">
        <v>442.09</v>
      </c>
      <c r="F64" s="39">
        <f t="shared" si="38"/>
        <v>6510</v>
      </c>
      <c r="G64" s="40">
        <f t="shared" si="38"/>
        <v>5425.000000000001</v>
      </c>
      <c r="H64" s="40">
        <f t="shared" si="38"/>
        <v>4821.483666666667</v>
      </c>
      <c r="I64" s="41">
        <f t="shared" si="5"/>
        <v>88.87527496159753</v>
      </c>
      <c r="J64" s="39">
        <f t="shared" si="0"/>
        <v>3010</v>
      </c>
      <c r="K64" s="40">
        <f t="shared" si="1"/>
        <v>2508.333333333334</v>
      </c>
      <c r="L64" s="40">
        <f t="shared" si="36"/>
        <v>1904.817</v>
      </c>
      <c r="M64" s="41">
        <f t="shared" si="6"/>
        <v>75.93954817275745</v>
      </c>
      <c r="N64" s="56">
        <v>0</v>
      </c>
      <c r="O64" s="41">
        <f t="shared" si="7"/>
        <v>0</v>
      </c>
      <c r="P64" s="57">
        <v>0.117</v>
      </c>
      <c r="Q64" s="41" t="e">
        <f t="shared" si="8"/>
        <v>#DIV/0!</v>
      </c>
      <c r="R64" s="56">
        <v>2500</v>
      </c>
      <c r="S64" s="41">
        <f t="shared" si="9"/>
        <v>2083.3333333333335</v>
      </c>
      <c r="T64" s="57">
        <v>1681</v>
      </c>
      <c r="U64" s="58">
        <f t="shared" si="35"/>
        <v>57.75</v>
      </c>
      <c r="V64" s="59">
        <v>278</v>
      </c>
      <c r="W64" s="41">
        <f t="shared" si="10"/>
        <v>80.68799999999999</v>
      </c>
      <c r="X64" s="46">
        <v>10475.6</v>
      </c>
      <c r="Y64" s="46">
        <v>8001.6</v>
      </c>
      <c r="Z64" s="42">
        <v>77</v>
      </c>
      <c r="AA64" s="56">
        <v>190</v>
      </c>
      <c r="AB64" s="41">
        <f t="shared" si="11"/>
        <v>158.33333333333334</v>
      </c>
      <c r="AC64" s="57">
        <v>109.4</v>
      </c>
      <c r="AD64" s="58">
        <f t="shared" si="12"/>
        <v>1.011111111111111</v>
      </c>
      <c r="AE64" s="58">
        <v>0</v>
      </c>
      <c r="AF64" s="41">
        <f t="shared" si="13"/>
        <v>69.09473684210526</v>
      </c>
      <c r="AG64" s="46">
        <v>28</v>
      </c>
      <c r="AH64" s="46">
        <v>10</v>
      </c>
      <c r="AI64" s="42">
        <v>9.1</v>
      </c>
      <c r="AJ64" s="56">
        <v>10</v>
      </c>
      <c r="AK64" s="41">
        <f t="shared" si="14"/>
        <v>8.333333333333334</v>
      </c>
      <c r="AL64" s="57">
        <v>10</v>
      </c>
      <c r="AM64" s="56">
        <v>0</v>
      </c>
      <c r="AN64" s="41">
        <f t="shared" si="15"/>
        <v>0</v>
      </c>
      <c r="AO64" s="57">
        <v>0</v>
      </c>
      <c r="AP64" s="56">
        <v>0</v>
      </c>
      <c r="AQ64" s="41">
        <f t="shared" si="16"/>
        <v>0</v>
      </c>
      <c r="AR64" s="57">
        <v>0</v>
      </c>
      <c r="AS64" s="56">
        <v>0</v>
      </c>
      <c r="AT64" s="41">
        <f t="shared" si="17"/>
        <v>0</v>
      </c>
      <c r="AU64" s="57">
        <v>0</v>
      </c>
      <c r="AV64" s="60">
        <v>3500</v>
      </c>
      <c r="AW64" s="61">
        <f t="shared" si="18"/>
        <v>2916.666666666667</v>
      </c>
      <c r="AX64" s="62">
        <f t="shared" si="19"/>
        <v>2916.666666666667</v>
      </c>
      <c r="AY64" s="60">
        <v>0</v>
      </c>
      <c r="AZ64" s="61">
        <f t="shared" si="20"/>
        <v>0</v>
      </c>
      <c r="BA64" s="62">
        <v>0</v>
      </c>
      <c r="BB64" s="60">
        <v>0</v>
      </c>
      <c r="BC64" s="41">
        <f t="shared" si="21"/>
        <v>0</v>
      </c>
      <c r="BD64" s="62">
        <v>0</v>
      </c>
      <c r="BE64" s="60">
        <v>0</v>
      </c>
      <c r="BF64" s="41">
        <f t="shared" si="22"/>
        <v>0</v>
      </c>
      <c r="BG64" s="62">
        <v>0</v>
      </c>
      <c r="BH64" s="43">
        <v>310</v>
      </c>
      <c r="BI64" s="41">
        <f t="shared" si="23"/>
        <v>258.3333333333333</v>
      </c>
      <c r="BJ64" s="63">
        <v>104.3</v>
      </c>
      <c r="BK64" s="44">
        <v>0</v>
      </c>
      <c r="BL64" s="41">
        <f t="shared" si="24"/>
        <v>0</v>
      </c>
      <c r="BM64" s="45">
        <v>0</v>
      </c>
      <c r="BN64" s="44">
        <v>0</v>
      </c>
      <c r="BO64" s="41">
        <f t="shared" si="25"/>
        <v>0</v>
      </c>
      <c r="BP64" s="45">
        <v>0</v>
      </c>
      <c r="BQ64" s="44">
        <v>0</v>
      </c>
      <c r="BR64" s="41">
        <f t="shared" si="26"/>
        <v>0</v>
      </c>
      <c r="BS64" s="45">
        <v>0</v>
      </c>
      <c r="BT64" s="60">
        <v>0</v>
      </c>
      <c r="BU64" s="41">
        <f t="shared" si="27"/>
        <v>0</v>
      </c>
      <c r="BV64" s="62">
        <v>0</v>
      </c>
      <c r="BW64" s="60">
        <v>0</v>
      </c>
      <c r="BX64" s="41">
        <f t="shared" si="28"/>
        <v>0</v>
      </c>
      <c r="BY64" s="62">
        <v>0</v>
      </c>
      <c r="BZ64" s="60">
        <v>0</v>
      </c>
      <c r="CA64" s="41">
        <f t="shared" si="29"/>
        <v>0</v>
      </c>
      <c r="CB64" s="62">
        <v>0</v>
      </c>
      <c r="CC64" s="44">
        <f t="shared" si="37"/>
        <v>6510</v>
      </c>
      <c r="CD64" s="40">
        <f t="shared" si="37"/>
        <v>5425.000000000001</v>
      </c>
      <c r="CE64" s="40">
        <f t="shared" si="37"/>
        <v>4821.483666666667</v>
      </c>
      <c r="CF64" s="60">
        <v>0</v>
      </c>
      <c r="CG64" s="41">
        <f t="shared" si="30"/>
        <v>0</v>
      </c>
      <c r="CH64" s="62">
        <v>0</v>
      </c>
      <c r="CI64" s="60">
        <v>0</v>
      </c>
      <c r="CJ64" s="41">
        <f t="shared" si="31"/>
        <v>0</v>
      </c>
      <c r="CK64" s="57">
        <v>0</v>
      </c>
      <c r="CL64" s="60">
        <v>0</v>
      </c>
      <c r="CM64" s="41">
        <f t="shared" si="32"/>
        <v>0</v>
      </c>
      <c r="CN64" s="62">
        <v>0</v>
      </c>
      <c r="CO64" s="60">
        <v>420.9</v>
      </c>
      <c r="CP64" s="41">
        <f t="shared" si="33"/>
        <v>350.74999999999994</v>
      </c>
      <c r="CQ64" s="62">
        <v>0</v>
      </c>
      <c r="CR64" s="44">
        <f t="shared" si="34"/>
        <v>420.9</v>
      </c>
      <c r="CS64" s="40">
        <f t="shared" si="34"/>
        <v>350.74999999999994</v>
      </c>
      <c r="CT64" s="40">
        <f t="shared" si="34"/>
        <v>0</v>
      </c>
    </row>
    <row r="65" spans="2:98" ht="15" customHeight="1">
      <c r="B65" s="34">
        <v>54</v>
      </c>
      <c r="C65" s="35" t="s">
        <v>99</v>
      </c>
      <c r="D65" s="55">
        <v>654.171</v>
      </c>
      <c r="E65" s="55">
        <v>70.696</v>
      </c>
      <c r="F65" s="39">
        <f t="shared" si="38"/>
        <v>5770</v>
      </c>
      <c r="G65" s="40">
        <f t="shared" si="38"/>
        <v>4808.333333333334</v>
      </c>
      <c r="H65" s="40">
        <f t="shared" si="38"/>
        <v>4660.966666666667</v>
      </c>
      <c r="I65" s="41">
        <f t="shared" si="5"/>
        <v>96.93518197573655</v>
      </c>
      <c r="J65" s="39">
        <f t="shared" si="0"/>
        <v>1970</v>
      </c>
      <c r="K65" s="40">
        <f t="shared" si="1"/>
        <v>1641.6666666666665</v>
      </c>
      <c r="L65" s="40">
        <f t="shared" si="36"/>
        <v>1744.2999999999997</v>
      </c>
      <c r="M65" s="41">
        <f t="shared" si="6"/>
        <v>106.25177664974619</v>
      </c>
      <c r="N65" s="56">
        <v>0</v>
      </c>
      <c r="O65" s="41">
        <f t="shared" si="7"/>
        <v>0</v>
      </c>
      <c r="P65" s="57">
        <v>0</v>
      </c>
      <c r="Q65" s="41" t="e">
        <f t="shared" si="8"/>
        <v>#DIV/0!</v>
      </c>
      <c r="R65" s="56">
        <v>1150</v>
      </c>
      <c r="S65" s="41">
        <f t="shared" si="9"/>
        <v>958.3333333333333</v>
      </c>
      <c r="T65" s="57">
        <v>1134.1</v>
      </c>
      <c r="U65" s="58">
        <f t="shared" si="35"/>
        <v>46.5</v>
      </c>
      <c r="V65" s="59">
        <v>110.3</v>
      </c>
      <c r="W65" s="41">
        <f t="shared" si="10"/>
        <v>118.34086956521739</v>
      </c>
      <c r="X65" s="46">
        <v>811.4</v>
      </c>
      <c r="Y65" s="46">
        <v>848.8</v>
      </c>
      <c r="Z65" s="42">
        <v>62</v>
      </c>
      <c r="AA65" s="56">
        <v>110</v>
      </c>
      <c r="AB65" s="41">
        <f t="shared" si="11"/>
        <v>91.66666666666666</v>
      </c>
      <c r="AC65" s="57">
        <v>93.1</v>
      </c>
      <c r="AD65" s="58">
        <f t="shared" si="12"/>
        <v>0.5222222222222223</v>
      </c>
      <c r="AE65" s="58">
        <v>0</v>
      </c>
      <c r="AF65" s="41">
        <f t="shared" si="13"/>
        <v>101.56363636363636</v>
      </c>
      <c r="AG65" s="46">
        <v>100</v>
      </c>
      <c r="AH65" s="46">
        <v>50</v>
      </c>
      <c r="AI65" s="42">
        <v>4.7</v>
      </c>
      <c r="AJ65" s="56">
        <v>10</v>
      </c>
      <c r="AK65" s="41">
        <f t="shared" si="14"/>
        <v>8.333333333333334</v>
      </c>
      <c r="AL65" s="57">
        <v>10</v>
      </c>
      <c r="AM65" s="56">
        <v>0</v>
      </c>
      <c r="AN65" s="41">
        <f t="shared" si="15"/>
        <v>0</v>
      </c>
      <c r="AO65" s="57">
        <v>0</v>
      </c>
      <c r="AP65" s="56">
        <v>0</v>
      </c>
      <c r="AQ65" s="41">
        <f t="shared" si="16"/>
        <v>0</v>
      </c>
      <c r="AR65" s="57">
        <v>0</v>
      </c>
      <c r="AS65" s="56">
        <v>0</v>
      </c>
      <c r="AT65" s="41">
        <f t="shared" si="17"/>
        <v>0</v>
      </c>
      <c r="AU65" s="57">
        <v>0</v>
      </c>
      <c r="AV65" s="60">
        <v>3500</v>
      </c>
      <c r="AW65" s="61">
        <f t="shared" si="18"/>
        <v>2916.666666666667</v>
      </c>
      <c r="AX65" s="62">
        <f t="shared" si="19"/>
        <v>2916.666666666667</v>
      </c>
      <c r="AY65" s="60">
        <v>0</v>
      </c>
      <c r="AZ65" s="61">
        <f t="shared" si="20"/>
        <v>0</v>
      </c>
      <c r="BA65" s="62">
        <v>0</v>
      </c>
      <c r="BB65" s="60">
        <v>0</v>
      </c>
      <c r="BC65" s="41">
        <f t="shared" si="21"/>
        <v>0</v>
      </c>
      <c r="BD65" s="62">
        <v>0</v>
      </c>
      <c r="BE65" s="60">
        <v>0</v>
      </c>
      <c r="BF65" s="41">
        <f t="shared" si="22"/>
        <v>0</v>
      </c>
      <c r="BG65" s="62">
        <v>0</v>
      </c>
      <c r="BH65" s="43">
        <v>700</v>
      </c>
      <c r="BI65" s="41">
        <f t="shared" si="23"/>
        <v>583.3333333333334</v>
      </c>
      <c r="BJ65" s="63">
        <v>507.1</v>
      </c>
      <c r="BK65" s="44">
        <v>0</v>
      </c>
      <c r="BL65" s="41">
        <f t="shared" si="24"/>
        <v>0</v>
      </c>
      <c r="BM65" s="45">
        <v>0</v>
      </c>
      <c r="BN65" s="44">
        <v>0</v>
      </c>
      <c r="BO65" s="41">
        <f t="shared" si="25"/>
        <v>0</v>
      </c>
      <c r="BP65" s="45">
        <v>0</v>
      </c>
      <c r="BQ65" s="44">
        <v>0</v>
      </c>
      <c r="BR65" s="41">
        <f t="shared" si="26"/>
        <v>0</v>
      </c>
      <c r="BS65" s="45">
        <v>0</v>
      </c>
      <c r="BT65" s="60">
        <v>0</v>
      </c>
      <c r="BU65" s="41">
        <f t="shared" si="27"/>
        <v>0</v>
      </c>
      <c r="BV65" s="62">
        <v>0</v>
      </c>
      <c r="BW65" s="60">
        <v>300</v>
      </c>
      <c r="BX65" s="41">
        <f t="shared" si="28"/>
        <v>250</v>
      </c>
      <c r="BY65" s="62">
        <v>0</v>
      </c>
      <c r="BZ65" s="60">
        <v>0</v>
      </c>
      <c r="CA65" s="41">
        <f t="shared" si="29"/>
        <v>0</v>
      </c>
      <c r="CB65" s="62">
        <v>0</v>
      </c>
      <c r="CC65" s="44">
        <f t="shared" si="37"/>
        <v>5770</v>
      </c>
      <c r="CD65" s="40">
        <f t="shared" si="37"/>
        <v>4808.333333333334</v>
      </c>
      <c r="CE65" s="40">
        <f t="shared" si="37"/>
        <v>4660.966666666667</v>
      </c>
      <c r="CF65" s="60">
        <v>0</v>
      </c>
      <c r="CG65" s="41">
        <f t="shared" si="30"/>
        <v>0</v>
      </c>
      <c r="CH65" s="62">
        <v>0</v>
      </c>
      <c r="CI65" s="60">
        <v>0</v>
      </c>
      <c r="CJ65" s="41">
        <f t="shared" si="31"/>
        <v>0</v>
      </c>
      <c r="CK65" s="57">
        <v>0</v>
      </c>
      <c r="CL65" s="60">
        <v>0</v>
      </c>
      <c r="CM65" s="41">
        <f t="shared" si="32"/>
        <v>0</v>
      </c>
      <c r="CN65" s="62">
        <v>0</v>
      </c>
      <c r="CO65" s="60">
        <v>300</v>
      </c>
      <c r="CP65" s="41">
        <f t="shared" si="33"/>
        <v>250</v>
      </c>
      <c r="CQ65" s="62">
        <v>0</v>
      </c>
      <c r="CR65" s="44">
        <f t="shared" si="34"/>
        <v>300</v>
      </c>
      <c r="CS65" s="40">
        <f t="shared" si="34"/>
        <v>250</v>
      </c>
      <c r="CT65" s="40">
        <f t="shared" si="34"/>
        <v>0</v>
      </c>
    </row>
    <row r="66" spans="2:98" ht="15" customHeight="1">
      <c r="B66" s="34">
        <v>55</v>
      </c>
      <c r="C66" s="35" t="s">
        <v>100</v>
      </c>
      <c r="D66" s="55">
        <v>2219.198</v>
      </c>
      <c r="E66" s="55">
        <v>0</v>
      </c>
      <c r="F66" s="39">
        <f t="shared" si="38"/>
        <v>15346.099999999999</v>
      </c>
      <c r="G66" s="40">
        <f t="shared" si="38"/>
        <v>12788.416666666668</v>
      </c>
      <c r="H66" s="40">
        <f t="shared" si="38"/>
        <v>10337.25</v>
      </c>
      <c r="I66" s="41">
        <f t="shared" si="5"/>
        <v>80.83291520321123</v>
      </c>
      <c r="J66" s="39">
        <f t="shared" si="0"/>
        <v>6353</v>
      </c>
      <c r="K66" s="40">
        <f t="shared" si="1"/>
        <v>5294.166666666667</v>
      </c>
      <c r="L66" s="40">
        <f t="shared" si="36"/>
        <v>3343.0000000000005</v>
      </c>
      <c r="M66" s="41">
        <f t="shared" si="6"/>
        <v>63.14497087989926</v>
      </c>
      <c r="N66" s="56">
        <v>0</v>
      </c>
      <c r="O66" s="41">
        <f t="shared" si="7"/>
        <v>0</v>
      </c>
      <c r="P66" s="57">
        <v>2.9</v>
      </c>
      <c r="Q66" s="41" t="e">
        <f t="shared" si="8"/>
        <v>#DIV/0!</v>
      </c>
      <c r="R66" s="56">
        <v>5700</v>
      </c>
      <c r="S66" s="41">
        <f t="shared" si="9"/>
        <v>4750</v>
      </c>
      <c r="T66" s="57">
        <v>2830.8</v>
      </c>
      <c r="U66" s="58">
        <f t="shared" si="35"/>
        <v>208.27499999999998</v>
      </c>
      <c r="V66" s="59">
        <v>0</v>
      </c>
      <c r="W66" s="41">
        <f t="shared" si="10"/>
        <v>59.59578947368421</v>
      </c>
      <c r="X66" s="46">
        <v>47451.6</v>
      </c>
      <c r="Y66" s="46">
        <v>39655.5</v>
      </c>
      <c r="Z66" s="42">
        <v>277.7</v>
      </c>
      <c r="AA66" s="56">
        <v>450</v>
      </c>
      <c r="AB66" s="41">
        <f t="shared" si="11"/>
        <v>375</v>
      </c>
      <c r="AC66" s="57">
        <v>317.4</v>
      </c>
      <c r="AD66" s="58">
        <f t="shared" si="12"/>
        <v>5.555555555555555</v>
      </c>
      <c r="AE66" s="58">
        <v>0</v>
      </c>
      <c r="AF66" s="41">
        <f t="shared" si="13"/>
        <v>84.63999999999999</v>
      </c>
      <c r="AG66" s="46">
        <v>2022.6</v>
      </c>
      <c r="AH66" s="46">
        <v>1008.5</v>
      </c>
      <c r="AI66" s="42">
        <v>50</v>
      </c>
      <c r="AJ66" s="56">
        <v>48</v>
      </c>
      <c r="AK66" s="41">
        <f t="shared" si="14"/>
        <v>40</v>
      </c>
      <c r="AL66" s="57">
        <v>38</v>
      </c>
      <c r="AM66" s="56">
        <v>0</v>
      </c>
      <c r="AN66" s="41">
        <f t="shared" si="15"/>
        <v>0</v>
      </c>
      <c r="AO66" s="57">
        <v>0</v>
      </c>
      <c r="AP66" s="56">
        <v>0</v>
      </c>
      <c r="AQ66" s="41">
        <f t="shared" si="16"/>
        <v>0</v>
      </c>
      <c r="AR66" s="57">
        <v>0</v>
      </c>
      <c r="AS66" s="56">
        <v>0</v>
      </c>
      <c r="AT66" s="41">
        <f t="shared" si="17"/>
        <v>0</v>
      </c>
      <c r="AU66" s="57">
        <v>0</v>
      </c>
      <c r="AV66" s="60">
        <v>8393.1</v>
      </c>
      <c r="AW66" s="61">
        <f t="shared" si="18"/>
        <v>6994.250000000001</v>
      </c>
      <c r="AX66" s="62">
        <f t="shared" si="19"/>
        <v>6994.250000000001</v>
      </c>
      <c r="AY66" s="60">
        <v>0</v>
      </c>
      <c r="AZ66" s="61">
        <f t="shared" si="20"/>
        <v>0</v>
      </c>
      <c r="BA66" s="62">
        <v>0</v>
      </c>
      <c r="BB66" s="60">
        <v>0</v>
      </c>
      <c r="BC66" s="41">
        <f t="shared" si="21"/>
        <v>0</v>
      </c>
      <c r="BD66" s="62">
        <v>0</v>
      </c>
      <c r="BE66" s="60">
        <v>0</v>
      </c>
      <c r="BF66" s="41">
        <f t="shared" si="22"/>
        <v>0</v>
      </c>
      <c r="BG66" s="62">
        <v>0</v>
      </c>
      <c r="BH66" s="43">
        <v>155</v>
      </c>
      <c r="BI66" s="41">
        <f t="shared" si="23"/>
        <v>129.16666666666666</v>
      </c>
      <c r="BJ66" s="63">
        <v>153.9</v>
      </c>
      <c r="BK66" s="44">
        <v>0</v>
      </c>
      <c r="BL66" s="41">
        <f t="shared" si="24"/>
        <v>0</v>
      </c>
      <c r="BM66" s="45">
        <v>0</v>
      </c>
      <c r="BN66" s="44">
        <v>0</v>
      </c>
      <c r="BO66" s="41">
        <f t="shared" si="25"/>
        <v>0</v>
      </c>
      <c r="BP66" s="45">
        <v>0</v>
      </c>
      <c r="BQ66" s="44">
        <v>0</v>
      </c>
      <c r="BR66" s="41">
        <f t="shared" si="26"/>
        <v>0</v>
      </c>
      <c r="BS66" s="45">
        <v>0</v>
      </c>
      <c r="BT66" s="60">
        <v>0</v>
      </c>
      <c r="BU66" s="41">
        <f t="shared" si="27"/>
        <v>0</v>
      </c>
      <c r="BV66" s="62">
        <v>0</v>
      </c>
      <c r="BW66" s="60">
        <v>600</v>
      </c>
      <c r="BX66" s="41">
        <f t="shared" si="28"/>
        <v>500</v>
      </c>
      <c r="BY66" s="62">
        <v>0</v>
      </c>
      <c r="BZ66" s="60">
        <v>0</v>
      </c>
      <c r="CA66" s="41">
        <f t="shared" si="29"/>
        <v>0</v>
      </c>
      <c r="CB66" s="62">
        <v>0</v>
      </c>
      <c r="CC66" s="44">
        <f t="shared" si="37"/>
        <v>15346.1</v>
      </c>
      <c r="CD66" s="40">
        <f t="shared" si="37"/>
        <v>12788.416666666668</v>
      </c>
      <c r="CE66" s="40">
        <f t="shared" si="37"/>
        <v>10337.25</v>
      </c>
      <c r="CF66" s="60">
        <v>0</v>
      </c>
      <c r="CG66" s="41">
        <f t="shared" si="30"/>
        <v>0</v>
      </c>
      <c r="CH66" s="62">
        <v>0</v>
      </c>
      <c r="CI66" s="60">
        <v>0</v>
      </c>
      <c r="CJ66" s="41">
        <f t="shared" si="31"/>
        <v>0</v>
      </c>
      <c r="CK66" s="57">
        <v>0</v>
      </c>
      <c r="CL66" s="60">
        <v>0</v>
      </c>
      <c r="CM66" s="41">
        <f t="shared" si="32"/>
        <v>0</v>
      </c>
      <c r="CN66" s="62">
        <v>0</v>
      </c>
      <c r="CO66" s="60">
        <v>2600</v>
      </c>
      <c r="CP66" s="41">
        <f t="shared" si="33"/>
        <v>2166.6666666666665</v>
      </c>
      <c r="CQ66" s="62">
        <v>23.802</v>
      </c>
      <c r="CR66" s="44">
        <f t="shared" si="34"/>
        <v>2600</v>
      </c>
      <c r="CS66" s="40">
        <f t="shared" si="34"/>
        <v>2166.6666666666665</v>
      </c>
      <c r="CT66" s="40">
        <f t="shared" si="34"/>
        <v>23.802</v>
      </c>
    </row>
    <row r="67" spans="2:98" ht="15" customHeight="1">
      <c r="B67" s="34">
        <v>56</v>
      </c>
      <c r="C67" s="35" t="s">
        <v>101</v>
      </c>
      <c r="D67" s="55">
        <v>9.3601</v>
      </c>
      <c r="E67" s="55">
        <v>0</v>
      </c>
      <c r="F67" s="39">
        <f t="shared" si="38"/>
        <v>11375</v>
      </c>
      <c r="G67" s="40">
        <f t="shared" si="38"/>
        <v>9479.166666666666</v>
      </c>
      <c r="H67" s="40">
        <f t="shared" si="38"/>
        <v>8001.852666666666</v>
      </c>
      <c r="I67" s="41">
        <f t="shared" si="5"/>
        <v>84.41514901098901</v>
      </c>
      <c r="J67" s="39">
        <f t="shared" si="0"/>
        <v>3834</v>
      </c>
      <c r="K67" s="40">
        <f t="shared" si="1"/>
        <v>3195.0000000000005</v>
      </c>
      <c r="L67" s="40">
        <f t="shared" si="36"/>
        <v>2217.6859999999997</v>
      </c>
      <c r="M67" s="41">
        <f t="shared" si="6"/>
        <v>69.41114241001563</v>
      </c>
      <c r="N67" s="56">
        <v>0</v>
      </c>
      <c r="O67" s="41">
        <f t="shared" si="7"/>
        <v>0</v>
      </c>
      <c r="P67" s="57">
        <v>0.186</v>
      </c>
      <c r="Q67" s="41" t="e">
        <f t="shared" si="8"/>
        <v>#DIV/0!</v>
      </c>
      <c r="R67" s="56">
        <v>2500</v>
      </c>
      <c r="S67" s="41">
        <f t="shared" si="9"/>
        <v>2083.3333333333335</v>
      </c>
      <c r="T67" s="57">
        <v>1541.1</v>
      </c>
      <c r="U67" s="58">
        <f t="shared" si="35"/>
        <v>331.875</v>
      </c>
      <c r="V67" s="59">
        <v>0</v>
      </c>
      <c r="W67" s="41">
        <f t="shared" si="10"/>
        <v>73.97279999999999</v>
      </c>
      <c r="X67" s="46">
        <v>17373.3</v>
      </c>
      <c r="Y67" s="46">
        <v>13719.7</v>
      </c>
      <c r="Z67" s="42">
        <v>442.5</v>
      </c>
      <c r="AA67" s="56">
        <v>550</v>
      </c>
      <c r="AB67" s="41">
        <f t="shared" si="11"/>
        <v>458.33333333333337</v>
      </c>
      <c r="AC67" s="57">
        <v>186.1</v>
      </c>
      <c r="AD67" s="58">
        <f t="shared" si="12"/>
        <v>33.06666666666667</v>
      </c>
      <c r="AE67" s="58">
        <v>12</v>
      </c>
      <c r="AF67" s="41">
        <f t="shared" si="13"/>
        <v>40.60363636363636</v>
      </c>
      <c r="AG67" s="46">
        <v>958.7</v>
      </c>
      <c r="AH67" s="46">
        <v>3602.9</v>
      </c>
      <c r="AI67" s="42">
        <v>297.6</v>
      </c>
      <c r="AJ67" s="56">
        <v>54</v>
      </c>
      <c r="AK67" s="41">
        <f t="shared" si="14"/>
        <v>45</v>
      </c>
      <c r="AL67" s="57">
        <v>0</v>
      </c>
      <c r="AM67" s="56">
        <v>0</v>
      </c>
      <c r="AN67" s="41">
        <f t="shared" si="15"/>
        <v>0</v>
      </c>
      <c r="AO67" s="57">
        <v>0</v>
      </c>
      <c r="AP67" s="56">
        <v>0</v>
      </c>
      <c r="AQ67" s="41">
        <f t="shared" si="16"/>
        <v>0</v>
      </c>
      <c r="AR67" s="57">
        <v>0</v>
      </c>
      <c r="AS67" s="56">
        <v>0</v>
      </c>
      <c r="AT67" s="41">
        <f t="shared" si="17"/>
        <v>0</v>
      </c>
      <c r="AU67" s="57">
        <v>0</v>
      </c>
      <c r="AV67" s="60">
        <v>6941</v>
      </c>
      <c r="AW67" s="61">
        <f t="shared" si="18"/>
        <v>5784.166666666666</v>
      </c>
      <c r="AX67" s="62">
        <f t="shared" si="19"/>
        <v>5784.166666666666</v>
      </c>
      <c r="AY67" s="60">
        <v>0</v>
      </c>
      <c r="AZ67" s="61">
        <f t="shared" si="20"/>
        <v>0</v>
      </c>
      <c r="BA67" s="62">
        <v>0</v>
      </c>
      <c r="BB67" s="60">
        <v>0</v>
      </c>
      <c r="BC67" s="41">
        <f t="shared" si="21"/>
        <v>0</v>
      </c>
      <c r="BD67" s="62">
        <v>0</v>
      </c>
      <c r="BE67" s="60">
        <v>0</v>
      </c>
      <c r="BF67" s="41">
        <f t="shared" si="22"/>
        <v>0</v>
      </c>
      <c r="BG67" s="62">
        <v>0</v>
      </c>
      <c r="BH67" s="43">
        <v>250</v>
      </c>
      <c r="BI67" s="41">
        <f t="shared" si="23"/>
        <v>208.33333333333331</v>
      </c>
      <c r="BJ67" s="63">
        <v>360.3</v>
      </c>
      <c r="BK67" s="44">
        <v>480</v>
      </c>
      <c r="BL67" s="41">
        <f t="shared" si="24"/>
        <v>400</v>
      </c>
      <c r="BM67" s="45">
        <v>130</v>
      </c>
      <c r="BN67" s="44">
        <v>0</v>
      </c>
      <c r="BO67" s="41">
        <f t="shared" si="25"/>
        <v>0</v>
      </c>
      <c r="BP67" s="45">
        <v>0</v>
      </c>
      <c r="BQ67" s="44">
        <v>0</v>
      </c>
      <c r="BR67" s="41">
        <f t="shared" si="26"/>
        <v>0</v>
      </c>
      <c r="BS67" s="45">
        <v>0</v>
      </c>
      <c r="BT67" s="60">
        <v>0</v>
      </c>
      <c r="BU67" s="41">
        <f t="shared" si="27"/>
        <v>0</v>
      </c>
      <c r="BV67" s="62">
        <v>0</v>
      </c>
      <c r="BW67" s="60">
        <v>600</v>
      </c>
      <c r="BX67" s="41">
        <f t="shared" si="28"/>
        <v>500</v>
      </c>
      <c r="BY67" s="62">
        <v>0</v>
      </c>
      <c r="BZ67" s="60">
        <v>0</v>
      </c>
      <c r="CA67" s="41">
        <f t="shared" si="29"/>
        <v>0</v>
      </c>
      <c r="CB67" s="62">
        <v>0</v>
      </c>
      <c r="CC67" s="44">
        <f t="shared" si="37"/>
        <v>11375</v>
      </c>
      <c r="CD67" s="40">
        <f t="shared" si="37"/>
        <v>9479.166666666666</v>
      </c>
      <c r="CE67" s="40">
        <f t="shared" si="37"/>
        <v>8001.852666666666</v>
      </c>
      <c r="CF67" s="60">
        <v>0</v>
      </c>
      <c r="CG67" s="41">
        <f t="shared" si="30"/>
        <v>0</v>
      </c>
      <c r="CH67" s="62">
        <v>0</v>
      </c>
      <c r="CI67" s="60">
        <v>0</v>
      </c>
      <c r="CJ67" s="41">
        <f t="shared" si="31"/>
        <v>0</v>
      </c>
      <c r="CK67" s="57">
        <v>0</v>
      </c>
      <c r="CL67" s="60">
        <v>0</v>
      </c>
      <c r="CM67" s="41">
        <f t="shared" si="32"/>
        <v>0</v>
      </c>
      <c r="CN67" s="62">
        <v>0</v>
      </c>
      <c r="CO67" s="60">
        <v>610</v>
      </c>
      <c r="CP67" s="41">
        <f t="shared" si="33"/>
        <v>508.33333333333337</v>
      </c>
      <c r="CQ67" s="62">
        <v>0</v>
      </c>
      <c r="CR67" s="44">
        <f t="shared" si="34"/>
        <v>610</v>
      </c>
      <c r="CS67" s="40">
        <f t="shared" si="34"/>
        <v>508.33333333333337</v>
      </c>
      <c r="CT67" s="40">
        <f t="shared" si="34"/>
        <v>0</v>
      </c>
    </row>
    <row r="68" spans="2:98" ht="15" customHeight="1">
      <c r="B68" s="34">
        <v>57</v>
      </c>
      <c r="C68" s="35" t="s">
        <v>102</v>
      </c>
      <c r="D68" s="55">
        <v>6196.272</v>
      </c>
      <c r="E68" s="55">
        <v>879.091</v>
      </c>
      <c r="F68" s="39">
        <f t="shared" si="38"/>
        <v>20297.7</v>
      </c>
      <c r="G68" s="40">
        <f t="shared" si="38"/>
        <v>16914.75</v>
      </c>
      <c r="H68" s="40">
        <f t="shared" si="38"/>
        <v>17322.316666666666</v>
      </c>
      <c r="I68" s="41">
        <f t="shared" si="5"/>
        <v>102.40953408514264</v>
      </c>
      <c r="J68" s="39">
        <f t="shared" si="0"/>
        <v>4924</v>
      </c>
      <c r="K68" s="40">
        <f t="shared" si="1"/>
        <v>4103.333333333334</v>
      </c>
      <c r="L68" s="40">
        <f t="shared" si="36"/>
        <v>5010.9</v>
      </c>
      <c r="M68" s="41">
        <f t="shared" si="6"/>
        <v>122.11779041429729</v>
      </c>
      <c r="N68" s="56">
        <v>0</v>
      </c>
      <c r="O68" s="41">
        <f t="shared" si="7"/>
        <v>0</v>
      </c>
      <c r="P68" s="57">
        <v>18.8</v>
      </c>
      <c r="Q68" s="41" t="e">
        <f t="shared" si="8"/>
        <v>#DIV/0!</v>
      </c>
      <c r="R68" s="56">
        <v>3200</v>
      </c>
      <c r="S68" s="41">
        <f t="shared" si="9"/>
        <v>2666.666666666667</v>
      </c>
      <c r="T68" s="57">
        <v>2744.2</v>
      </c>
      <c r="U68" s="58">
        <f t="shared" si="35"/>
        <v>354.9</v>
      </c>
      <c r="V68" s="59">
        <v>271</v>
      </c>
      <c r="W68" s="41">
        <f t="shared" si="10"/>
        <v>102.90749999999997</v>
      </c>
      <c r="X68" s="46">
        <v>21091</v>
      </c>
      <c r="Y68" s="46">
        <v>22576</v>
      </c>
      <c r="Z68" s="42">
        <v>473.2</v>
      </c>
      <c r="AA68" s="56">
        <v>700</v>
      </c>
      <c r="AB68" s="41">
        <f t="shared" si="11"/>
        <v>583.3333333333334</v>
      </c>
      <c r="AC68" s="57">
        <v>662.5</v>
      </c>
      <c r="AD68" s="58">
        <f t="shared" si="12"/>
        <v>11.777777777777779</v>
      </c>
      <c r="AE68" s="58">
        <v>45</v>
      </c>
      <c r="AF68" s="41">
        <f t="shared" si="13"/>
        <v>113.57142857142857</v>
      </c>
      <c r="AG68" s="46">
        <v>1591.8</v>
      </c>
      <c r="AH68" s="46">
        <v>797.6</v>
      </c>
      <c r="AI68" s="42">
        <v>106</v>
      </c>
      <c r="AJ68" s="56">
        <v>24</v>
      </c>
      <c r="AK68" s="41">
        <f t="shared" si="14"/>
        <v>20</v>
      </c>
      <c r="AL68" s="57">
        <v>0</v>
      </c>
      <c r="AM68" s="56">
        <v>0</v>
      </c>
      <c r="AN68" s="41">
        <f t="shared" si="15"/>
        <v>0</v>
      </c>
      <c r="AO68" s="57">
        <v>0</v>
      </c>
      <c r="AP68" s="56">
        <v>0</v>
      </c>
      <c r="AQ68" s="41">
        <f t="shared" si="16"/>
        <v>0</v>
      </c>
      <c r="AR68" s="57">
        <v>0</v>
      </c>
      <c r="AS68" s="56">
        <v>0</v>
      </c>
      <c r="AT68" s="41">
        <f t="shared" si="17"/>
        <v>0</v>
      </c>
      <c r="AU68" s="57">
        <v>0</v>
      </c>
      <c r="AV68" s="60">
        <v>14773.7</v>
      </c>
      <c r="AW68" s="61">
        <f t="shared" si="18"/>
        <v>12311.416666666666</v>
      </c>
      <c r="AX68" s="62">
        <f t="shared" si="19"/>
        <v>12311.416666666666</v>
      </c>
      <c r="AY68" s="60">
        <v>0</v>
      </c>
      <c r="AZ68" s="61">
        <f t="shared" si="20"/>
        <v>0</v>
      </c>
      <c r="BA68" s="62">
        <v>0</v>
      </c>
      <c r="BB68" s="60">
        <v>0</v>
      </c>
      <c r="BC68" s="41">
        <f t="shared" si="21"/>
        <v>0</v>
      </c>
      <c r="BD68" s="62">
        <v>0</v>
      </c>
      <c r="BE68" s="60">
        <v>0</v>
      </c>
      <c r="BF68" s="41">
        <f t="shared" si="22"/>
        <v>0</v>
      </c>
      <c r="BG68" s="62">
        <v>50</v>
      </c>
      <c r="BH68" s="43">
        <v>1000</v>
      </c>
      <c r="BI68" s="41">
        <f t="shared" si="23"/>
        <v>833.3333333333333</v>
      </c>
      <c r="BJ68" s="63">
        <v>719.4</v>
      </c>
      <c r="BK68" s="44">
        <v>0</v>
      </c>
      <c r="BL68" s="41">
        <f t="shared" si="24"/>
        <v>0</v>
      </c>
      <c r="BM68" s="45">
        <v>816</v>
      </c>
      <c r="BN68" s="44">
        <v>0</v>
      </c>
      <c r="BO68" s="41">
        <f t="shared" si="25"/>
        <v>0</v>
      </c>
      <c r="BP68" s="45">
        <v>0</v>
      </c>
      <c r="BQ68" s="44">
        <v>0</v>
      </c>
      <c r="BR68" s="41">
        <f t="shared" si="26"/>
        <v>0</v>
      </c>
      <c r="BS68" s="45">
        <v>0</v>
      </c>
      <c r="BT68" s="60">
        <v>0</v>
      </c>
      <c r="BU68" s="41">
        <f t="shared" si="27"/>
        <v>0</v>
      </c>
      <c r="BV68" s="62">
        <v>0</v>
      </c>
      <c r="BW68" s="60">
        <v>600</v>
      </c>
      <c r="BX68" s="41">
        <f t="shared" si="28"/>
        <v>500</v>
      </c>
      <c r="BY68" s="62">
        <v>0</v>
      </c>
      <c r="BZ68" s="60">
        <v>0</v>
      </c>
      <c r="CA68" s="41">
        <f t="shared" si="29"/>
        <v>0</v>
      </c>
      <c r="CB68" s="62">
        <v>0</v>
      </c>
      <c r="CC68" s="44">
        <f t="shared" si="37"/>
        <v>20297.7</v>
      </c>
      <c r="CD68" s="40">
        <f t="shared" si="37"/>
        <v>16914.75</v>
      </c>
      <c r="CE68" s="40">
        <f t="shared" si="37"/>
        <v>17322.316666666666</v>
      </c>
      <c r="CF68" s="60">
        <v>0</v>
      </c>
      <c r="CG68" s="41">
        <f t="shared" si="30"/>
        <v>0</v>
      </c>
      <c r="CH68" s="62">
        <v>0</v>
      </c>
      <c r="CI68" s="60">
        <v>0</v>
      </c>
      <c r="CJ68" s="41">
        <f t="shared" si="31"/>
        <v>0</v>
      </c>
      <c r="CK68" s="57">
        <v>0</v>
      </c>
      <c r="CL68" s="60">
        <v>0</v>
      </c>
      <c r="CM68" s="41">
        <f t="shared" si="32"/>
        <v>0</v>
      </c>
      <c r="CN68" s="62">
        <v>0</v>
      </c>
      <c r="CO68" s="60">
        <v>1870.6</v>
      </c>
      <c r="CP68" s="41">
        <f t="shared" si="33"/>
        <v>1558.8333333333333</v>
      </c>
      <c r="CQ68" s="62">
        <v>0</v>
      </c>
      <c r="CR68" s="44">
        <f t="shared" si="34"/>
        <v>1870.6</v>
      </c>
      <c r="CS68" s="40">
        <f t="shared" si="34"/>
        <v>1558.8333333333333</v>
      </c>
      <c r="CT68" s="40">
        <f t="shared" si="34"/>
        <v>0</v>
      </c>
    </row>
    <row r="69" spans="2:98" ht="15" customHeight="1">
      <c r="B69" s="34">
        <v>58</v>
      </c>
      <c r="C69" s="35" t="s">
        <v>103</v>
      </c>
      <c r="D69" s="55">
        <v>0</v>
      </c>
      <c r="E69" s="55">
        <v>0</v>
      </c>
      <c r="F69" s="39">
        <f t="shared" si="38"/>
        <v>9434</v>
      </c>
      <c r="G69" s="40">
        <f t="shared" si="38"/>
        <v>7861.666666666666</v>
      </c>
      <c r="H69" s="40">
        <f t="shared" si="38"/>
        <v>5989.885</v>
      </c>
      <c r="I69" s="41">
        <f t="shared" si="5"/>
        <v>76.19103243587027</v>
      </c>
      <c r="J69" s="39">
        <f t="shared" si="0"/>
        <v>5150</v>
      </c>
      <c r="K69" s="40">
        <f t="shared" si="1"/>
        <v>4291.666666666667</v>
      </c>
      <c r="L69" s="40">
        <f t="shared" si="36"/>
        <v>2919.885</v>
      </c>
      <c r="M69" s="41">
        <f t="shared" si="6"/>
        <v>68.03615533980583</v>
      </c>
      <c r="N69" s="56">
        <v>0</v>
      </c>
      <c r="O69" s="41">
        <f t="shared" si="7"/>
        <v>0</v>
      </c>
      <c r="P69" s="57">
        <v>0.185</v>
      </c>
      <c r="Q69" s="41" t="e">
        <f t="shared" si="8"/>
        <v>#DIV/0!</v>
      </c>
      <c r="R69" s="56">
        <v>4200</v>
      </c>
      <c r="S69" s="41">
        <f t="shared" si="9"/>
        <v>3500</v>
      </c>
      <c r="T69" s="57">
        <v>2314.4</v>
      </c>
      <c r="U69" s="58">
        <f t="shared" si="35"/>
        <v>183.60000000000002</v>
      </c>
      <c r="V69" s="59">
        <v>0</v>
      </c>
      <c r="W69" s="41">
        <f t="shared" si="10"/>
        <v>66.12571428571428</v>
      </c>
      <c r="X69" s="46">
        <v>21831</v>
      </c>
      <c r="Y69" s="46">
        <v>20312</v>
      </c>
      <c r="Z69" s="42">
        <v>244.8</v>
      </c>
      <c r="AA69" s="56">
        <v>450</v>
      </c>
      <c r="AB69" s="41">
        <f t="shared" si="11"/>
        <v>375</v>
      </c>
      <c r="AC69" s="57">
        <v>195.1</v>
      </c>
      <c r="AD69" s="58">
        <f t="shared" si="12"/>
        <v>5</v>
      </c>
      <c r="AE69" s="58">
        <v>7.7</v>
      </c>
      <c r="AF69" s="41">
        <f t="shared" si="13"/>
        <v>52.026666666666664</v>
      </c>
      <c r="AG69" s="46">
        <v>365</v>
      </c>
      <c r="AH69" s="46">
        <v>0</v>
      </c>
      <c r="AI69" s="42">
        <v>45</v>
      </c>
      <c r="AJ69" s="56">
        <v>0</v>
      </c>
      <c r="AK69" s="41">
        <f t="shared" si="14"/>
        <v>0</v>
      </c>
      <c r="AL69" s="57">
        <v>0</v>
      </c>
      <c r="AM69" s="56">
        <v>0</v>
      </c>
      <c r="AN69" s="41">
        <f t="shared" si="15"/>
        <v>0</v>
      </c>
      <c r="AO69" s="57">
        <v>0</v>
      </c>
      <c r="AP69" s="56">
        <v>0</v>
      </c>
      <c r="AQ69" s="41">
        <f t="shared" si="16"/>
        <v>0</v>
      </c>
      <c r="AR69" s="57">
        <v>0</v>
      </c>
      <c r="AS69" s="56">
        <v>0</v>
      </c>
      <c r="AT69" s="41">
        <f t="shared" si="17"/>
        <v>0</v>
      </c>
      <c r="AU69" s="57">
        <v>0</v>
      </c>
      <c r="AV69" s="60">
        <v>3684</v>
      </c>
      <c r="AW69" s="61">
        <f t="shared" si="18"/>
        <v>3070</v>
      </c>
      <c r="AX69" s="62">
        <f t="shared" si="19"/>
        <v>3070</v>
      </c>
      <c r="AY69" s="60">
        <v>0</v>
      </c>
      <c r="AZ69" s="61">
        <f t="shared" si="20"/>
        <v>0</v>
      </c>
      <c r="BA69" s="62">
        <v>0</v>
      </c>
      <c r="BB69" s="60">
        <v>0</v>
      </c>
      <c r="BC69" s="41">
        <f t="shared" si="21"/>
        <v>0</v>
      </c>
      <c r="BD69" s="62">
        <v>0</v>
      </c>
      <c r="BE69" s="60">
        <v>0</v>
      </c>
      <c r="BF69" s="41">
        <f t="shared" si="22"/>
        <v>0</v>
      </c>
      <c r="BG69" s="62">
        <v>185.3</v>
      </c>
      <c r="BH69" s="43">
        <v>500</v>
      </c>
      <c r="BI69" s="41">
        <f t="shared" si="23"/>
        <v>416.66666666666663</v>
      </c>
      <c r="BJ69" s="63">
        <v>224.9</v>
      </c>
      <c r="BK69" s="44">
        <v>0</v>
      </c>
      <c r="BL69" s="41">
        <f t="shared" si="24"/>
        <v>0</v>
      </c>
      <c r="BM69" s="45">
        <v>0</v>
      </c>
      <c r="BN69" s="44">
        <v>0</v>
      </c>
      <c r="BO69" s="41">
        <f t="shared" si="25"/>
        <v>0</v>
      </c>
      <c r="BP69" s="45">
        <v>0</v>
      </c>
      <c r="BQ69" s="44">
        <v>0</v>
      </c>
      <c r="BR69" s="41">
        <f t="shared" si="26"/>
        <v>0</v>
      </c>
      <c r="BS69" s="45">
        <v>0</v>
      </c>
      <c r="BT69" s="60">
        <v>0</v>
      </c>
      <c r="BU69" s="41">
        <f t="shared" si="27"/>
        <v>0</v>
      </c>
      <c r="BV69" s="62">
        <v>0</v>
      </c>
      <c r="BW69" s="60">
        <v>600</v>
      </c>
      <c r="BX69" s="41">
        <f t="shared" si="28"/>
        <v>500</v>
      </c>
      <c r="BY69" s="62">
        <v>0</v>
      </c>
      <c r="BZ69" s="60">
        <v>0</v>
      </c>
      <c r="CA69" s="41">
        <f t="shared" si="29"/>
        <v>0</v>
      </c>
      <c r="CB69" s="62">
        <v>0</v>
      </c>
      <c r="CC69" s="44">
        <f t="shared" si="37"/>
        <v>9434</v>
      </c>
      <c r="CD69" s="40">
        <f t="shared" si="37"/>
        <v>7861.666666666666</v>
      </c>
      <c r="CE69" s="40">
        <f t="shared" si="37"/>
        <v>5989.885</v>
      </c>
      <c r="CF69" s="60">
        <v>0</v>
      </c>
      <c r="CG69" s="41">
        <f t="shared" si="30"/>
        <v>0</v>
      </c>
      <c r="CH69" s="62">
        <v>0</v>
      </c>
      <c r="CI69" s="60">
        <v>0</v>
      </c>
      <c r="CJ69" s="41">
        <f t="shared" si="31"/>
        <v>0</v>
      </c>
      <c r="CK69" s="57">
        <v>0</v>
      </c>
      <c r="CL69" s="60">
        <v>0</v>
      </c>
      <c r="CM69" s="41">
        <f t="shared" si="32"/>
        <v>0</v>
      </c>
      <c r="CN69" s="62">
        <v>0</v>
      </c>
      <c r="CO69" s="60">
        <v>480</v>
      </c>
      <c r="CP69" s="41">
        <f t="shared" si="33"/>
        <v>400</v>
      </c>
      <c r="CQ69" s="62">
        <v>0</v>
      </c>
      <c r="CR69" s="44">
        <f t="shared" si="34"/>
        <v>480</v>
      </c>
      <c r="CS69" s="40">
        <f t="shared" si="34"/>
        <v>400</v>
      </c>
      <c r="CT69" s="40">
        <f t="shared" si="34"/>
        <v>0</v>
      </c>
    </row>
    <row r="70" spans="2:98" ht="15" customHeight="1">
      <c r="B70" s="34">
        <v>59</v>
      </c>
      <c r="C70" s="35" t="s">
        <v>104</v>
      </c>
      <c r="D70" s="55">
        <v>186.369</v>
      </c>
      <c r="E70" s="55">
        <v>0</v>
      </c>
      <c r="F70" s="39">
        <f t="shared" si="38"/>
        <v>10088.4</v>
      </c>
      <c r="G70" s="40">
        <f t="shared" si="38"/>
        <v>8407</v>
      </c>
      <c r="H70" s="40">
        <f t="shared" si="38"/>
        <v>7197.302</v>
      </c>
      <c r="I70" s="41">
        <f t="shared" si="5"/>
        <v>85.61082431307243</v>
      </c>
      <c r="J70" s="39">
        <f t="shared" si="0"/>
        <v>4660.2</v>
      </c>
      <c r="K70" s="40">
        <f t="shared" si="1"/>
        <v>3883.5</v>
      </c>
      <c r="L70" s="40">
        <f t="shared" si="36"/>
        <v>3173.8019999999997</v>
      </c>
      <c r="M70" s="41">
        <f t="shared" si="6"/>
        <v>81.72529934337581</v>
      </c>
      <c r="N70" s="56">
        <v>0</v>
      </c>
      <c r="O70" s="41">
        <f t="shared" si="7"/>
        <v>0</v>
      </c>
      <c r="P70" s="57">
        <v>0.102</v>
      </c>
      <c r="Q70" s="41" t="e">
        <f t="shared" si="8"/>
        <v>#DIV/0!</v>
      </c>
      <c r="R70" s="56">
        <v>2880.2</v>
      </c>
      <c r="S70" s="41">
        <f t="shared" si="9"/>
        <v>2400.1666666666665</v>
      </c>
      <c r="T70" s="57">
        <v>2360.3</v>
      </c>
      <c r="U70" s="58">
        <f t="shared" si="35"/>
        <v>97.64999999999999</v>
      </c>
      <c r="V70" s="59">
        <v>372.5</v>
      </c>
      <c r="W70" s="41">
        <f t="shared" si="10"/>
        <v>98.33900423581697</v>
      </c>
      <c r="X70" s="46">
        <v>14060.7</v>
      </c>
      <c r="Y70" s="46">
        <v>13682.5</v>
      </c>
      <c r="Z70" s="42">
        <v>130.2</v>
      </c>
      <c r="AA70" s="56">
        <v>250</v>
      </c>
      <c r="AB70" s="41">
        <f t="shared" si="11"/>
        <v>208.33333333333331</v>
      </c>
      <c r="AC70" s="57">
        <v>100.2</v>
      </c>
      <c r="AD70" s="58">
        <f t="shared" si="12"/>
        <v>6.666666666666667</v>
      </c>
      <c r="AE70" s="58">
        <v>0</v>
      </c>
      <c r="AF70" s="41">
        <f t="shared" si="13"/>
        <v>48.096000000000004</v>
      </c>
      <c r="AG70" s="46">
        <v>73.6</v>
      </c>
      <c r="AH70" s="46">
        <v>0</v>
      </c>
      <c r="AI70" s="42">
        <v>60</v>
      </c>
      <c r="AJ70" s="56">
        <v>30</v>
      </c>
      <c r="AK70" s="41">
        <f t="shared" si="14"/>
        <v>25</v>
      </c>
      <c r="AL70" s="57">
        <v>30</v>
      </c>
      <c r="AM70" s="56">
        <v>0</v>
      </c>
      <c r="AN70" s="41">
        <f t="shared" si="15"/>
        <v>0</v>
      </c>
      <c r="AO70" s="57">
        <v>0</v>
      </c>
      <c r="AP70" s="56">
        <v>0</v>
      </c>
      <c r="AQ70" s="41">
        <f t="shared" si="16"/>
        <v>0</v>
      </c>
      <c r="AR70" s="57">
        <v>0</v>
      </c>
      <c r="AS70" s="56">
        <v>0</v>
      </c>
      <c r="AT70" s="41">
        <f t="shared" si="17"/>
        <v>0</v>
      </c>
      <c r="AU70" s="57">
        <v>0</v>
      </c>
      <c r="AV70" s="60">
        <v>4828.2</v>
      </c>
      <c r="AW70" s="61">
        <f t="shared" si="18"/>
        <v>4023.4999999999995</v>
      </c>
      <c r="AX70" s="62">
        <f t="shared" si="19"/>
        <v>4023.4999999999995</v>
      </c>
      <c r="AY70" s="60">
        <v>0</v>
      </c>
      <c r="AZ70" s="61">
        <f t="shared" si="20"/>
        <v>0</v>
      </c>
      <c r="BA70" s="62">
        <v>0</v>
      </c>
      <c r="BB70" s="60">
        <v>0</v>
      </c>
      <c r="BC70" s="41">
        <f t="shared" si="21"/>
        <v>0</v>
      </c>
      <c r="BD70" s="62">
        <v>0</v>
      </c>
      <c r="BE70" s="60">
        <v>0</v>
      </c>
      <c r="BF70" s="41">
        <f t="shared" si="22"/>
        <v>0</v>
      </c>
      <c r="BG70" s="62">
        <v>0</v>
      </c>
      <c r="BH70" s="43">
        <v>1500</v>
      </c>
      <c r="BI70" s="41">
        <f t="shared" si="23"/>
        <v>1250</v>
      </c>
      <c r="BJ70" s="63">
        <v>683.2</v>
      </c>
      <c r="BK70" s="44">
        <v>0</v>
      </c>
      <c r="BL70" s="41">
        <f t="shared" si="24"/>
        <v>0</v>
      </c>
      <c r="BM70" s="45">
        <v>0</v>
      </c>
      <c r="BN70" s="44">
        <v>0</v>
      </c>
      <c r="BO70" s="41">
        <f t="shared" si="25"/>
        <v>0</v>
      </c>
      <c r="BP70" s="45">
        <v>0</v>
      </c>
      <c r="BQ70" s="44">
        <v>0</v>
      </c>
      <c r="BR70" s="41">
        <f t="shared" si="26"/>
        <v>0</v>
      </c>
      <c r="BS70" s="45">
        <v>0</v>
      </c>
      <c r="BT70" s="60">
        <v>0</v>
      </c>
      <c r="BU70" s="41">
        <f t="shared" si="27"/>
        <v>0</v>
      </c>
      <c r="BV70" s="62">
        <v>0</v>
      </c>
      <c r="BW70" s="60">
        <v>600</v>
      </c>
      <c r="BX70" s="41">
        <f t="shared" si="28"/>
        <v>500</v>
      </c>
      <c r="BY70" s="62">
        <v>0</v>
      </c>
      <c r="BZ70" s="60">
        <v>0</v>
      </c>
      <c r="CA70" s="41">
        <f t="shared" si="29"/>
        <v>0</v>
      </c>
      <c r="CB70" s="62">
        <v>0</v>
      </c>
      <c r="CC70" s="44">
        <f t="shared" si="37"/>
        <v>10088.4</v>
      </c>
      <c r="CD70" s="40">
        <f t="shared" si="37"/>
        <v>8407</v>
      </c>
      <c r="CE70" s="40">
        <f t="shared" si="37"/>
        <v>7197.302</v>
      </c>
      <c r="CF70" s="60">
        <v>0</v>
      </c>
      <c r="CG70" s="41">
        <f t="shared" si="30"/>
        <v>0</v>
      </c>
      <c r="CH70" s="62">
        <v>0</v>
      </c>
      <c r="CI70" s="60">
        <v>0</v>
      </c>
      <c r="CJ70" s="41">
        <f t="shared" si="31"/>
        <v>0</v>
      </c>
      <c r="CK70" s="57">
        <v>0</v>
      </c>
      <c r="CL70" s="60">
        <v>0</v>
      </c>
      <c r="CM70" s="41">
        <f t="shared" si="32"/>
        <v>0</v>
      </c>
      <c r="CN70" s="62">
        <v>0</v>
      </c>
      <c r="CO70" s="60">
        <v>510</v>
      </c>
      <c r="CP70" s="41">
        <f t="shared" si="33"/>
        <v>425</v>
      </c>
      <c r="CQ70" s="62">
        <v>0</v>
      </c>
      <c r="CR70" s="44">
        <f t="shared" si="34"/>
        <v>510</v>
      </c>
      <c r="CS70" s="40">
        <f t="shared" si="34"/>
        <v>425</v>
      </c>
      <c r="CT70" s="40">
        <f t="shared" si="34"/>
        <v>0</v>
      </c>
    </row>
    <row r="71" spans="2:98" ht="15" customHeight="1">
      <c r="B71" s="34">
        <v>60</v>
      </c>
      <c r="C71" s="35" t="s">
        <v>105</v>
      </c>
      <c r="D71" s="55">
        <v>878.642</v>
      </c>
      <c r="E71" s="55">
        <v>243.471</v>
      </c>
      <c r="F71" s="39">
        <f t="shared" si="38"/>
        <v>10275.9</v>
      </c>
      <c r="G71" s="40">
        <f t="shared" si="38"/>
        <v>8563.25</v>
      </c>
      <c r="H71" s="40">
        <f t="shared" si="38"/>
        <v>7519.113666666666</v>
      </c>
      <c r="I71" s="41">
        <f t="shared" si="5"/>
        <v>87.80677507566247</v>
      </c>
      <c r="J71" s="39">
        <f t="shared" si="0"/>
        <v>4507</v>
      </c>
      <c r="K71" s="40">
        <f t="shared" si="1"/>
        <v>3755.8333333333335</v>
      </c>
      <c r="L71" s="40">
        <f t="shared" si="36"/>
        <v>3211.697</v>
      </c>
      <c r="M71" s="41">
        <f t="shared" si="6"/>
        <v>85.51223430219659</v>
      </c>
      <c r="N71" s="56">
        <v>0</v>
      </c>
      <c r="O71" s="41">
        <f t="shared" si="7"/>
        <v>0</v>
      </c>
      <c r="P71" s="57">
        <v>0.097</v>
      </c>
      <c r="Q71" s="41" t="e">
        <f t="shared" si="8"/>
        <v>#DIV/0!</v>
      </c>
      <c r="R71" s="56">
        <v>3200</v>
      </c>
      <c r="S71" s="41">
        <f t="shared" si="9"/>
        <v>2666.666666666667</v>
      </c>
      <c r="T71" s="57">
        <v>2292.7</v>
      </c>
      <c r="U71" s="58">
        <f t="shared" si="35"/>
        <v>100.05000000000001</v>
      </c>
      <c r="V71" s="59">
        <v>581</v>
      </c>
      <c r="W71" s="41">
        <f t="shared" si="10"/>
        <v>85.97625</v>
      </c>
      <c r="X71" s="46">
        <v>24423.4</v>
      </c>
      <c r="Y71" s="46">
        <v>17972.3</v>
      </c>
      <c r="Z71" s="42">
        <v>133.4</v>
      </c>
      <c r="AA71" s="56">
        <v>215</v>
      </c>
      <c r="AB71" s="41">
        <f t="shared" si="11"/>
        <v>179.16666666666669</v>
      </c>
      <c r="AC71" s="57">
        <v>173.8</v>
      </c>
      <c r="AD71" s="58">
        <f t="shared" si="12"/>
        <v>0.07777777777777778</v>
      </c>
      <c r="AE71" s="58">
        <v>0</v>
      </c>
      <c r="AF71" s="41">
        <f t="shared" si="13"/>
        <v>97.0046511627907</v>
      </c>
      <c r="AG71" s="46">
        <v>4582</v>
      </c>
      <c r="AH71" s="46">
        <v>683.6</v>
      </c>
      <c r="AI71" s="42">
        <v>0.7</v>
      </c>
      <c r="AJ71" s="56">
        <v>12</v>
      </c>
      <c r="AK71" s="41">
        <f t="shared" si="14"/>
        <v>10</v>
      </c>
      <c r="AL71" s="57">
        <v>6</v>
      </c>
      <c r="AM71" s="56">
        <v>0</v>
      </c>
      <c r="AN71" s="41">
        <f t="shared" si="15"/>
        <v>0</v>
      </c>
      <c r="AO71" s="57">
        <v>0</v>
      </c>
      <c r="AP71" s="56">
        <v>0</v>
      </c>
      <c r="AQ71" s="41">
        <f t="shared" si="16"/>
        <v>0</v>
      </c>
      <c r="AR71" s="57">
        <v>0</v>
      </c>
      <c r="AS71" s="56">
        <v>0</v>
      </c>
      <c r="AT71" s="41">
        <f t="shared" si="17"/>
        <v>0</v>
      </c>
      <c r="AU71" s="57">
        <v>0</v>
      </c>
      <c r="AV71" s="60">
        <v>5168.9</v>
      </c>
      <c r="AW71" s="61">
        <f t="shared" si="18"/>
        <v>4307.416666666666</v>
      </c>
      <c r="AX71" s="62">
        <f t="shared" si="19"/>
        <v>4307.416666666666</v>
      </c>
      <c r="AY71" s="60">
        <v>0</v>
      </c>
      <c r="AZ71" s="61">
        <f t="shared" si="20"/>
        <v>0</v>
      </c>
      <c r="BA71" s="62">
        <v>0</v>
      </c>
      <c r="BB71" s="60">
        <v>0</v>
      </c>
      <c r="BC71" s="41">
        <f t="shared" si="21"/>
        <v>0</v>
      </c>
      <c r="BD71" s="62">
        <v>0</v>
      </c>
      <c r="BE71" s="60">
        <v>0</v>
      </c>
      <c r="BF71" s="41">
        <f t="shared" si="22"/>
        <v>0</v>
      </c>
      <c r="BG71" s="62">
        <v>20</v>
      </c>
      <c r="BH71" s="43">
        <v>960</v>
      </c>
      <c r="BI71" s="41">
        <f t="shared" si="23"/>
        <v>800</v>
      </c>
      <c r="BJ71" s="63">
        <v>629.1</v>
      </c>
      <c r="BK71" s="44">
        <v>0</v>
      </c>
      <c r="BL71" s="41">
        <f t="shared" si="24"/>
        <v>0</v>
      </c>
      <c r="BM71" s="45">
        <v>0</v>
      </c>
      <c r="BN71" s="44">
        <v>120</v>
      </c>
      <c r="BO71" s="41">
        <f t="shared" si="25"/>
        <v>100</v>
      </c>
      <c r="BP71" s="45">
        <v>90</v>
      </c>
      <c r="BQ71" s="44">
        <v>0</v>
      </c>
      <c r="BR71" s="41">
        <f t="shared" si="26"/>
        <v>0</v>
      </c>
      <c r="BS71" s="45">
        <v>0</v>
      </c>
      <c r="BT71" s="60">
        <v>0</v>
      </c>
      <c r="BU71" s="41">
        <f t="shared" si="27"/>
        <v>0</v>
      </c>
      <c r="BV71" s="62">
        <v>0</v>
      </c>
      <c r="BW71" s="60">
        <v>600</v>
      </c>
      <c r="BX71" s="41">
        <f t="shared" si="28"/>
        <v>500</v>
      </c>
      <c r="BY71" s="62">
        <v>0</v>
      </c>
      <c r="BZ71" s="60">
        <v>0</v>
      </c>
      <c r="CA71" s="41">
        <f t="shared" si="29"/>
        <v>0</v>
      </c>
      <c r="CB71" s="62">
        <v>0</v>
      </c>
      <c r="CC71" s="44">
        <f t="shared" si="37"/>
        <v>10275.9</v>
      </c>
      <c r="CD71" s="40">
        <f t="shared" si="37"/>
        <v>8563.25</v>
      </c>
      <c r="CE71" s="40">
        <f t="shared" si="37"/>
        <v>7519.113666666666</v>
      </c>
      <c r="CF71" s="60">
        <v>0</v>
      </c>
      <c r="CG71" s="41">
        <f t="shared" si="30"/>
        <v>0</v>
      </c>
      <c r="CH71" s="62">
        <v>0</v>
      </c>
      <c r="CI71" s="60">
        <v>0</v>
      </c>
      <c r="CJ71" s="41">
        <f t="shared" si="31"/>
        <v>0</v>
      </c>
      <c r="CK71" s="57">
        <v>0</v>
      </c>
      <c r="CL71" s="60">
        <v>0</v>
      </c>
      <c r="CM71" s="41">
        <f t="shared" si="32"/>
        <v>0</v>
      </c>
      <c r="CN71" s="62">
        <v>0</v>
      </c>
      <c r="CO71" s="60">
        <v>550</v>
      </c>
      <c r="CP71" s="41">
        <f t="shared" si="33"/>
        <v>458.33333333333337</v>
      </c>
      <c r="CQ71" s="62">
        <v>0</v>
      </c>
      <c r="CR71" s="44">
        <f t="shared" si="34"/>
        <v>550</v>
      </c>
      <c r="CS71" s="40">
        <f t="shared" si="34"/>
        <v>458.33333333333337</v>
      </c>
      <c r="CT71" s="40">
        <f t="shared" si="34"/>
        <v>0</v>
      </c>
    </row>
    <row r="72" spans="2:98" ht="15" customHeight="1">
      <c r="B72" s="34">
        <v>61</v>
      </c>
      <c r="C72" s="35" t="s">
        <v>106</v>
      </c>
      <c r="D72" s="55">
        <v>461.5318</v>
      </c>
      <c r="E72" s="55">
        <v>0</v>
      </c>
      <c r="F72" s="39">
        <f t="shared" si="38"/>
        <v>35350.5</v>
      </c>
      <c r="G72" s="40">
        <f t="shared" si="38"/>
        <v>29458.75</v>
      </c>
      <c r="H72" s="40">
        <f t="shared" si="38"/>
        <v>26151.2</v>
      </c>
      <c r="I72" s="41">
        <f t="shared" si="5"/>
        <v>88.77226630457844</v>
      </c>
      <c r="J72" s="39">
        <f t="shared" si="0"/>
        <v>9945.800000000001</v>
      </c>
      <c r="K72" s="40">
        <f t="shared" si="1"/>
        <v>8288.166666666666</v>
      </c>
      <c r="L72" s="40">
        <f t="shared" si="36"/>
        <v>5807.3</v>
      </c>
      <c r="M72" s="41">
        <f t="shared" si="6"/>
        <v>70.06736511894469</v>
      </c>
      <c r="N72" s="56">
        <v>254.9</v>
      </c>
      <c r="O72" s="41">
        <f t="shared" si="7"/>
        <v>212.41666666666669</v>
      </c>
      <c r="P72" s="57">
        <v>219.8</v>
      </c>
      <c r="Q72" s="41">
        <f t="shared" si="8"/>
        <v>103.47587289132993</v>
      </c>
      <c r="R72" s="56">
        <v>2817</v>
      </c>
      <c r="S72" s="41">
        <f t="shared" si="9"/>
        <v>2347.5</v>
      </c>
      <c r="T72" s="57">
        <v>1951.9</v>
      </c>
      <c r="U72" s="58">
        <f t="shared" si="35"/>
        <v>50.699999999999996</v>
      </c>
      <c r="V72" s="59">
        <v>48</v>
      </c>
      <c r="W72" s="41">
        <f t="shared" si="10"/>
        <v>83.14802981895633</v>
      </c>
      <c r="X72" s="46">
        <v>2811.7</v>
      </c>
      <c r="Y72" s="46">
        <v>11096.1</v>
      </c>
      <c r="Z72" s="42">
        <v>67.6</v>
      </c>
      <c r="AA72" s="56">
        <v>2119.1</v>
      </c>
      <c r="AB72" s="41">
        <f t="shared" si="11"/>
        <v>1765.9166666666667</v>
      </c>
      <c r="AC72" s="57">
        <v>330.8</v>
      </c>
      <c r="AD72" s="58">
        <f t="shared" si="12"/>
        <v>0</v>
      </c>
      <c r="AE72" s="58">
        <v>0</v>
      </c>
      <c r="AF72" s="41">
        <f t="shared" si="13"/>
        <v>18.732480770138267</v>
      </c>
      <c r="AG72" s="46">
        <v>882.6</v>
      </c>
      <c r="AH72" s="46">
        <v>1878.3</v>
      </c>
      <c r="AI72" s="42">
        <v>0</v>
      </c>
      <c r="AJ72" s="56">
        <v>640</v>
      </c>
      <c r="AK72" s="41">
        <f t="shared" si="14"/>
        <v>533.3333333333334</v>
      </c>
      <c r="AL72" s="57">
        <v>161.4</v>
      </c>
      <c r="AM72" s="56">
        <v>1207.6</v>
      </c>
      <c r="AN72" s="41">
        <f t="shared" si="15"/>
        <v>1006.3333333333333</v>
      </c>
      <c r="AO72" s="57">
        <v>1102.5</v>
      </c>
      <c r="AP72" s="56">
        <v>0</v>
      </c>
      <c r="AQ72" s="41">
        <f t="shared" si="16"/>
        <v>0</v>
      </c>
      <c r="AR72" s="57">
        <v>0</v>
      </c>
      <c r="AS72" s="56">
        <v>0</v>
      </c>
      <c r="AT72" s="41">
        <f t="shared" si="17"/>
        <v>0</v>
      </c>
      <c r="AU72" s="57">
        <v>0</v>
      </c>
      <c r="AV72" s="60">
        <v>22984.2</v>
      </c>
      <c r="AW72" s="61">
        <f t="shared" si="18"/>
        <v>19153.5</v>
      </c>
      <c r="AX72" s="62">
        <f t="shared" si="19"/>
        <v>19153.5</v>
      </c>
      <c r="AY72" s="60">
        <v>0</v>
      </c>
      <c r="AZ72" s="61">
        <f t="shared" si="20"/>
        <v>0</v>
      </c>
      <c r="BA72" s="62">
        <v>0</v>
      </c>
      <c r="BB72" s="60">
        <v>0</v>
      </c>
      <c r="BC72" s="41">
        <f t="shared" si="21"/>
        <v>0</v>
      </c>
      <c r="BD72" s="62">
        <v>0</v>
      </c>
      <c r="BE72" s="60">
        <v>200</v>
      </c>
      <c r="BF72" s="41">
        <f t="shared" si="22"/>
        <v>166.66666666666669</v>
      </c>
      <c r="BG72" s="62">
        <v>216.7</v>
      </c>
      <c r="BH72" s="43">
        <v>756</v>
      </c>
      <c r="BI72" s="41">
        <f t="shared" si="23"/>
        <v>630</v>
      </c>
      <c r="BJ72" s="63">
        <v>551.8</v>
      </c>
      <c r="BK72" s="44">
        <v>0</v>
      </c>
      <c r="BL72" s="41">
        <f t="shared" si="24"/>
        <v>0</v>
      </c>
      <c r="BM72" s="45">
        <v>0</v>
      </c>
      <c r="BN72" s="44">
        <v>0</v>
      </c>
      <c r="BO72" s="41">
        <f t="shared" si="25"/>
        <v>0</v>
      </c>
      <c r="BP72" s="45">
        <v>0</v>
      </c>
      <c r="BQ72" s="44">
        <v>540</v>
      </c>
      <c r="BR72" s="41">
        <f t="shared" si="26"/>
        <v>450</v>
      </c>
      <c r="BS72" s="45">
        <v>527.5</v>
      </c>
      <c r="BT72" s="60">
        <v>0</v>
      </c>
      <c r="BU72" s="41">
        <f t="shared" si="27"/>
        <v>0</v>
      </c>
      <c r="BV72" s="62">
        <v>0</v>
      </c>
      <c r="BW72" s="60">
        <f>1700.5+720</f>
        <v>2420.5</v>
      </c>
      <c r="BX72" s="41">
        <f t="shared" si="28"/>
        <v>2017.0833333333335</v>
      </c>
      <c r="BY72" s="62">
        <v>1190.4</v>
      </c>
      <c r="BZ72" s="60">
        <v>1411.2</v>
      </c>
      <c r="CA72" s="41">
        <f t="shared" si="29"/>
        <v>1176</v>
      </c>
      <c r="CB72" s="62">
        <v>744.9</v>
      </c>
      <c r="CC72" s="44">
        <f t="shared" si="37"/>
        <v>35350.5</v>
      </c>
      <c r="CD72" s="40">
        <f t="shared" si="37"/>
        <v>29458.75</v>
      </c>
      <c r="CE72" s="40">
        <f t="shared" si="37"/>
        <v>26151.2</v>
      </c>
      <c r="CF72" s="60">
        <v>0</v>
      </c>
      <c r="CG72" s="41">
        <f t="shared" si="30"/>
        <v>0</v>
      </c>
      <c r="CH72" s="62">
        <v>0</v>
      </c>
      <c r="CI72" s="60">
        <v>0</v>
      </c>
      <c r="CJ72" s="41">
        <f t="shared" si="31"/>
        <v>0</v>
      </c>
      <c r="CK72" s="57">
        <v>0</v>
      </c>
      <c r="CL72" s="60">
        <v>0</v>
      </c>
      <c r="CM72" s="41">
        <f t="shared" si="32"/>
        <v>0</v>
      </c>
      <c r="CN72" s="62">
        <v>0</v>
      </c>
      <c r="CO72" s="60">
        <v>2557.2</v>
      </c>
      <c r="CP72" s="41">
        <f t="shared" si="33"/>
        <v>2131</v>
      </c>
      <c r="CQ72" s="62">
        <v>0</v>
      </c>
      <c r="CR72" s="44">
        <f t="shared" si="34"/>
        <v>2557.2</v>
      </c>
      <c r="CS72" s="40">
        <f t="shared" si="34"/>
        <v>2131</v>
      </c>
      <c r="CT72" s="40">
        <f t="shared" si="34"/>
        <v>0</v>
      </c>
    </row>
    <row r="73" spans="2:98" ht="15" customHeight="1">
      <c r="B73" s="34">
        <v>62</v>
      </c>
      <c r="C73" s="35" t="s">
        <v>107</v>
      </c>
      <c r="D73" s="55">
        <v>0</v>
      </c>
      <c r="E73" s="55">
        <v>0</v>
      </c>
      <c r="F73" s="39">
        <f t="shared" si="38"/>
        <v>10919.5</v>
      </c>
      <c r="G73" s="40">
        <f t="shared" si="38"/>
        <v>9099.583333333332</v>
      </c>
      <c r="H73" s="40">
        <f t="shared" si="38"/>
        <v>4726.217</v>
      </c>
      <c r="I73" s="41">
        <f t="shared" si="5"/>
        <v>51.938828700947845</v>
      </c>
      <c r="J73" s="39">
        <f t="shared" si="0"/>
        <v>6259</v>
      </c>
      <c r="K73" s="40">
        <f t="shared" si="1"/>
        <v>5215.833333333334</v>
      </c>
      <c r="L73" s="40">
        <f t="shared" si="36"/>
        <v>1342.4669999999999</v>
      </c>
      <c r="M73" s="41">
        <f t="shared" si="6"/>
        <v>25.738303243329604</v>
      </c>
      <c r="N73" s="56">
        <v>0</v>
      </c>
      <c r="O73" s="41">
        <f t="shared" si="7"/>
        <v>0</v>
      </c>
      <c r="P73" s="57">
        <v>0.267</v>
      </c>
      <c r="Q73" s="41" t="e">
        <f t="shared" si="8"/>
        <v>#DIV/0!</v>
      </c>
      <c r="R73" s="56">
        <v>3600</v>
      </c>
      <c r="S73" s="41">
        <f t="shared" si="9"/>
        <v>3000</v>
      </c>
      <c r="T73" s="57">
        <v>882.5</v>
      </c>
      <c r="U73" s="58">
        <f t="shared" si="35"/>
        <v>40.65</v>
      </c>
      <c r="V73" s="59">
        <v>176</v>
      </c>
      <c r="W73" s="41">
        <f t="shared" si="10"/>
        <v>29.416666666666668</v>
      </c>
      <c r="X73" s="46">
        <v>19914.3</v>
      </c>
      <c r="Y73" s="46">
        <v>22484.2</v>
      </c>
      <c r="Z73" s="42">
        <v>54.2</v>
      </c>
      <c r="AA73" s="56">
        <v>232</v>
      </c>
      <c r="AB73" s="41">
        <f t="shared" si="11"/>
        <v>193.33333333333331</v>
      </c>
      <c r="AC73" s="57">
        <v>163.2</v>
      </c>
      <c r="AD73" s="58">
        <f t="shared" si="12"/>
        <v>1.488888888888889</v>
      </c>
      <c r="AE73" s="58">
        <v>0</v>
      </c>
      <c r="AF73" s="41">
        <f t="shared" si="13"/>
        <v>84.41379310344827</v>
      </c>
      <c r="AG73" s="46">
        <v>192</v>
      </c>
      <c r="AH73" s="46">
        <v>143.7</v>
      </c>
      <c r="AI73" s="42">
        <v>13.4</v>
      </c>
      <c r="AJ73" s="56">
        <v>162</v>
      </c>
      <c r="AK73" s="41">
        <f t="shared" si="14"/>
        <v>135</v>
      </c>
      <c r="AL73" s="57">
        <v>0</v>
      </c>
      <c r="AM73" s="56">
        <v>0</v>
      </c>
      <c r="AN73" s="41">
        <f t="shared" si="15"/>
        <v>0</v>
      </c>
      <c r="AO73" s="57">
        <v>0</v>
      </c>
      <c r="AP73" s="56">
        <v>0</v>
      </c>
      <c r="AQ73" s="41">
        <f t="shared" si="16"/>
        <v>0</v>
      </c>
      <c r="AR73" s="57">
        <v>0</v>
      </c>
      <c r="AS73" s="56">
        <v>0</v>
      </c>
      <c r="AT73" s="41">
        <f t="shared" si="17"/>
        <v>0</v>
      </c>
      <c r="AU73" s="57">
        <v>0</v>
      </c>
      <c r="AV73" s="60">
        <v>4060.5</v>
      </c>
      <c r="AW73" s="61">
        <f t="shared" si="18"/>
        <v>3383.75</v>
      </c>
      <c r="AX73" s="62">
        <f t="shared" si="19"/>
        <v>3383.75</v>
      </c>
      <c r="AY73" s="60">
        <v>0</v>
      </c>
      <c r="AZ73" s="61">
        <f t="shared" si="20"/>
        <v>0</v>
      </c>
      <c r="BA73" s="62">
        <v>0</v>
      </c>
      <c r="BB73" s="60">
        <v>0</v>
      </c>
      <c r="BC73" s="41">
        <f t="shared" si="21"/>
        <v>0</v>
      </c>
      <c r="BD73" s="62">
        <v>0</v>
      </c>
      <c r="BE73" s="60">
        <v>0</v>
      </c>
      <c r="BF73" s="41">
        <f t="shared" si="22"/>
        <v>0</v>
      </c>
      <c r="BG73" s="62">
        <v>0</v>
      </c>
      <c r="BH73" s="43">
        <v>765</v>
      </c>
      <c r="BI73" s="41">
        <f t="shared" si="23"/>
        <v>637.5</v>
      </c>
      <c r="BJ73" s="63">
        <v>104.3</v>
      </c>
      <c r="BK73" s="44">
        <v>1500</v>
      </c>
      <c r="BL73" s="41">
        <f t="shared" si="24"/>
        <v>1250</v>
      </c>
      <c r="BM73" s="45">
        <v>1210</v>
      </c>
      <c r="BN73" s="44">
        <v>0</v>
      </c>
      <c r="BO73" s="41">
        <f t="shared" si="25"/>
        <v>0</v>
      </c>
      <c r="BP73" s="45">
        <v>0</v>
      </c>
      <c r="BQ73" s="44">
        <v>0</v>
      </c>
      <c r="BR73" s="41">
        <f t="shared" si="26"/>
        <v>0</v>
      </c>
      <c r="BS73" s="45">
        <v>0</v>
      </c>
      <c r="BT73" s="60">
        <v>0</v>
      </c>
      <c r="BU73" s="41">
        <f t="shared" si="27"/>
        <v>0</v>
      </c>
      <c r="BV73" s="62">
        <v>0</v>
      </c>
      <c r="BW73" s="60">
        <v>600</v>
      </c>
      <c r="BX73" s="41">
        <f t="shared" si="28"/>
        <v>500</v>
      </c>
      <c r="BY73" s="62">
        <v>0</v>
      </c>
      <c r="BZ73" s="60">
        <v>0</v>
      </c>
      <c r="CA73" s="41">
        <f t="shared" si="29"/>
        <v>0</v>
      </c>
      <c r="CB73" s="62">
        <v>-1017.8</v>
      </c>
      <c r="CC73" s="44">
        <f t="shared" si="37"/>
        <v>10919.5</v>
      </c>
      <c r="CD73" s="40">
        <f t="shared" si="37"/>
        <v>9099.583333333332</v>
      </c>
      <c r="CE73" s="40">
        <f t="shared" si="37"/>
        <v>4726.217</v>
      </c>
      <c r="CF73" s="60">
        <v>0</v>
      </c>
      <c r="CG73" s="41">
        <f t="shared" si="30"/>
        <v>0</v>
      </c>
      <c r="CH73" s="62">
        <v>0</v>
      </c>
      <c r="CI73" s="60">
        <v>0</v>
      </c>
      <c r="CJ73" s="41">
        <f t="shared" si="31"/>
        <v>0</v>
      </c>
      <c r="CK73" s="57">
        <v>0</v>
      </c>
      <c r="CL73" s="60">
        <v>0</v>
      </c>
      <c r="CM73" s="41">
        <f t="shared" si="32"/>
        <v>0</v>
      </c>
      <c r="CN73" s="62">
        <v>0</v>
      </c>
      <c r="CO73" s="60">
        <v>546</v>
      </c>
      <c r="CP73" s="41">
        <f t="shared" si="33"/>
        <v>455</v>
      </c>
      <c r="CQ73" s="62">
        <v>0</v>
      </c>
      <c r="CR73" s="44">
        <f t="shared" si="34"/>
        <v>546</v>
      </c>
      <c r="CS73" s="40">
        <f t="shared" si="34"/>
        <v>455</v>
      </c>
      <c r="CT73" s="40">
        <f t="shared" si="34"/>
        <v>0</v>
      </c>
    </row>
    <row r="74" spans="2:98" ht="15" customHeight="1">
      <c r="B74" s="34">
        <v>63</v>
      </c>
      <c r="C74" s="35" t="s">
        <v>108</v>
      </c>
      <c r="D74" s="55">
        <v>13450.92</v>
      </c>
      <c r="E74" s="55">
        <v>10797.202</v>
      </c>
      <c r="F74" s="39">
        <f t="shared" si="38"/>
        <v>34316.600000000006</v>
      </c>
      <c r="G74" s="40">
        <f t="shared" si="38"/>
        <v>28597.16666666667</v>
      </c>
      <c r="H74" s="40">
        <f t="shared" si="38"/>
        <v>24047.01666666667</v>
      </c>
      <c r="I74" s="41">
        <f t="shared" si="5"/>
        <v>84.08880833182775</v>
      </c>
      <c r="J74" s="39">
        <f t="shared" si="0"/>
        <v>5524.5</v>
      </c>
      <c r="K74" s="40">
        <f t="shared" si="1"/>
        <v>4603.75</v>
      </c>
      <c r="L74" s="40">
        <f t="shared" si="36"/>
        <v>1269.6</v>
      </c>
      <c r="M74" s="41">
        <f t="shared" si="6"/>
        <v>27.577518327450445</v>
      </c>
      <c r="N74" s="56">
        <v>0</v>
      </c>
      <c r="O74" s="41">
        <f t="shared" si="7"/>
        <v>0</v>
      </c>
      <c r="P74" s="57">
        <v>8.9</v>
      </c>
      <c r="Q74" s="41" t="e">
        <f t="shared" si="8"/>
        <v>#DIV/0!</v>
      </c>
      <c r="R74" s="56">
        <v>3500</v>
      </c>
      <c r="S74" s="41">
        <f t="shared" si="9"/>
        <v>2916.666666666667</v>
      </c>
      <c r="T74" s="57">
        <v>729.4</v>
      </c>
      <c r="U74" s="58">
        <f t="shared" si="35"/>
        <v>273.6</v>
      </c>
      <c r="V74" s="59">
        <v>358.2</v>
      </c>
      <c r="W74" s="41">
        <f t="shared" si="10"/>
        <v>25.007999999999996</v>
      </c>
      <c r="X74" s="46">
        <v>30240</v>
      </c>
      <c r="Y74" s="46">
        <v>15403.5</v>
      </c>
      <c r="Z74" s="42">
        <v>364.8</v>
      </c>
      <c r="AA74" s="56">
        <v>836</v>
      </c>
      <c r="AB74" s="41">
        <f t="shared" si="11"/>
        <v>696.6666666666667</v>
      </c>
      <c r="AC74" s="57">
        <v>188.2</v>
      </c>
      <c r="AD74" s="58">
        <f t="shared" si="12"/>
        <v>4.444444444444445</v>
      </c>
      <c r="AE74" s="58">
        <v>15</v>
      </c>
      <c r="AF74" s="41">
        <f t="shared" si="13"/>
        <v>27.01435406698564</v>
      </c>
      <c r="AG74" s="46">
        <v>336</v>
      </c>
      <c r="AH74" s="46">
        <v>192.6</v>
      </c>
      <c r="AI74" s="42">
        <v>40</v>
      </c>
      <c r="AJ74" s="56">
        <v>60</v>
      </c>
      <c r="AK74" s="41">
        <f t="shared" si="14"/>
        <v>50</v>
      </c>
      <c r="AL74" s="57">
        <v>11.6</v>
      </c>
      <c r="AM74" s="56">
        <v>0</v>
      </c>
      <c r="AN74" s="41">
        <f t="shared" si="15"/>
        <v>0</v>
      </c>
      <c r="AO74" s="57">
        <v>0</v>
      </c>
      <c r="AP74" s="56">
        <v>0</v>
      </c>
      <c r="AQ74" s="41">
        <f t="shared" si="16"/>
        <v>0</v>
      </c>
      <c r="AR74" s="57">
        <v>0</v>
      </c>
      <c r="AS74" s="56">
        <v>0</v>
      </c>
      <c r="AT74" s="41">
        <f t="shared" si="17"/>
        <v>0</v>
      </c>
      <c r="AU74" s="57">
        <v>0</v>
      </c>
      <c r="AV74" s="60">
        <v>27332.9</v>
      </c>
      <c r="AW74" s="61">
        <f t="shared" si="18"/>
        <v>22777.416666666668</v>
      </c>
      <c r="AX74" s="62">
        <f t="shared" si="19"/>
        <v>22777.416666666668</v>
      </c>
      <c r="AY74" s="60">
        <v>0</v>
      </c>
      <c r="AZ74" s="61">
        <f t="shared" si="20"/>
        <v>0</v>
      </c>
      <c r="BA74" s="62">
        <v>0</v>
      </c>
      <c r="BB74" s="60">
        <v>0</v>
      </c>
      <c r="BC74" s="41">
        <f t="shared" si="21"/>
        <v>0</v>
      </c>
      <c r="BD74" s="62">
        <v>0</v>
      </c>
      <c r="BE74" s="60">
        <v>0</v>
      </c>
      <c r="BF74" s="41">
        <f t="shared" si="22"/>
        <v>0</v>
      </c>
      <c r="BG74" s="62">
        <v>0</v>
      </c>
      <c r="BH74" s="43">
        <v>970</v>
      </c>
      <c r="BI74" s="41">
        <f t="shared" si="23"/>
        <v>808.3333333333333</v>
      </c>
      <c r="BJ74" s="63">
        <v>331.5</v>
      </c>
      <c r="BK74" s="44">
        <v>0</v>
      </c>
      <c r="BL74" s="41">
        <f t="shared" si="24"/>
        <v>0</v>
      </c>
      <c r="BM74" s="45">
        <v>0</v>
      </c>
      <c r="BN74" s="44">
        <v>0</v>
      </c>
      <c r="BO74" s="41">
        <f t="shared" si="25"/>
        <v>0</v>
      </c>
      <c r="BP74" s="45">
        <v>0</v>
      </c>
      <c r="BQ74" s="44">
        <v>0</v>
      </c>
      <c r="BR74" s="41">
        <f t="shared" si="26"/>
        <v>0</v>
      </c>
      <c r="BS74" s="45">
        <v>0</v>
      </c>
      <c r="BT74" s="60">
        <v>0</v>
      </c>
      <c r="BU74" s="41">
        <f t="shared" si="27"/>
        <v>0</v>
      </c>
      <c r="BV74" s="62">
        <v>0</v>
      </c>
      <c r="BW74" s="60">
        <v>1459.2</v>
      </c>
      <c r="BX74" s="41">
        <f t="shared" si="28"/>
        <v>1216</v>
      </c>
      <c r="BY74" s="62">
        <v>0</v>
      </c>
      <c r="BZ74" s="60">
        <v>158.5</v>
      </c>
      <c r="CA74" s="41">
        <f t="shared" si="29"/>
        <v>132.08333333333334</v>
      </c>
      <c r="CB74" s="62">
        <v>0</v>
      </c>
      <c r="CC74" s="44">
        <f t="shared" si="37"/>
        <v>34316.600000000006</v>
      </c>
      <c r="CD74" s="40">
        <f t="shared" si="37"/>
        <v>28597.16666666667</v>
      </c>
      <c r="CE74" s="40">
        <f t="shared" si="37"/>
        <v>24047.01666666667</v>
      </c>
      <c r="CF74" s="60">
        <v>0</v>
      </c>
      <c r="CG74" s="41">
        <f t="shared" si="30"/>
        <v>0</v>
      </c>
      <c r="CH74" s="62">
        <v>0</v>
      </c>
      <c r="CI74" s="60">
        <v>0</v>
      </c>
      <c r="CJ74" s="41">
        <f t="shared" si="31"/>
        <v>0</v>
      </c>
      <c r="CK74" s="57">
        <v>0</v>
      </c>
      <c r="CL74" s="60">
        <v>0</v>
      </c>
      <c r="CM74" s="41">
        <f t="shared" si="32"/>
        <v>0</v>
      </c>
      <c r="CN74" s="62">
        <v>0</v>
      </c>
      <c r="CO74" s="60">
        <v>0</v>
      </c>
      <c r="CP74" s="41">
        <f t="shared" si="33"/>
        <v>0</v>
      </c>
      <c r="CQ74" s="62">
        <v>0</v>
      </c>
      <c r="CR74" s="44">
        <f t="shared" si="34"/>
        <v>0</v>
      </c>
      <c r="CS74" s="40">
        <f t="shared" si="34"/>
        <v>0</v>
      </c>
      <c r="CT74" s="40">
        <f t="shared" si="34"/>
        <v>0</v>
      </c>
    </row>
    <row r="75" spans="2:98" ht="15" customHeight="1">
      <c r="B75" s="34">
        <v>64</v>
      </c>
      <c r="C75" s="35" t="s">
        <v>109</v>
      </c>
      <c r="D75" s="55">
        <v>1820.1542</v>
      </c>
      <c r="E75" s="55">
        <v>0</v>
      </c>
      <c r="F75" s="39">
        <f t="shared" si="38"/>
        <v>32494.6</v>
      </c>
      <c r="G75" s="40">
        <f t="shared" si="38"/>
        <v>27078.833333333332</v>
      </c>
      <c r="H75" s="40">
        <f t="shared" si="38"/>
        <v>23463.733333333334</v>
      </c>
      <c r="I75" s="41">
        <f t="shared" si="5"/>
        <v>86.64972026121264</v>
      </c>
      <c r="J75" s="39">
        <f t="shared" si="0"/>
        <v>19440</v>
      </c>
      <c r="K75" s="40">
        <f t="shared" si="1"/>
        <v>16200</v>
      </c>
      <c r="L75" s="40">
        <f t="shared" si="36"/>
        <v>12834.900000000001</v>
      </c>
      <c r="M75" s="41">
        <f t="shared" si="6"/>
        <v>79.22777777777779</v>
      </c>
      <c r="N75" s="56">
        <v>0</v>
      </c>
      <c r="O75" s="41">
        <f t="shared" si="7"/>
        <v>0</v>
      </c>
      <c r="P75" s="57">
        <v>38.7</v>
      </c>
      <c r="Q75" s="41" t="e">
        <f t="shared" si="8"/>
        <v>#DIV/0!</v>
      </c>
      <c r="R75" s="56">
        <v>3100</v>
      </c>
      <c r="S75" s="41">
        <f t="shared" si="9"/>
        <v>2583.333333333333</v>
      </c>
      <c r="T75" s="57">
        <v>2038.3</v>
      </c>
      <c r="U75" s="58">
        <f t="shared" si="35"/>
        <v>0</v>
      </c>
      <c r="V75" s="59">
        <v>0</v>
      </c>
      <c r="W75" s="41">
        <f t="shared" si="10"/>
        <v>78.90193548387097</v>
      </c>
      <c r="X75" s="46">
        <v>18443.6</v>
      </c>
      <c r="Y75" s="46">
        <v>10356.4</v>
      </c>
      <c r="Z75" s="42">
        <v>0</v>
      </c>
      <c r="AA75" s="56">
        <v>550</v>
      </c>
      <c r="AB75" s="41">
        <f t="shared" si="11"/>
        <v>458.33333333333337</v>
      </c>
      <c r="AC75" s="57">
        <v>422.3</v>
      </c>
      <c r="AD75" s="58">
        <f t="shared" si="12"/>
        <v>2.888888888888889</v>
      </c>
      <c r="AE75" s="58">
        <v>0</v>
      </c>
      <c r="AF75" s="41">
        <f t="shared" si="13"/>
        <v>92.1381818181818</v>
      </c>
      <c r="AG75" s="46">
        <v>548.3</v>
      </c>
      <c r="AH75" s="46">
        <v>0</v>
      </c>
      <c r="AI75" s="42">
        <v>26</v>
      </c>
      <c r="AJ75" s="56">
        <v>30</v>
      </c>
      <c r="AK75" s="41">
        <f t="shared" si="14"/>
        <v>25</v>
      </c>
      <c r="AL75" s="57">
        <v>15</v>
      </c>
      <c r="AM75" s="56">
        <v>0</v>
      </c>
      <c r="AN75" s="41">
        <f t="shared" si="15"/>
        <v>0</v>
      </c>
      <c r="AO75" s="57">
        <v>0</v>
      </c>
      <c r="AP75" s="56">
        <v>0</v>
      </c>
      <c r="AQ75" s="41">
        <f t="shared" si="16"/>
        <v>0</v>
      </c>
      <c r="AR75" s="57">
        <v>0</v>
      </c>
      <c r="AS75" s="56">
        <v>0</v>
      </c>
      <c r="AT75" s="41">
        <f t="shared" si="17"/>
        <v>0</v>
      </c>
      <c r="AU75" s="57">
        <v>0</v>
      </c>
      <c r="AV75" s="60">
        <v>12754.6</v>
      </c>
      <c r="AW75" s="61">
        <f t="shared" si="18"/>
        <v>10628.833333333334</v>
      </c>
      <c r="AX75" s="62">
        <f t="shared" si="19"/>
        <v>10628.833333333334</v>
      </c>
      <c r="AY75" s="60">
        <v>0</v>
      </c>
      <c r="AZ75" s="61">
        <f t="shared" si="20"/>
        <v>0</v>
      </c>
      <c r="BA75" s="62">
        <v>0</v>
      </c>
      <c r="BB75" s="60">
        <v>0</v>
      </c>
      <c r="BC75" s="41">
        <f t="shared" si="21"/>
        <v>0</v>
      </c>
      <c r="BD75" s="62">
        <v>0</v>
      </c>
      <c r="BE75" s="60">
        <v>0</v>
      </c>
      <c r="BF75" s="41">
        <f t="shared" si="22"/>
        <v>0</v>
      </c>
      <c r="BG75" s="62">
        <v>0</v>
      </c>
      <c r="BH75" s="43">
        <v>14360</v>
      </c>
      <c r="BI75" s="41">
        <f t="shared" si="23"/>
        <v>11966.666666666668</v>
      </c>
      <c r="BJ75" s="63">
        <v>10050.6</v>
      </c>
      <c r="BK75" s="44">
        <v>0</v>
      </c>
      <c r="BL75" s="41">
        <f t="shared" si="24"/>
        <v>0</v>
      </c>
      <c r="BM75" s="45">
        <v>0</v>
      </c>
      <c r="BN75" s="44">
        <v>1400</v>
      </c>
      <c r="BO75" s="41">
        <f t="shared" si="25"/>
        <v>1166.6666666666667</v>
      </c>
      <c r="BP75" s="45">
        <v>270</v>
      </c>
      <c r="BQ75" s="44">
        <v>0</v>
      </c>
      <c r="BR75" s="41">
        <f t="shared" si="26"/>
        <v>0</v>
      </c>
      <c r="BS75" s="45">
        <v>0</v>
      </c>
      <c r="BT75" s="60">
        <v>0</v>
      </c>
      <c r="BU75" s="41">
        <f t="shared" si="27"/>
        <v>0</v>
      </c>
      <c r="BV75" s="62">
        <v>0</v>
      </c>
      <c r="BW75" s="60">
        <v>300</v>
      </c>
      <c r="BX75" s="41">
        <f t="shared" si="28"/>
        <v>250</v>
      </c>
      <c r="BY75" s="62">
        <v>0</v>
      </c>
      <c r="BZ75" s="60">
        <v>0</v>
      </c>
      <c r="CA75" s="41">
        <f t="shared" si="29"/>
        <v>0</v>
      </c>
      <c r="CB75" s="62">
        <v>0</v>
      </c>
      <c r="CC75" s="44">
        <f t="shared" si="37"/>
        <v>32494.6</v>
      </c>
      <c r="CD75" s="40">
        <f t="shared" si="37"/>
        <v>27078.833333333332</v>
      </c>
      <c r="CE75" s="40">
        <f t="shared" si="37"/>
        <v>23463.733333333334</v>
      </c>
      <c r="CF75" s="60">
        <v>0</v>
      </c>
      <c r="CG75" s="41">
        <f t="shared" si="30"/>
        <v>0</v>
      </c>
      <c r="CH75" s="62">
        <v>0</v>
      </c>
      <c r="CI75" s="60">
        <v>0</v>
      </c>
      <c r="CJ75" s="41">
        <f t="shared" si="31"/>
        <v>0</v>
      </c>
      <c r="CK75" s="57">
        <v>0</v>
      </c>
      <c r="CL75" s="60">
        <v>0</v>
      </c>
      <c r="CM75" s="41">
        <f t="shared" si="32"/>
        <v>0</v>
      </c>
      <c r="CN75" s="62">
        <v>0</v>
      </c>
      <c r="CO75" s="60">
        <v>1960</v>
      </c>
      <c r="CP75" s="41">
        <f t="shared" si="33"/>
        <v>1633.3333333333335</v>
      </c>
      <c r="CQ75" s="62">
        <v>0</v>
      </c>
      <c r="CR75" s="44">
        <f t="shared" si="34"/>
        <v>1960</v>
      </c>
      <c r="CS75" s="40">
        <f t="shared" si="34"/>
        <v>1633.3333333333335</v>
      </c>
      <c r="CT75" s="40">
        <f t="shared" si="34"/>
        <v>0</v>
      </c>
    </row>
    <row r="76" spans="2:98" ht="15" customHeight="1">
      <c r="B76" s="34">
        <v>65</v>
      </c>
      <c r="C76" s="35" t="s">
        <v>110</v>
      </c>
      <c r="D76" s="55">
        <v>147.651</v>
      </c>
      <c r="E76" s="55">
        <v>4.38</v>
      </c>
      <c r="F76" s="39">
        <f t="shared" si="38"/>
        <v>5441</v>
      </c>
      <c r="G76" s="40">
        <f t="shared" si="38"/>
        <v>4534.166666666667</v>
      </c>
      <c r="H76" s="40">
        <f t="shared" si="38"/>
        <v>4165.266666666667</v>
      </c>
      <c r="I76" s="41">
        <f t="shared" si="5"/>
        <v>91.86399558904614</v>
      </c>
      <c r="J76" s="39">
        <f aca="true" t="shared" si="39" ref="J76:J125">N76+R76+AA76+AJ76+AM76+AP76+BE76+BH76+BK76+BN76+BQ76+BZ76+BT76</f>
        <v>1941</v>
      </c>
      <c r="K76" s="40">
        <f aca="true" t="shared" si="40" ref="K76:K125">O76+S76+AB76+AK76+AN76+AQ76+BF76+BI76+BL76+BO76+BR76+CA76</f>
        <v>1617.5</v>
      </c>
      <c r="L76" s="40">
        <f t="shared" si="36"/>
        <v>1248.6000000000001</v>
      </c>
      <c r="M76" s="41">
        <f t="shared" si="6"/>
        <v>77.19319938176199</v>
      </c>
      <c r="N76" s="56">
        <v>0</v>
      </c>
      <c r="O76" s="41">
        <f t="shared" si="7"/>
        <v>0</v>
      </c>
      <c r="P76" s="57">
        <v>0</v>
      </c>
      <c r="Q76" s="41" t="e">
        <f t="shared" si="8"/>
        <v>#DIV/0!</v>
      </c>
      <c r="R76" s="56">
        <v>1200</v>
      </c>
      <c r="S76" s="41">
        <f t="shared" si="9"/>
        <v>1000</v>
      </c>
      <c r="T76" s="57">
        <v>802.2</v>
      </c>
      <c r="U76" s="58">
        <f t="shared" si="35"/>
        <v>0</v>
      </c>
      <c r="V76" s="59">
        <v>0</v>
      </c>
      <c r="W76" s="41">
        <f t="shared" si="10"/>
        <v>80.22</v>
      </c>
      <c r="X76" s="46">
        <v>6288.8</v>
      </c>
      <c r="Y76" s="46">
        <v>6386.8</v>
      </c>
      <c r="Z76" s="42">
        <v>0</v>
      </c>
      <c r="AA76" s="56">
        <v>0</v>
      </c>
      <c r="AB76" s="41">
        <f t="shared" si="11"/>
        <v>0</v>
      </c>
      <c r="AC76" s="57">
        <v>8</v>
      </c>
      <c r="AD76" s="58">
        <f t="shared" si="12"/>
        <v>0</v>
      </c>
      <c r="AE76" s="58">
        <v>0</v>
      </c>
      <c r="AF76" s="41" t="e">
        <f t="shared" si="13"/>
        <v>#DIV/0!</v>
      </c>
      <c r="AG76" s="46">
        <v>0</v>
      </c>
      <c r="AH76" s="46">
        <v>0</v>
      </c>
      <c r="AI76" s="42">
        <v>0</v>
      </c>
      <c r="AJ76" s="56">
        <v>0</v>
      </c>
      <c r="AK76" s="41">
        <f t="shared" si="14"/>
        <v>0</v>
      </c>
      <c r="AL76" s="57">
        <v>0</v>
      </c>
      <c r="AM76" s="56">
        <v>0</v>
      </c>
      <c r="AN76" s="41">
        <f t="shared" si="15"/>
        <v>0</v>
      </c>
      <c r="AO76" s="57">
        <v>0</v>
      </c>
      <c r="AP76" s="56">
        <v>0</v>
      </c>
      <c r="AQ76" s="41">
        <f t="shared" si="16"/>
        <v>0</v>
      </c>
      <c r="AR76" s="57">
        <v>0</v>
      </c>
      <c r="AS76" s="56">
        <v>0</v>
      </c>
      <c r="AT76" s="41">
        <f t="shared" si="17"/>
        <v>0</v>
      </c>
      <c r="AU76" s="57">
        <v>0</v>
      </c>
      <c r="AV76" s="60">
        <v>3500</v>
      </c>
      <c r="AW76" s="61">
        <f t="shared" si="18"/>
        <v>2916.666666666667</v>
      </c>
      <c r="AX76" s="62">
        <f t="shared" si="19"/>
        <v>2916.666666666667</v>
      </c>
      <c r="AY76" s="60">
        <v>0</v>
      </c>
      <c r="AZ76" s="61">
        <f t="shared" si="20"/>
        <v>0</v>
      </c>
      <c r="BA76" s="62">
        <v>0</v>
      </c>
      <c r="BB76" s="60">
        <v>0</v>
      </c>
      <c r="BC76" s="41">
        <f t="shared" si="21"/>
        <v>0</v>
      </c>
      <c r="BD76" s="62">
        <v>0</v>
      </c>
      <c r="BE76" s="60">
        <v>0</v>
      </c>
      <c r="BF76" s="41">
        <f t="shared" si="22"/>
        <v>0</v>
      </c>
      <c r="BG76" s="62">
        <v>0</v>
      </c>
      <c r="BH76" s="43">
        <v>0</v>
      </c>
      <c r="BI76" s="41">
        <f t="shared" si="23"/>
        <v>0</v>
      </c>
      <c r="BJ76" s="63">
        <v>0</v>
      </c>
      <c r="BK76" s="44">
        <v>741</v>
      </c>
      <c r="BL76" s="41">
        <f t="shared" si="24"/>
        <v>617.5</v>
      </c>
      <c r="BM76" s="45">
        <v>619.7</v>
      </c>
      <c r="BN76" s="44">
        <v>0</v>
      </c>
      <c r="BO76" s="41">
        <f t="shared" si="25"/>
        <v>0</v>
      </c>
      <c r="BP76" s="45">
        <v>0</v>
      </c>
      <c r="BQ76" s="44">
        <v>0</v>
      </c>
      <c r="BR76" s="41">
        <f t="shared" si="26"/>
        <v>0</v>
      </c>
      <c r="BS76" s="45">
        <v>0</v>
      </c>
      <c r="BT76" s="60">
        <v>0</v>
      </c>
      <c r="BU76" s="41">
        <f t="shared" si="27"/>
        <v>0</v>
      </c>
      <c r="BV76" s="62">
        <v>0</v>
      </c>
      <c r="BW76" s="60">
        <v>0</v>
      </c>
      <c r="BX76" s="41">
        <f t="shared" si="28"/>
        <v>0</v>
      </c>
      <c r="BY76" s="62">
        <v>0</v>
      </c>
      <c r="BZ76" s="60">
        <v>0</v>
      </c>
      <c r="CA76" s="41">
        <f t="shared" si="29"/>
        <v>0</v>
      </c>
      <c r="CB76" s="62">
        <v>-181.3</v>
      </c>
      <c r="CC76" s="44">
        <f aca="true" t="shared" si="41" ref="CC76:CE107">BZ76+BW76+BT76+BQ76+BN76+BK76+BH76+BE76+BB76+AY76+AV76+AS76+AP76+AM76+AJ76+AA76+R76+N76</f>
        <v>5441</v>
      </c>
      <c r="CD76" s="40">
        <f t="shared" si="41"/>
        <v>4534.166666666667</v>
      </c>
      <c r="CE76" s="40">
        <f t="shared" si="41"/>
        <v>4165.266666666667</v>
      </c>
      <c r="CF76" s="60">
        <v>0</v>
      </c>
      <c r="CG76" s="41">
        <f t="shared" si="30"/>
        <v>0</v>
      </c>
      <c r="CH76" s="62">
        <v>0</v>
      </c>
      <c r="CI76" s="60">
        <v>0</v>
      </c>
      <c r="CJ76" s="41">
        <f t="shared" si="31"/>
        <v>0</v>
      </c>
      <c r="CK76" s="57">
        <v>0</v>
      </c>
      <c r="CL76" s="60">
        <v>0</v>
      </c>
      <c r="CM76" s="41">
        <f t="shared" si="32"/>
        <v>0</v>
      </c>
      <c r="CN76" s="62">
        <v>0</v>
      </c>
      <c r="CO76" s="60">
        <v>272</v>
      </c>
      <c r="CP76" s="41">
        <f t="shared" si="33"/>
        <v>226.66666666666669</v>
      </c>
      <c r="CQ76" s="62">
        <v>0</v>
      </c>
      <c r="CR76" s="44">
        <f t="shared" si="34"/>
        <v>272</v>
      </c>
      <c r="CS76" s="40">
        <f t="shared" si="34"/>
        <v>226.66666666666669</v>
      </c>
      <c r="CT76" s="40">
        <f t="shared" si="34"/>
        <v>0</v>
      </c>
    </row>
    <row r="77" spans="2:98" ht="15" customHeight="1">
      <c r="B77" s="34">
        <v>66</v>
      </c>
      <c r="C77" s="35" t="s">
        <v>111</v>
      </c>
      <c r="D77" s="55">
        <v>2716.406</v>
      </c>
      <c r="E77" s="55">
        <v>0</v>
      </c>
      <c r="F77" s="39">
        <f aca="true" t="shared" si="42" ref="F77:H108">CC77+CR77-CO77</f>
        <v>18891.2</v>
      </c>
      <c r="G77" s="40">
        <f t="shared" si="42"/>
        <v>15739.166666666668</v>
      </c>
      <c r="H77" s="40">
        <f t="shared" si="42"/>
        <v>14613.7</v>
      </c>
      <c r="I77" s="41">
        <f aca="true" t="shared" si="43" ref="I77:I125">H77/G77*100</f>
        <v>92.8492613967279</v>
      </c>
      <c r="J77" s="39">
        <f t="shared" si="39"/>
        <v>5727.8</v>
      </c>
      <c r="K77" s="40">
        <f t="shared" si="40"/>
        <v>4773.166666666666</v>
      </c>
      <c r="L77" s="40">
        <f t="shared" si="36"/>
        <v>4147.700000000001</v>
      </c>
      <c r="M77" s="41">
        <f aca="true" t="shared" si="44" ref="M77:M125">L77/K77*100</f>
        <v>86.89619050944519</v>
      </c>
      <c r="N77" s="56">
        <v>0</v>
      </c>
      <c r="O77" s="41">
        <f aca="true" t="shared" si="45" ref="O77:O125">N77/12*10</f>
        <v>0</v>
      </c>
      <c r="P77" s="57">
        <v>3.5</v>
      </c>
      <c r="Q77" s="41" t="e">
        <f aca="true" t="shared" si="46" ref="Q77:Q125">P77/O77*100</f>
        <v>#DIV/0!</v>
      </c>
      <c r="R77" s="56">
        <v>3237.8</v>
      </c>
      <c r="S77" s="41">
        <f aca="true" t="shared" si="47" ref="S77:S125">R77/12*10</f>
        <v>2698.1666666666665</v>
      </c>
      <c r="T77" s="57">
        <v>2289.3</v>
      </c>
      <c r="U77" s="58">
        <f t="shared" si="35"/>
        <v>320.475</v>
      </c>
      <c r="V77" s="59">
        <v>645.4</v>
      </c>
      <c r="W77" s="41">
        <f aca="true" t="shared" si="48" ref="W77:W125">T77/S77*100</f>
        <v>84.8465007103589</v>
      </c>
      <c r="X77" s="46">
        <v>8006.3</v>
      </c>
      <c r="Y77" s="46">
        <v>12236.1</v>
      </c>
      <c r="Z77" s="42">
        <v>427.3</v>
      </c>
      <c r="AA77" s="56">
        <v>1283</v>
      </c>
      <c r="AB77" s="41">
        <f aca="true" t="shared" si="49" ref="AB77:AB125">AA77/12*10</f>
        <v>1069.1666666666667</v>
      </c>
      <c r="AC77" s="57">
        <v>778.8</v>
      </c>
      <c r="AD77" s="58">
        <f aca="true" t="shared" si="50" ref="AD77:AD125">AI77/9</f>
        <v>11.11111111111111</v>
      </c>
      <c r="AE77" s="58">
        <v>55.5</v>
      </c>
      <c r="AF77" s="41">
        <f aca="true" t="shared" si="51" ref="AF77:AF125">AC77/AB77*100</f>
        <v>72.84177708495713</v>
      </c>
      <c r="AG77" s="46">
        <v>46.4</v>
      </c>
      <c r="AH77" s="46">
        <v>25.5</v>
      </c>
      <c r="AI77" s="42">
        <v>100</v>
      </c>
      <c r="AJ77" s="56">
        <v>72</v>
      </c>
      <c r="AK77" s="41">
        <f aca="true" t="shared" si="52" ref="AK77:AK125">AJ77/12*10</f>
        <v>60</v>
      </c>
      <c r="AL77" s="57">
        <v>69</v>
      </c>
      <c r="AM77" s="56">
        <v>0</v>
      </c>
      <c r="AN77" s="41">
        <f aca="true" t="shared" si="53" ref="AN77:AN125">AM77/12*10</f>
        <v>0</v>
      </c>
      <c r="AO77" s="57">
        <v>0</v>
      </c>
      <c r="AP77" s="56">
        <v>0</v>
      </c>
      <c r="AQ77" s="41">
        <f aca="true" t="shared" si="54" ref="AQ77:AQ125">AP77/12*10</f>
        <v>0</v>
      </c>
      <c r="AR77" s="57">
        <v>0</v>
      </c>
      <c r="AS77" s="56">
        <v>0</v>
      </c>
      <c r="AT77" s="41">
        <f aca="true" t="shared" si="55" ref="AT77:AT125">AU77</f>
        <v>0</v>
      </c>
      <c r="AU77" s="57">
        <v>0</v>
      </c>
      <c r="AV77" s="60">
        <v>12563.4</v>
      </c>
      <c r="AW77" s="61">
        <f aca="true" t="shared" si="56" ref="AW77:AW125">AX77</f>
        <v>10466</v>
      </c>
      <c r="AX77" s="62">
        <f>AV77/12*10-3.5</f>
        <v>10466</v>
      </c>
      <c r="AY77" s="60">
        <v>0</v>
      </c>
      <c r="AZ77" s="61">
        <f aca="true" t="shared" si="57" ref="AZ77:AZ125">BA77</f>
        <v>0</v>
      </c>
      <c r="BA77" s="62">
        <v>0</v>
      </c>
      <c r="BB77" s="60">
        <v>0</v>
      </c>
      <c r="BC77" s="41">
        <f aca="true" t="shared" si="58" ref="BC77:BC125">BB77/12*10</f>
        <v>0</v>
      </c>
      <c r="BD77" s="62">
        <v>0</v>
      </c>
      <c r="BE77" s="60">
        <v>0</v>
      </c>
      <c r="BF77" s="41">
        <f aca="true" t="shared" si="59" ref="BF77:BF125">BE77/12*10</f>
        <v>0</v>
      </c>
      <c r="BG77" s="62">
        <v>2</v>
      </c>
      <c r="BH77" s="43">
        <v>1135</v>
      </c>
      <c r="BI77" s="41">
        <f aca="true" t="shared" si="60" ref="BI77:BI125">BH77/12*10</f>
        <v>945.8333333333333</v>
      </c>
      <c r="BJ77" s="63">
        <v>1005.1</v>
      </c>
      <c r="BK77" s="44">
        <v>0</v>
      </c>
      <c r="BL77" s="41">
        <f aca="true" t="shared" si="61" ref="BL77:BL125">BK77/12*10</f>
        <v>0</v>
      </c>
      <c r="BM77" s="45">
        <v>0</v>
      </c>
      <c r="BN77" s="44">
        <v>0</v>
      </c>
      <c r="BO77" s="41">
        <f aca="true" t="shared" si="62" ref="BO77:BO125">BN77/12*10</f>
        <v>0</v>
      </c>
      <c r="BP77" s="45">
        <v>0</v>
      </c>
      <c r="BQ77" s="44">
        <v>0</v>
      </c>
      <c r="BR77" s="41">
        <f aca="true" t="shared" si="63" ref="BR77:BR125">BQ77/12*10</f>
        <v>0</v>
      </c>
      <c r="BS77" s="45">
        <v>0</v>
      </c>
      <c r="BT77" s="60">
        <v>0</v>
      </c>
      <c r="BU77" s="41">
        <f aca="true" t="shared" si="64" ref="BU77:BU125">BT77/12*10</f>
        <v>0</v>
      </c>
      <c r="BV77" s="62">
        <v>0</v>
      </c>
      <c r="BW77" s="60">
        <v>600</v>
      </c>
      <c r="BX77" s="41">
        <f aca="true" t="shared" si="65" ref="BX77:BX125">BW77/12*10</f>
        <v>500</v>
      </c>
      <c r="BY77" s="62">
        <v>0</v>
      </c>
      <c r="BZ77" s="60">
        <v>0</v>
      </c>
      <c r="CA77" s="41">
        <f aca="true" t="shared" si="66" ref="CA77:CA125">BZ77/12*10</f>
        <v>0</v>
      </c>
      <c r="CB77" s="62">
        <v>0</v>
      </c>
      <c r="CC77" s="44">
        <f t="shared" si="41"/>
        <v>18891.2</v>
      </c>
      <c r="CD77" s="40">
        <f t="shared" si="41"/>
        <v>15739.166666666666</v>
      </c>
      <c r="CE77" s="40">
        <f t="shared" si="41"/>
        <v>14613.7</v>
      </c>
      <c r="CF77" s="60">
        <v>0</v>
      </c>
      <c r="CG77" s="41">
        <f aca="true" t="shared" si="67" ref="CG77:CG125">CF77/12*10</f>
        <v>0</v>
      </c>
      <c r="CH77" s="62">
        <v>0</v>
      </c>
      <c r="CI77" s="60">
        <v>0</v>
      </c>
      <c r="CJ77" s="41">
        <f aca="true" t="shared" si="68" ref="CJ77:CJ125">CI77/12*10</f>
        <v>0</v>
      </c>
      <c r="CK77" s="57">
        <v>0</v>
      </c>
      <c r="CL77" s="60">
        <v>0</v>
      </c>
      <c r="CM77" s="41">
        <f aca="true" t="shared" si="69" ref="CM77:CM125">CL77/12*10</f>
        <v>0</v>
      </c>
      <c r="CN77" s="62">
        <v>0</v>
      </c>
      <c r="CO77" s="60">
        <v>3100</v>
      </c>
      <c r="CP77" s="41">
        <f aca="true" t="shared" si="70" ref="CP77:CP125">CO77/12*10</f>
        <v>2583.333333333333</v>
      </c>
      <c r="CQ77" s="62">
        <v>132.964</v>
      </c>
      <c r="CR77" s="44">
        <f aca="true" t="shared" si="71" ref="CR77:CT125">CO77+CL77+CI77+CF77</f>
        <v>3100</v>
      </c>
      <c r="CS77" s="40">
        <f t="shared" si="71"/>
        <v>2583.333333333333</v>
      </c>
      <c r="CT77" s="40">
        <f t="shared" si="71"/>
        <v>132.964</v>
      </c>
    </row>
    <row r="78" spans="2:98" ht="15" customHeight="1">
      <c r="B78" s="34">
        <v>67</v>
      </c>
      <c r="C78" s="35" t="s">
        <v>112</v>
      </c>
      <c r="D78" s="55">
        <v>0</v>
      </c>
      <c r="E78" s="55">
        <v>0</v>
      </c>
      <c r="F78" s="39">
        <f t="shared" si="42"/>
        <v>5443</v>
      </c>
      <c r="G78" s="40">
        <f t="shared" si="42"/>
        <v>4535.833333333334</v>
      </c>
      <c r="H78" s="40">
        <f t="shared" si="42"/>
        <v>3847.666666666667</v>
      </c>
      <c r="I78" s="41">
        <f t="shared" si="43"/>
        <v>84.82821973176556</v>
      </c>
      <c r="J78" s="39">
        <f t="shared" si="39"/>
        <v>1343</v>
      </c>
      <c r="K78" s="40">
        <f t="shared" si="40"/>
        <v>1119.1666666666667</v>
      </c>
      <c r="L78" s="40">
        <f t="shared" si="36"/>
        <v>931</v>
      </c>
      <c r="M78" s="41">
        <f t="shared" si="44"/>
        <v>83.18689501116901</v>
      </c>
      <c r="N78" s="56">
        <v>0</v>
      </c>
      <c r="O78" s="41">
        <f t="shared" si="45"/>
        <v>0</v>
      </c>
      <c r="P78" s="57">
        <v>0</v>
      </c>
      <c r="Q78" s="41" t="e">
        <f t="shared" si="46"/>
        <v>#DIV/0!</v>
      </c>
      <c r="R78" s="56">
        <v>956.2</v>
      </c>
      <c r="S78" s="41">
        <f t="shared" si="47"/>
        <v>796.8333333333334</v>
      </c>
      <c r="T78" s="57">
        <v>616</v>
      </c>
      <c r="U78" s="58">
        <f aca="true" t="shared" si="72" ref="U78:U125">Z78/12*9</f>
        <v>201.07500000000002</v>
      </c>
      <c r="V78" s="59">
        <v>0</v>
      </c>
      <c r="W78" s="41">
        <f t="shared" si="48"/>
        <v>77.30600292825768</v>
      </c>
      <c r="X78" s="46">
        <v>102.4</v>
      </c>
      <c r="Y78" s="46">
        <v>214.4</v>
      </c>
      <c r="Z78" s="42">
        <v>268.1</v>
      </c>
      <c r="AA78" s="56">
        <v>46</v>
      </c>
      <c r="AB78" s="41">
        <f t="shared" si="49"/>
        <v>38.333333333333336</v>
      </c>
      <c r="AC78" s="57">
        <v>30</v>
      </c>
      <c r="AD78" s="58">
        <f t="shared" si="50"/>
        <v>0</v>
      </c>
      <c r="AE78" s="58">
        <v>0</v>
      </c>
      <c r="AF78" s="41">
        <f t="shared" si="51"/>
        <v>78.26086956521738</v>
      </c>
      <c r="AG78" s="46">
        <v>0</v>
      </c>
      <c r="AH78" s="46">
        <v>0</v>
      </c>
      <c r="AI78" s="42">
        <v>0</v>
      </c>
      <c r="AJ78" s="56">
        <v>0</v>
      </c>
      <c r="AK78" s="41">
        <f t="shared" si="52"/>
        <v>0</v>
      </c>
      <c r="AL78" s="57">
        <v>0</v>
      </c>
      <c r="AM78" s="56">
        <v>0</v>
      </c>
      <c r="AN78" s="41">
        <f t="shared" si="53"/>
        <v>0</v>
      </c>
      <c r="AO78" s="57">
        <v>0</v>
      </c>
      <c r="AP78" s="56">
        <v>0</v>
      </c>
      <c r="AQ78" s="41">
        <f t="shared" si="54"/>
        <v>0</v>
      </c>
      <c r="AR78" s="57">
        <v>0</v>
      </c>
      <c r="AS78" s="56">
        <v>0</v>
      </c>
      <c r="AT78" s="41">
        <f t="shared" si="55"/>
        <v>0</v>
      </c>
      <c r="AU78" s="57">
        <v>0</v>
      </c>
      <c r="AV78" s="60">
        <v>3500</v>
      </c>
      <c r="AW78" s="61">
        <f t="shared" si="56"/>
        <v>2916.666666666667</v>
      </c>
      <c r="AX78" s="62">
        <f aca="true" t="shared" si="73" ref="AX78:AX125">AV78/12*10</f>
        <v>2916.666666666667</v>
      </c>
      <c r="AY78" s="60">
        <v>0</v>
      </c>
      <c r="AZ78" s="61">
        <f t="shared" si="57"/>
        <v>0</v>
      </c>
      <c r="BA78" s="62">
        <v>0</v>
      </c>
      <c r="BB78" s="60">
        <v>0</v>
      </c>
      <c r="BC78" s="41">
        <f t="shared" si="58"/>
        <v>0</v>
      </c>
      <c r="BD78" s="62">
        <v>0</v>
      </c>
      <c r="BE78" s="60">
        <v>0</v>
      </c>
      <c r="BF78" s="41">
        <f t="shared" si="59"/>
        <v>0</v>
      </c>
      <c r="BG78" s="62">
        <v>0</v>
      </c>
      <c r="BH78" s="43">
        <v>340.8</v>
      </c>
      <c r="BI78" s="41">
        <f t="shared" si="60"/>
        <v>284</v>
      </c>
      <c r="BJ78" s="63">
        <v>285</v>
      </c>
      <c r="BK78" s="44">
        <v>0</v>
      </c>
      <c r="BL78" s="41">
        <f t="shared" si="61"/>
        <v>0</v>
      </c>
      <c r="BM78" s="45">
        <v>0</v>
      </c>
      <c r="BN78" s="44">
        <v>0</v>
      </c>
      <c r="BO78" s="41">
        <f t="shared" si="62"/>
        <v>0</v>
      </c>
      <c r="BP78" s="45">
        <v>0</v>
      </c>
      <c r="BQ78" s="44">
        <v>0</v>
      </c>
      <c r="BR78" s="41">
        <f t="shared" si="63"/>
        <v>0</v>
      </c>
      <c r="BS78" s="45">
        <v>0</v>
      </c>
      <c r="BT78" s="60">
        <v>0</v>
      </c>
      <c r="BU78" s="41">
        <f t="shared" si="64"/>
        <v>0</v>
      </c>
      <c r="BV78" s="62">
        <v>0</v>
      </c>
      <c r="BW78" s="60">
        <v>600</v>
      </c>
      <c r="BX78" s="41">
        <f t="shared" si="65"/>
        <v>500</v>
      </c>
      <c r="BY78" s="62">
        <v>0</v>
      </c>
      <c r="BZ78" s="60">
        <v>0</v>
      </c>
      <c r="CA78" s="41">
        <f t="shared" si="66"/>
        <v>0</v>
      </c>
      <c r="CB78" s="62">
        <v>0</v>
      </c>
      <c r="CC78" s="44">
        <f t="shared" si="41"/>
        <v>5443</v>
      </c>
      <c r="CD78" s="40">
        <f t="shared" si="41"/>
        <v>4535.833333333334</v>
      </c>
      <c r="CE78" s="40">
        <f t="shared" si="41"/>
        <v>3847.666666666667</v>
      </c>
      <c r="CF78" s="60">
        <v>0</v>
      </c>
      <c r="CG78" s="41">
        <f t="shared" si="67"/>
        <v>0</v>
      </c>
      <c r="CH78" s="62">
        <v>0</v>
      </c>
      <c r="CI78" s="60">
        <v>0</v>
      </c>
      <c r="CJ78" s="41">
        <f t="shared" si="68"/>
        <v>0</v>
      </c>
      <c r="CK78" s="57">
        <v>0</v>
      </c>
      <c r="CL78" s="60">
        <v>0</v>
      </c>
      <c r="CM78" s="41">
        <f t="shared" si="69"/>
        <v>0</v>
      </c>
      <c r="CN78" s="62">
        <v>0</v>
      </c>
      <c r="CO78" s="60">
        <v>272</v>
      </c>
      <c r="CP78" s="41">
        <f t="shared" si="70"/>
        <v>226.66666666666669</v>
      </c>
      <c r="CQ78" s="62">
        <v>0</v>
      </c>
      <c r="CR78" s="44">
        <f t="shared" si="71"/>
        <v>272</v>
      </c>
      <c r="CS78" s="40">
        <f t="shared" si="71"/>
        <v>226.66666666666669</v>
      </c>
      <c r="CT78" s="40">
        <f t="shared" si="71"/>
        <v>0</v>
      </c>
    </row>
    <row r="79" spans="2:98" ht="15" customHeight="1">
      <c r="B79" s="34">
        <v>68</v>
      </c>
      <c r="C79" s="35" t="s">
        <v>113</v>
      </c>
      <c r="D79" s="55">
        <v>255.199</v>
      </c>
      <c r="E79" s="55">
        <v>0</v>
      </c>
      <c r="F79" s="39">
        <f t="shared" si="42"/>
        <v>6660</v>
      </c>
      <c r="G79" s="40">
        <f t="shared" si="42"/>
        <v>5550</v>
      </c>
      <c r="H79" s="40">
        <f t="shared" si="42"/>
        <v>4404.166666666667</v>
      </c>
      <c r="I79" s="41">
        <f t="shared" si="43"/>
        <v>79.35435435435436</v>
      </c>
      <c r="J79" s="39">
        <f t="shared" si="39"/>
        <v>3160</v>
      </c>
      <c r="K79" s="40">
        <f t="shared" si="40"/>
        <v>2633.3333333333335</v>
      </c>
      <c r="L79" s="40">
        <f t="shared" si="36"/>
        <v>1487.4999999999998</v>
      </c>
      <c r="M79" s="41">
        <f t="shared" si="44"/>
        <v>56.487341772151886</v>
      </c>
      <c r="N79" s="56">
        <v>0</v>
      </c>
      <c r="O79" s="41">
        <f t="shared" si="45"/>
        <v>0</v>
      </c>
      <c r="P79" s="57">
        <v>0</v>
      </c>
      <c r="Q79" s="41" t="e">
        <f t="shared" si="46"/>
        <v>#DIV/0!</v>
      </c>
      <c r="R79" s="56">
        <v>2870</v>
      </c>
      <c r="S79" s="41">
        <f t="shared" si="47"/>
        <v>2391.6666666666665</v>
      </c>
      <c r="T79" s="57">
        <v>1312.5</v>
      </c>
      <c r="U79" s="58">
        <f t="shared" si="72"/>
        <v>264.225</v>
      </c>
      <c r="V79" s="59">
        <v>180</v>
      </c>
      <c r="W79" s="41">
        <f t="shared" si="48"/>
        <v>54.87804878048781</v>
      </c>
      <c r="X79" s="46">
        <v>8940.5</v>
      </c>
      <c r="Y79" s="46">
        <v>9858.2</v>
      </c>
      <c r="Z79" s="42">
        <v>352.3</v>
      </c>
      <c r="AA79" s="56">
        <v>100</v>
      </c>
      <c r="AB79" s="41">
        <f t="shared" si="49"/>
        <v>83.33333333333334</v>
      </c>
      <c r="AC79" s="57">
        <v>60.1</v>
      </c>
      <c r="AD79" s="58">
        <f t="shared" si="50"/>
        <v>0.4555555555555555</v>
      </c>
      <c r="AE79" s="58">
        <v>0</v>
      </c>
      <c r="AF79" s="41">
        <f t="shared" si="51"/>
        <v>72.11999999999999</v>
      </c>
      <c r="AG79" s="46">
        <v>1131.9</v>
      </c>
      <c r="AH79" s="46">
        <v>613.2</v>
      </c>
      <c r="AI79" s="42">
        <v>4.1</v>
      </c>
      <c r="AJ79" s="56">
        <v>10</v>
      </c>
      <c r="AK79" s="41">
        <f t="shared" si="52"/>
        <v>8.333333333333334</v>
      </c>
      <c r="AL79" s="57">
        <v>0</v>
      </c>
      <c r="AM79" s="56">
        <v>0</v>
      </c>
      <c r="AN79" s="41">
        <f t="shared" si="53"/>
        <v>0</v>
      </c>
      <c r="AO79" s="57">
        <v>0</v>
      </c>
      <c r="AP79" s="56">
        <v>0</v>
      </c>
      <c r="AQ79" s="41">
        <f t="shared" si="54"/>
        <v>0</v>
      </c>
      <c r="AR79" s="57">
        <v>0</v>
      </c>
      <c r="AS79" s="56">
        <v>0</v>
      </c>
      <c r="AT79" s="41">
        <f t="shared" si="55"/>
        <v>0</v>
      </c>
      <c r="AU79" s="57">
        <v>0</v>
      </c>
      <c r="AV79" s="60">
        <v>3500</v>
      </c>
      <c r="AW79" s="61">
        <f t="shared" si="56"/>
        <v>2916.666666666667</v>
      </c>
      <c r="AX79" s="62">
        <f t="shared" si="73"/>
        <v>2916.666666666667</v>
      </c>
      <c r="AY79" s="60">
        <v>0</v>
      </c>
      <c r="AZ79" s="61">
        <f t="shared" si="57"/>
        <v>0</v>
      </c>
      <c r="BA79" s="62">
        <v>0</v>
      </c>
      <c r="BB79" s="60">
        <v>0</v>
      </c>
      <c r="BC79" s="41">
        <f t="shared" si="58"/>
        <v>0</v>
      </c>
      <c r="BD79" s="62">
        <v>0</v>
      </c>
      <c r="BE79" s="60">
        <v>0</v>
      </c>
      <c r="BF79" s="41">
        <f t="shared" si="59"/>
        <v>0</v>
      </c>
      <c r="BG79" s="62">
        <v>18.8</v>
      </c>
      <c r="BH79" s="43">
        <v>180</v>
      </c>
      <c r="BI79" s="41">
        <f t="shared" si="60"/>
        <v>150</v>
      </c>
      <c r="BJ79" s="63">
        <v>96.1</v>
      </c>
      <c r="BK79" s="44">
        <v>0</v>
      </c>
      <c r="BL79" s="41">
        <f t="shared" si="61"/>
        <v>0</v>
      </c>
      <c r="BM79" s="45">
        <v>0</v>
      </c>
      <c r="BN79" s="44">
        <v>0</v>
      </c>
      <c r="BO79" s="41">
        <f t="shared" si="62"/>
        <v>0</v>
      </c>
      <c r="BP79" s="45">
        <v>0</v>
      </c>
      <c r="BQ79" s="44">
        <v>0</v>
      </c>
      <c r="BR79" s="41">
        <f t="shared" si="63"/>
        <v>0</v>
      </c>
      <c r="BS79" s="45">
        <v>0</v>
      </c>
      <c r="BT79" s="60">
        <v>0</v>
      </c>
      <c r="BU79" s="41">
        <f t="shared" si="64"/>
        <v>0</v>
      </c>
      <c r="BV79" s="62">
        <v>0</v>
      </c>
      <c r="BW79" s="60">
        <v>0</v>
      </c>
      <c r="BX79" s="41">
        <f t="shared" si="65"/>
        <v>0</v>
      </c>
      <c r="BY79" s="62">
        <v>0</v>
      </c>
      <c r="BZ79" s="60">
        <v>0</v>
      </c>
      <c r="CA79" s="41">
        <f t="shared" si="66"/>
        <v>0</v>
      </c>
      <c r="CB79" s="62">
        <v>0</v>
      </c>
      <c r="CC79" s="44">
        <f t="shared" si="41"/>
        <v>6660</v>
      </c>
      <c r="CD79" s="40">
        <f t="shared" si="41"/>
        <v>5550</v>
      </c>
      <c r="CE79" s="40">
        <f t="shared" si="41"/>
        <v>4404.166666666667</v>
      </c>
      <c r="CF79" s="60">
        <v>0</v>
      </c>
      <c r="CG79" s="41">
        <f t="shared" si="67"/>
        <v>0</v>
      </c>
      <c r="CH79" s="62">
        <v>0</v>
      </c>
      <c r="CI79" s="60">
        <v>0</v>
      </c>
      <c r="CJ79" s="41">
        <f t="shared" si="68"/>
        <v>0</v>
      </c>
      <c r="CK79" s="57">
        <v>0</v>
      </c>
      <c r="CL79" s="60">
        <v>0</v>
      </c>
      <c r="CM79" s="41">
        <f t="shared" si="69"/>
        <v>0</v>
      </c>
      <c r="CN79" s="62">
        <v>0</v>
      </c>
      <c r="CO79" s="60">
        <v>512</v>
      </c>
      <c r="CP79" s="41">
        <f t="shared" si="70"/>
        <v>426.66666666666663</v>
      </c>
      <c r="CQ79" s="62">
        <v>0</v>
      </c>
      <c r="CR79" s="44">
        <f t="shared" si="71"/>
        <v>512</v>
      </c>
      <c r="CS79" s="40">
        <f t="shared" si="71"/>
        <v>426.66666666666663</v>
      </c>
      <c r="CT79" s="40">
        <f t="shared" si="71"/>
        <v>0</v>
      </c>
    </row>
    <row r="80" spans="2:98" ht="15" customHeight="1">
      <c r="B80" s="34">
        <v>69</v>
      </c>
      <c r="C80" s="35" t="s">
        <v>114</v>
      </c>
      <c r="D80" s="55">
        <v>1431.909</v>
      </c>
      <c r="E80" s="55">
        <v>4983.29</v>
      </c>
      <c r="F80" s="39">
        <f t="shared" si="42"/>
        <v>7949.299999999999</v>
      </c>
      <c r="G80" s="40">
        <f t="shared" si="42"/>
        <v>6624.416666666668</v>
      </c>
      <c r="H80" s="40">
        <f t="shared" si="42"/>
        <v>6849.050000000001</v>
      </c>
      <c r="I80" s="41">
        <f t="shared" si="43"/>
        <v>103.39099040167059</v>
      </c>
      <c r="J80" s="39">
        <f t="shared" si="39"/>
        <v>3470</v>
      </c>
      <c r="K80" s="40">
        <f t="shared" si="40"/>
        <v>2891.6666666666665</v>
      </c>
      <c r="L80" s="40">
        <f t="shared" si="36"/>
        <v>3116.3</v>
      </c>
      <c r="M80" s="41">
        <f t="shared" si="44"/>
        <v>107.76829971181559</v>
      </c>
      <c r="N80" s="56">
        <v>0</v>
      </c>
      <c r="O80" s="41">
        <f t="shared" si="45"/>
        <v>0</v>
      </c>
      <c r="P80" s="57">
        <v>0.1</v>
      </c>
      <c r="Q80" s="41" t="e">
        <f t="shared" si="46"/>
        <v>#DIV/0!</v>
      </c>
      <c r="R80" s="56">
        <v>2700</v>
      </c>
      <c r="S80" s="41">
        <f t="shared" si="47"/>
        <v>2250</v>
      </c>
      <c r="T80" s="57">
        <v>2275.9</v>
      </c>
      <c r="U80" s="58">
        <f t="shared" si="72"/>
        <v>104.25</v>
      </c>
      <c r="V80" s="59">
        <v>0</v>
      </c>
      <c r="W80" s="41">
        <f t="shared" si="48"/>
        <v>101.15111111111112</v>
      </c>
      <c r="X80" s="46">
        <v>1102.7</v>
      </c>
      <c r="Y80" s="46">
        <v>189.6</v>
      </c>
      <c r="Z80" s="42">
        <v>139</v>
      </c>
      <c r="AA80" s="56">
        <v>200</v>
      </c>
      <c r="AB80" s="41">
        <f t="shared" si="49"/>
        <v>166.66666666666669</v>
      </c>
      <c r="AC80" s="57">
        <v>273.8</v>
      </c>
      <c r="AD80" s="58">
        <f t="shared" si="50"/>
        <v>0.7888888888888889</v>
      </c>
      <c r="AE80" s="58">
        <v>0</v>
      </c>
      <c r="AF80" s="41">
        <f t="shared" si="51"/>
        <v>164.27999999999997</v>
      </c>
      <c r="AG80" s="46">
        <v>0</v>
      </c>
      <c r="AH80" s="46">
        <v>0</v>
      </c>
      <c r="AI80" s="42">
        <v>7.1</v>
      </c>
      <c r="AJ80" s="56">
        <v>50</v>
      </c>
      <c r="AK80" s="41">
        <f t="shared" si="52"/>
        <v>41.66666666666667</v>
      </c>
      <c r="AL80" s="57">
        <v>50</v>
      </c>
      <c r="AM80" s="56">
        <v>0</v>
      </c>
      <c r="AN80" s="41">
        <f t="shared" si="53"/>
        <v>0</v>
      </c>
      <c r="AO80" s="57">
        <v>0</v>
      </c>
      <c r="AP80" s="56">
        <v>0</v>
      </c>
      <c r="AQ80" s="41">
        <f t="shared" si="54"/>
        <v>0</v>
      </c>
      <c r="AR80" s="57">
        <v>0</v>
      </c>
      <c r="AS80" s="56">
        <v>0</v>
      </c>
      <c r="AT80" s="41">
        <f t="shared" si="55"/>
        <v>0</v>
      </c>
      <c r="AU80" s="57">
        <v>0</v>
      </c>
      <c r="AV80" s="60">
        <v>4479.3</v>
      </c>
      <c r="AW80" s="61">
        <f t="shared" si="56"/>
        <v>3732.7500000000005</v>
      </c>
      <c r="AX80" s="62">
        <f t="shared" si="73"/>
        <v>3732.7500000000005</v>
      </c>
      <c r="AY80" s="60">
        <v>0</v>
      </c>
      <c r="AZ80" s="61">
        <f t="shared" si="57"/>
        <v>0</v>
      </c>
      <c r="BA80" s="62">
        <v>0</v>
      </c>
      <c r="BB80" s="60">
        <v>0</v>
      </c>
      <c r="BC80" s="41">
        <f t="shared" si="58"/>
        <v>0</v>
      </c>
      <c r="BD80" s="62">
        <v>0</v>
      </c>
      <c r="BE80" s="60">
        <v>0</v>
      </c>
      <c r="BF80" s="41">
        <f t="shared" si="59"/>
        <v>0</v>
      </c>
      <c r="BG80" s="62">
        <v>0</v>
      </c>
      <c r="BH80" s="43">
        <v>520</v>
      </c>
      <c r="BI80" s="41">
        <f t="shared" si="60"/>
        <v>433.33333333333337</v>
      </c>
      <c r="BJ80" s="63">
        <v>516.2</v>
      </c>
      <c r="BK80" s="44">
        <v>0</v>
      </c>
      <c r="BL80" s="41">
        <f t="shared" si="61"/>
        <v>0</v>
      </c>
      <c r="BM80" s="45">
        <v>0.3</v>
      </c>
      <c r="BN80" s="44">
        <v>0</v>
      </c>
      <c r="BO80" s="41">
        <f t="shared" si="62"/>
        <v>0</v>
      </c>
      <c r="BP80" s="45">
        <v>0</v>
      </c>
      <c r="BQ80" s="44">
        <v>0</v>
      </c>
      <c r="BR80" s="41">
        <f t="shared" si="63"/>
        <v>0</v>
      </c>
      <c r="BS80" s="45">
        <v>0</v>
      </c>
      <c r="BT80" s="60">
        <v>0</v>
      </c>
      <c r="BU80" s="41">
        <f t="shared" si="64"/>
        <v>0</v>
      </c>
      <c r="BV80" s="62">
        <v>0</v>
      </c>
      <c r="BW80" s="60">
        <v>0</v>
      </c>
      <c r="BX80" s="41">
        <f t="shared" si="65"/>
        <v>0</v>
      </c>
      <c r="BY80" s="62">
        <v>0</v>
      </c>
      <c r="BZ80" s="60">
        <v>0</v>
      </c>
      <c r="CA80" s="41">
        <f t="shared" si="66"/>
        <v>0</v>
      </c>
      <c r="CB80" s="62">
        <v>0</v>
      </c>
      <c r="CC80" s="44">
        <f t="shared" si="41"/>
        <v>7949.3</v>
      </c>
      <c r="CD80" s="40">
        <f t="shared" si="41"/>
        <v>6624.416666666668</v>
      </c>
      <c r="CE80" s="40">
        <f t="shared" si="41"/>
        <v>6849.050000000001</v>
      </c>
      <c r="CF80" s="60">
        <v>0</v>
      </c>
      <c r="CG80" s="41">
        <f t="shared" si="67"/>
        <v>0</v>
      </c>
      <c r="CH80" s="62">
        <v>0</v>
      </c>
      <c r="CI80" s="60">
        <v>0</v>
      </c>
      <c r="CJ80" s="41">
        <f t="shared" si="68"/>
        <v>0</v>
      </c>
      <c r="CK80" s="57">
        <v>0</v>
      </c>
      <c r="CL80" s="60">
        <v>0</v>
      </c>
      <c r="CM80" s="41">
        <f t="shared" si="69"/>
        <v>0</v>
      </c>
      <c r="CN80" s="62">
        <v>0</v>
      </c>
      <c r="CO80" s="60">
        <v>431</v>
      </c>
      <c r="CP80" s="41">
        <f t="shared" si="70"/>
        <v>359.16666666666663</v>
      </c>
      <c r="CQ80" s="62">
        <v>0</v>
      </c>
      <c r="CR80" s="44">
        <f t="shared" si="71"/>
        <v>431</v>
      </c>
      <c r="CS80" s="40">
        <f t="shared" si="71"/>
        <v>359.16666666666663</v>
      </c>
      <c r="CT80" s="40">
        <f t="shared" si="71"/>
        <v>0</v>
      </c>
    </row>
    <row r="81" spans="2:98" ht="15" customHeight="1">
      <c r="B81" s="34">
        <v>70</v>
      </c>
      <c r="C81" s="35" t="s">
        <v>115</v>
      </c>
      <c r="D81" s="55">
        <v>185.546</v>
      </c>
      <c r="E81" s="55">
        <v>0</v>
      </c>
      <c r="F81" s="39">
        <f t="shared" si="42"/>
        <v>7302.099999999999</v>
      </c>
      <c r="G81" s="40">
        <f t="shared" si="42"/>
        <v>6085.083333333334</v>
      </c>
      <c r="H81" s="40">
        <f t="shared" si="42"/>
        <v>5212.393</v>
      </c>
      <c r="I81" s="41">
        <f t="shared" si="43"/>
        <v>85.65853110748962</v>
      </c>
      <c r="J81" s="39">
        <f t="shared" si="39"/>
        <v>2592.7</v>
      </c>
      <c r="K81" s="40">
        <f t="shared" si="40"/>
        <v>2160.5833333333335</v>
      </c>
      <c r="L81" s="40">
        <f t="shared" si="36"/>
        <v>1387.893</v>
      </c>
      <c r="M81" s="41">
        <f t="shared" si="44"/>
        <v>64.23695761175608</v>
      </c>
      <c r="N81" s="56">
        <v>0</v>
      </c>
      <c r="O81" s="41">
        <f t="shared" si="45"/>
        <v>0</v>
      </c>
      <c r="P81" s="57">
        <v>0.093</v>
      </c>
      <c r="Q81" s="41" t="e">
        <f t="shared" si="46"/>
        <v>#DIV/0!</v>
      </c>
      <c r="R81" s="56">
        <v>1755</v>
      </c>
      <c r="S81" s="41">
        <f t="shared" si="47"/>
        <v>1462.5</v>
      </c>
      <c r="T81" s="57">
        <v>981.8</v>
      </c>
      <c r="U81" s="58">
        <f t="shared" si="72"/>
        <v>149.925</v>
      </c>
      <c r="V81" s="59">
        <v>0</v>
      </c>
      <c r="W81" s="41">
        <f t="shared" si="48"/>
        <v>67.13162393162393</v>
      </c>
      <c r="X81" s="46">
        <v>1884.2</v>
      </c>
      <c r="Y81" s="46">
        <v>5284.4</v>
      </c>
      <c r="Z81" s="42">
        <v>199.9</v>
      </c>
      <c r="AA81" s="56">
        <v>365</v>
      </c>
      <c r="AB81" s="41">
        <f t="shared" si="49"/>
        <v>304.1666666666667</v>
      </c>
      <c r="AC81" s="57">
        <v>124.9</v>
      </c>
      <c r="AD81" s="58">
        <f t="shared" si="50"/>
        <v>0</v>
      </c>
      <c r="AE81" s="58">
        <v>0</v>
      </c>
      <c r="AF81" s="41">
        <f t="shared" si="51"/>
        <v>41.06301369863014</v>
      </c>
      <c r="AG81" s="46">
        <v>2504.6</v>
      </c>
      <c r="AH81" s="46">
        <v>1423</v>
      </c>
      <c r="AI81" s="42">
        <v>0</v>
      </c>
      <c r="AJ81" s="56">
        <v>20</v>
      </c>
      <c r="AK81" s="41">
        <f t="shared" si="52"/>
        <v>16.666666666666668</v>
      </c>
      <c r="AL81" s="57">
        <v>20</v>
      </c>
      <c r="AM81" s="56">
        <v>0</v>
      </c>
      <c r="AN81" s="41">
        <f t="shared" si="53"/>
        <v>0</v>
      </c>
      <c r="AO81" s="57">
        <v>0</v>
      </c>
      <c r="AP81" s="56">
        <v>0</v>
      </c>
      <c r="AQ81" s="41">
        <f t="shared" si="54"/>
        <v>0</v>
      </c>
      <c r="AR81" s="57">
        <v>0</v>
      </c>
      <c r="AS81" s="56">
        <v>0</v>
      </c>
      <c r="AT81" s="41">
        <f t="shared" si="55"/>
        <v>0</v>
      </c>
      <c r="AU81" s="57">
        <v>0</v>
      </c>
      <c r="AV81" s="60">
        <v>4409.4</v>
      </c>
      <c r="AW81" s="61">
        <f t="shared" si="56"/>
        <v>3674.5</v>
      </c>
      <c r="AX81" s="62">
        <f t="shared" si="73"/>
        <v>3674.5</v>
      </c>
      <c r="AY81" s="60">
        <v>0</v>
      </c>
      <c r="AZ81" s="61">
        <f t="shared" si="57"/>
        <v>0</v>
      </c>
      <c r="BA81" s="62">
        <v>0</v>
      </c>
      <c r="BB81" s="60">
        <v>0</v>
      </c>
      <c r="BC81" s="41">
        <f t="shared" si="58"/>
        <v>0</v>
      </c>
      <c r="BD81" s="62">
        <v>0</v>
      </c>
      <c r="BE81" s="60">
        <v>0</v>
      </c>
      <c r="BF81" s="41">
        <f t="shared" si="59"/>
        <v>0</v>
      </c>
      <c r="BG81" s="62">
        <v>0</v>
      </c>
      <c r="BH81" s="43">
        <v>452.7</v>
      </c>
      <c r="BI81" s="41">
        <f t="shared" si="60"/>
        <v>377.25</v>
      </c>
      <c r="BJ81" s="63">
        <v>261.1</v>
      </c>
      <c r="BK81" s="44">
        <v>0</v>
      </c>
      <c r="BL81" s="41">
        <f t="shared" si="61"/>
        <v>0</v>
      </c>
      <c r="BM81" s="45">
        <v>0</v>
      </c>
      <c r="BN81" s="44">
        <v>0</v>
      </c>
      <c r="BO81" s="41">
        <f t="shared" si="62"/>
        <v>0</v>
      </c>
      <c r="BP81" s="45">
        <v>0</v>
      </c>
      <c r="BQ81" s="44">
        <v>0</v>
      </c>
      <c r="BR81" s="41">
        <f t="shared" si="63"/>
        <v>0</v>
      </c>
      <c r="BS81" s="45">
        <v>0</v>
      </c>
      <c r="BT81" s="60">
        <v>0</v>
      </c>
      <c r="BU81" s="41">
        <f t="shared" si="64"/>
        <v>0</v>
      </c>
      <c r="BV81" s="62">
        <v>0</v>
      </c>
      <c r="BW81" s="60">
        <v>300</v>
      </c>
      <c r="BX81" s="41">
        <f t="shared" si="65"/>
        <v>250</v>
      </c>
      <c r="BY81" s="62">
        <v>150</v>
      </c>
      <c r="BZ81" s="60">
        <v>0</v>
      </c>
      <c r="CA81" s="41">
        <f t="shared" si="66"/>
        <v>0</v>
      </c>
      <c r="CB81" s="62">
        <v>0</v>
      </c>
      <c r="CC81" s="44">
        <f t="shared" si="41"/>
        <v>7302.099999999999</v>
      </c>
      <c r="CD81" s="40">
        <f t="shared" si="41"/>
        <v>6085.083333333334</v>
      </c>
      <c r="CE81" s="40">
        <f t="shared" si="41"/>
        <v>5212.393</v>
      </c>
      <c r="CF81" s="60">
        <v>0</v>
      </c>
      <c r="CG81" s="41">
        <f t="shared" si="67"/>
        <v>0</v>
      </c>
      <c r="CH81" s="62">
        <v>0</v>
      </c>
      <c r="CI81" s="60">
        <v>0</v>
      </c>
      <c r="CJ81" s="41">
        <f t="shared" si="68"/>
        <v>0</v>
      </c>
      <c r="CK81" s="57">
        <v>0</v>
      </c>
      <c r="CL81" s="60">
        <v>0</v>
      </c>
      <c r="CM81" s="41">
        <f t="shared" si="69"/>
        <v>0</v>
      </c>
      <c r="CN81" s="62">
        <v>0</v>
      </c>
      <c r="CO81" s="60">
        <v>699.1</v>
      </c>
      <c r="CP81" s="41">
        <f t="shared" si="70"/>
        <v>582.5833333333334</v>
      </c>
      <c r="CQ81" s="62">
        <v>0</v>
      </c>
      <c r="CR81" s="44">
        <f t="shared" si="71"/>
        <v>699.1</v>
      </c>
      <c r="CS81" s="40">
        <f t="shared" si="71"/>
        <v>582.5833333333334</v>
      </c>
      <c r="CT81" s="40">
        <f t="shared" si="71"/>
        <v>0</v>
      </c>
    </row>
    <row r="82" spans="2:98" ht="15" customHeight="1">
      <c r="B82" s="34">
        <v>71</v>
      </c>
      <c r="C82" s="35" t="s">
        <v>116</v>
      </c>
      <c r="D82" s="55">
        <v>174.765</v>
      </c>
      <c r="E82" s="55">
        <v>0</v>
      </c>
      <c r="F82" s="39">
        <f t="shared" si="42"/>
        <v>6157.5</v>
      </c>
      <c r="G82" s="40">
        <f t="shared" si="42"/>
        <v>5131.25</v>
      </c>
      <c r="H82" s="40">
        <f t="shared" si="42"/>
        <v>4979.046666666666</v>
      </c>
      <c r="I82" s="41">
        <f t="shared" si="43"/>
        <v>97.03379618351603</v>
      </c>
      <c r="J82" s="39">
        <f t="shared" si="39"/>
        <v>2113.3</v>
      </c>
      <c r="K82" s="40">
        <f t="shared" si="40"/>
        <v>1761.083333333333</v>
      </c>
      <c r="L82" s="40">
        <f t="shared" si="36"/>
        <v>1608.88</v>
      </c>
      <c r="M82" s="41">
        <f t="shared" si="44"/>
        <v>91.3574031136138</v>
      </c>
      <c r="N82" s="56">
        <v>0</v>
      </c>
      <c r="O82" s="41">
        <f t="shared" si="45"/>
        <v>0</v>
      </c>
      <c r="P82" s="57">
        <v>0.08</v>
      </c>
      <c r="Q82" s="41" t="e">
        <f t="shared" si="46"/>
        <v>#DIV/0!</v>
      </c>
      <c r="R82" s="56">
        <v>1148.3</v>
      </c>
      <c r="S82" s="41">
        <f t="shared" si="47"/>
        <v>956.9166666666666</v>
      </c>
      <c r="T82" s="57">
        <v>978</v>
      </c>
      <c r="U82" s="58">
        <f t="shared" si="72"/>
        <v>112.5</v>
      </c>
      <c r="V82" s="59">
        <v>103.8</v>
      </c>
      <c r="W82" s="41">
        <f t="shared" si="48"/>
        <v>102.20325698859183</v>
      </c>
      <c r="X82" s="46">
        <v>1420</v>
      </c>
      <c r="Y82" s="46">
        <v>902.4</v>
      </c>
      <c r="Z82" s="42">
        <v>150</v>
      </c>
      <c r="AA82" s="56">
        <v>165</v>
      </c>
      <c r="AB82" s="41">
        <f t="shared" si="49"/>
        <v>137.5</v>
      </c>
      <c r="AC82" s="57">
        <v>110.7</v>
      </c>
      <c r="AD82" s="58">
        <f t="shared" si="50"/>
        <v>1.0666666666666667</v>
      </c>
      <c r="AE82" s="58">
        <v>0</v>
      </c>
      <c r="AF82" s="41">
        <f t="shared" si="51"/>
        <v>80.5090909090909</v>
      </c>
      <c r="AG82" s="46">
        <v>20</v>
      </c>
      <c r="AH82" s="46">
        <v>3.6</v>
      </c>
      <c r="AI82" s="42">
        <v>9.6</v>
      </c>
      <c r="AJ82" s="56">
        <v>0</v>
      </c>
      <c r="AK82" s="41">
        <f t="shared" si="52"/>
        <v>0</v>
      </c>
      <c r="AL82" s="57">
        <v>0</v>
      </c>
      <c r="AM82" s="56">
        <v>0</v>
      </c>
      <c r="AN82" s="41">
        <f t="shared" si="53"/>
        <v>0</v>
      </c>
      <c r="AO82" s="57">
        <v>0</v>
      </c>
      <c r="AP82" s="56">
        <v>0</v>
      </c>
      <c r="AQ82" s="41">
        <f t="shared" si="54"/>
        <v>0</v>
      </c>
      <c r="AR82" s="57">
        <v>0</v>
      </c>
      <c r="AS82" s="56">
        <v>0</v>
      </c>
      <c r="AT82" s="41">
        <f t="shared" si="55"/>
        <v>0</v>
      </c>
      <c r="AU82" s="57">
        <v>0</v>
      </c>
      <c r="AV82" s="60">
        <v>4044.2</v>
      </c>
      <c r="AW82" s="61">
        <f t="shared" si="56"/>
        <v>3370.1666666666665</v>
      </c>
      <c r="AX82" s="62">
        <f t="shared" si="73"/>
        <v>3370.1666666666665</v>
      </c>
      <c r="AY82" s="60">
        <v>0</v>
      </c>
      <c r="AZ82" s="61">
        <f t="shared" si="57"/>
        <v>0</v>
      </c>
      <c r="BA82" s="62">
        <v>0</v>
      </c>
      <c r="BB82" s="60">
        <v>0</v>
      </c>
      <c r="BC82" s="41">
        <f t="shared" si="58"/>
        <v>0</v>
      </c>
      <c r="BD82" s="62">
        <v>0</v>
      </c>
      <c r="BE82" s="60">
        <v>0</v>
      </c>
      <c r="BF82" s="41">
        <f t="shared" si="59"/>
        <v>0</v>
      </c>
      <c r="BG82" s="62">
        <v>0</v>
      </c>
      <c r="BH82" s="43">
        <v>680</v>
      </c>
      <c r="BI82" s="41">
        <f t="shared" si="60"/>
        <v>566.6666666666666</v>
      </c>
      <c r="BJ82" s="63">
        <v>430.1</v>
      </c>
      <c r="BK82" s="44">
        <v>0</v>
      </c>
      <c r="BL82" s="41">
        <f t="shared" si="61"/>
        <v>0</v>
      </c>
      <c r="BM82" s="45">
        <v>0</v>
      </c>
      <c r="BN82" s="44">
        <v>120</v>
      </c>
      <c r="BO82" s="41">
        <f t="shared" si="62"/>
        <v>100</v>
      </c>
      <c r="BP82" s="45">
        <v>90</v>
      </c>
      <c r="BQ82" s="44">
        <v>0</v>
      </c>
      <c r="BR82" s="41">
        <f t="shared" si="63"/>
        <v>0</v>
      </c>
      <c r="BS82" s="45">
        <v>0</v>
      </c>
      <c r="BT82" s="60">
        <v>0</v>
      </c>
      <c r="BU82" s="41">
        <f t="shared" si="64"/>
        <v>0</v>
      </c>
      <c r="BV82" s="62">
        <v>0</v>
      </c>
      <c r="BW82" s="60">
        <v>0</v>
      </c>
      <c r="BX82" s="41">
        <f t="shared" si="65"/>
        <v>0</v>
      </c>
      <c r="BY82" s="62">
        <v>0</v>
      </c>
      <c r="BZ82" s="60">
        <v>0</v>
      </c>
      <c r="CA82" s="41">
        <f t="shared" si="66"/>
        <v>0</v>
      </c>
      <c r="CB82" s="62">
        <v>0</v>
      </c>
      <c r="CC82" s="44">
        <f t="shared" si="41"/>
        <v>6157.5</v>
      </c>
      <c r="CD82" s="40">
        <f t="shared" si="41"/>
        <v>5131.25</v>
      </c>
      <c r="CE82" s="40">
        <f t="shared" si="41"/>
        <v>4979.046666666666</v>
      </c>
      <c r="CF82" s="60">
        <v>0</v>
      </c>
      <c r="CG82" s="41">
        <f t="shared" si="67"/>
        <v>0</v>
      </c>
      <c r="CH82" s="62">
        <v>0</v>
      </c>
      <c r="CI82" s="60">
        <v>0</v>
      </c>
      <c r="CJ82" s="41">
        <f t="shared" si="68"/>
        <v>0</v>
      </c>
      <c r="CK82" s="57">
        <v>0</v>
      </c>
      <c r="CL82" s="60">
        <v>0</v>
      </c>
      <c r="CM82" s="41">
        <f t="shared" si="69"/>
        <v>0</v>
      </c>
      <c r="CN82" s="62">
        <v>0</v>
      </c>
      <c r="CO82" s="60">
        <v>584.3</v>
      </c>
      <c r="CP82" s="41">
        <f t="shared" si="70"/>
        <v>486.91666666666663</v>
      </c>
      <c r="CQ82" s="62">
        <v>49.235</v>
      </c>
      <c r="CR82" s="44">
        <f t="shared" si="71"/>
        <v>584.3</v>
      </c>
      <c r="CS82" s="40">
        <f t="shared" si="71"/>
        <v>486.91666666666663</v>
      </c>
      <c r="CT82" s="40">
        <f t="shared" si="71"/>
        <v>49.235</v>
      </c>
    </row>
    <row r="83" spans="2:98" ht="15" customHeight="1">
      <c r="B83" s="34">
        <v>72</v>
      </c>
      <c r="C83" s="35" t="s">
        <v>117</v>
      </c>
      <c r="D83" s="55">
        <v>0</v>
      </c>
      <c r="E83" s="55">
        <v>0</v>
      </c>
      <c r="F83" s="39">
        <f t="shared" si="42"/>
        <v>14200</v>
      </c>
      <c r="G83" s="40">
        <f t="shared" si="42"/>
        <v>11833.333333333332</v>
      </c>
      <c r="H83" s="40">
        <f t="shared" si="42"/>
        <v>9748.416666666666</v>
      </c>
      <c r="I83" s="41">
        <f t="shared" si="43"/>
        <v>82.38098591549297</v>
      </c>
      <c r="J83" s="39">
        <f t="shared" si="39"/>
        <v>7107.5</v>
      </c>
      <c r="K83" s="40">
        <f t="shared" si="40"/>
        <v>5922.916666666666</v>
      </c>
      <c r="L83" s="40">
        <f t="shared" si="36"/>
        <v>4338</v>
      </c>
      <c r="M83" s="41">
        <f t="shared" si="44"/>
        <v>73.24094266619768</v>
      </c>
      <c r="N83" s="56">
        <v>0</v>
      </c>
      <c r="O83" s="41">
        <f t="shared" si="45"/>
        <v>0</v>
      </c>
      <c r="P83" s="57">
        <v>0.6</v>
      </c>
      <c r="Q83" s="41" t="e">
        <f t="shared" si="46"/>
        <v>#DIV/0!</v>
      </c>
      <c r="R83" s="56">
        <v>5177.5</v>
      </c>
      <c r="S83" s="41">
        <f t="shared" si="47"/>
        <v>4314.583333333333</v>
      </c>
      <c r="T83" s="57">
        <v>3156.4</v>
      </c>
      <c r="U83" s="58">
        <f t="shared" si="72"/>
        <v>2070</v>
      </c>
      <c r="V83" s="59">
        <v>1406.2</v>
      </c>
      <c r="W83" s="41">
        <f t="shared" si="48"/>
        <v>73.15654273297925</v>
      </c>
      <c r="X83" s="46">
        <v>22385.7</v>
      </c>
      <c r="Y83" s="46">
        <v>16454.1</v>
      </c>
      <c r="Z83" s="42">
        <v>2760</v>
      </c>
      <c r="AA83" s="56">
        <v>300</v>
      </c>
      <c r="AB83" s="41">
        <f t="shared" si="49"/>
        <v>250</v>
      </c>
      <c r="AC83" s="57">
        <v>343.8</v>
      </c>
      <c r="AD83" s="58">
        <f t="shared" si="50"/>
        <v>22.244444444444444</v>
      </c>
      <c r="AE83" s="58">
        <v>35</v>
      </c>
      <c r="AF83" s="41">
        <f t="shared" si="51"/>
        <v>137.52</v>
      </c>
      <c r="AG83" s="46">
        <v>740.9</v>
      </c>
      <c r="AH83" s="46">
        <v>189.8</v>
      </c>
      <c r="AI83" s="42">
        <v>200.2</v>
      </c>
      <c r="AJ83" s="56">
        <v>30</v>
      </c>
      <c r="AK83" s="41">
        <f t="shared" si="52"/>
        <v>25</v>
      </c>
      <c r="AL83" s="57">
        <v>6</v>
      </c>
      <c r="AM83" s="56">
        <v>0</v>
      </c>
      <c r="AN83" s="41">
        <f t="shared" si="53"/>
        <v>0</v>
      </c>
      <c r="AO83" s="57">
        <v>0</v>
      </c>
      <c r="AP83" s="56">
        <v>0</v>
      </c>
      <c r="AQ83" s="41">
        <f t="shared" si="54"/>
        <v>0</v>
      </c>
      <c r="AR83" s="57">
        <v>0</v>
      </c>
      <c r="AS83" s="56">
        <v>0</v>
      </c>
      <c r="AT83" s="41">
        <f t="shared" si="55"/>
        <v>0</v>
      </c>
      <c r="AU83" s="57">
        <v>0</v>
      </c>
      <c r="AV83" s="60">
        <v>6492.5</v>
      </c>
      <c r="AW83" s="61">
        <f t="shared" si="56"/>
        <v>5410.416666666666</v>
      </c>
      <c r="AX83" s="62">
        <f t="shared" si="73"/>
        <v>5410.416666666666</v>
      </c>
      <c r="AY83" s="60">
        <v>0</v>
      </c>
      <c r="AZ83" s="61">
        <f t="shared" si="57"/>
        <v>0</v>
      </c>
      <c r="BA83" s="62">
        <v>0</v>
      </c>
      <c r="BB83" s="60">
        <v>0</v>
      </c>
      <c r="BC83" s="41">
        <f t="shared" si="58"/>
        <v>0</v>
      </c>
      <c r="BD83" s="62">
        <v>0</v>
      </c>
      <c r="BE83" s="60">
        <v>0</v>
      </c>
      <c r="BF83" s="41">
        <f t="shared" si="59"/>
        <v>0</v>
      </c>
      <c r="BG83" s="62">
        <v>0</v>
      </c>
      <c r="BH83" s="43">
        <v>570</v>
      </c>
      <c r="BI83" s="41">
        <f t="shared" si="60"/>
        <v>475</v>
      </c>
      <c r="BJ83" s="63">
        <v>511.2</v>
      </c>
      <c r="BK83" s="44">
        <v>0</v>
      </c>
      <c r="BL83" s="41">
        <f t="shared" si="61"/>
        <v>0</v>
      </c>
      <c r="BM83" s="45">
        <v>0</v>
      </c>
      <c r="BN83" s="44">
        <v>0</v>
      </c>
      <c r="BO83" s="41">
        <f t="shared" si="62"/>
        <v>0</v>
      </c>
      <c r="BP83" s="45">
        <v>0</v>
      </c>
      <c r="BQ83" s="44">
        <v>0</v>
      </c>
      <c r="BR83" s="41">
        <f t="shared" si="63"/>
        <v>0</v>
      </c>
      <c r="BS83" s="45">
        <v>0</v>
      </c>
      <c r="BT83" s="60">
        <v>0</v>
      </c>
      <c r="BU83" s="41">
        <f t="shared" si="64"/>
        <v>0</v>
      </c>
      <c r="BV83" s="62">
        <v>0</v>
      </c>
      <c r="BW83" s="60">
        <v>600</v>
      </c>
      <c r="BX83" s="41">
        <f t="shared" si="65"/>
        <v>500</v>
      </c>
      <c r="BY83" s="62">
        <v>0</v>
      </c>
      <c r="BZ83" s="60">
        <v>1030</v>
      </c>
      <c r="CA83" s="41">
        <f t="shared" si="66"/>
        <v>858.3333333333333</v>
      </c>
      <c r="CB83" s="62">
        <v>320</v>
      </c>
      <c r="CC83" s="44">
        <f t="shared" si="41"/>
        <v>14200</v>
      </c>
      <c r="CD83" s="40">
        <f t="shared" si="41"/>
        <v>11833.333333333332</v>
      </c>
      <c r="CE83" s="40">
        <f t="shared" si="41"/>
        <v>9748.416666666666</v>
      </c>
      <c r="CF83" s="60">
        <v>0</v>
      </c>
      <c r="CG83" s="41">
        <f t="shared" si="67"/>
        <v>0</v>
      </c>
      <c r="CH83" s="62">
        <v>0</v>
      </c>
      <c r="CI83" s="60">
        <v>0</v>
      </c>
      <c r="CJ83" s="41">
        <f t="shared" si="68"/>
        <v>0</v>
      </c>
      <c r="CK83" s="57">
        <v>0</v>
      </c>
      <c r="CL83" s="60">
        <v>0</v>
      </c>
      <c r="CM83" s="41">
        <f t="shared" si="69"/>
        <v>0</v>
      </c>
      <c r="CN83" s="62">
        <v>0</v>
      </c>
      <c r="CO83" s="60">
        <v>710</v>
      </c>
      <c r="CP83" s="41">
        <f t="shared" si="70"/>
        <v>591.6666666666666</v>
      </c>
      <c r="CQ83" s="62">
        <v>0</v>
      </c>
      <c r="CR83" s="44">
        <f t="shared" si="71"/>
        <v>710</v>
      </c>
      <c r="CS83" s="40">
        <f t="shared" si="71"/>
        <v>591.6666666666666</v>
      </c>
      <c r="CT83" s="40">
        <f t="shared" si="71"/>
        <v>0</v>
      </c>
    </row>
    <row r="84" spans="2:98" ht="15" customHeight="1">
      <c r="B84" s="34">
        <v>73</v>
      </c>
      <c r="C84" s="35" t="s">
        <v>118</v>
      </c>
      <c r="D84" s="55">
        <v>1477.651</v>
      </c>
      <c r="E84" s="55">
        <v>283.154</v>
      </c>
      <c r="F84" s="39">
        <f t="shared" si="42"/>
        <v>5145</v>
      </c>
      <c r="G84" s="40">
        <f t="shared" si="42"/>
        <v>4287.5</v>
      </c>
      <c r="H84" s="40">
        <f t="shared" si="42"/>
        <v>4726.966666666667</v>
      </c>
      <c r="I84" s="41">
        <f t="shared" si="43"/>
        <v>110.2499514091351</v>
      </c>
      <c r="J84" s="39">
        <f t="shared" si="39"/>
        <v>1645</v>
      </c>
      <c r="K84" s="40">
        <f t="shared" si="40"/>
        <v>1370.8333333333333</v>
      </c>
      <c r="L84" s="40">
        <f t="shared" si="36"/>
        <v>1810.3</v>
      </c>
      <c r="M84" s="41">
        <f t="shared" si="44"/>
        <v>132.05835866261398</v>
      </c>
      <c r="N84" s="56">
        <v>0</v>
      </c>
      <c r="O84" s="41">
        <f t="shared" si="45"/>
        <v>0</v>
      </c>
      <c r="P84" s="57">
        <v>0</v>
      </c>
      <c r="Q84" s="41" t="e">
        <f t="shared" si="46"/>
        <v>#DIV/0!</v>
      </c>
      <c r="R84" s="56">
        <v>1300</v>
      </c>
      <c r="S84" s="41">
        <f t="shared" si="47"/>
        <v>1083.3333333333333</v>
      </c>
      <c r="T84" s="57">
        <v>1446.1</v>
      </c>
      <c r="U84" s="58">
        <f t="shared" si="72"/>
        <v>89.25</v>
      </c>
      <c r="V84" s="59">
        <v>316.8</v>
      </c>
      <c r="W84" s="41">
        <f t="shared" si="48"/>
        <v>133.48615384615385</v>
      </c>
      <c r="X84" s="46">
        <v>3149.6</v>
      </c>
      <c r="Y84" s="46">
        <v>653.4</v>
      </c>
      <c r="Z84" s="42">
        <v>119</v>
      </c>
      <c r="AA84" s="56">
        <v>45</v>
      </c>
      <c r="AB84" s="41">
        <f t="shared" si="49"/>
        <v>37.5</v>
      </c>
      <c r="AC84" s="57">
        <v>51.4</v>
      </c>
      <c r="AD84" s="58">
        <f t="shared" si="50"/>
        <v>0</v>
      </c>
      <c r="AE84" s="58">
        <v>0</v>
      </c>
      <c r="AF84" s="41">
        <f t="shared" si="51"/>
        <v>137.06666666666666</v>
      </c>
      <c r="AG84" s="46">
        <v>0</v>
      </c>
      <c r="AH84" s="46">
        <v>0</v>
      </c>
      <c r="AI84" s="42">
        <v>0</v>
      </c>
      <c r="AJ84" s="56">
        <v>0</v>
      </c>
      <c r="AK84" s="41">
        <f t="shared" si="52"/>
        <v>0</v>
      </c>
      <c r="AL84" s="57">
        <v>0</v>
      </c>
      <c r="AM84" s="56">
        <v>0</v>
      </c>
      <c r="AN84" s="41">
        <f t="shared" si="53"/>
        <v>0</v>
      </c>
      <c r="AO84" s="57">
        <v>0</v>
      </c>
      <c r="AP84" s="56">
        <v>0</v>
      </c>
      <c r="AQ84" s="41">
        <f t="shared" si="54"/>
        <v>0</v>
      </c>
      <c r="AR84" s="57">
        <v>0</v>
      </c>
      <c r="AS84" s="56">
        <v>0</v>
      </c>
      <c r="AT84" s="41">
        <f t="shared" si="55"/>
        <v>0</v>
      </c>
      <c r="AU84" s="57">
        <v>0</v>
      </c>
      <c r="AV84" s="60">
        <v>3500</v>
      </c>
      <c r="AW84" s="61">
        <f t="shared" si="56"/>
        <v>2916.666666666667</v>
      </c>
      <c r="AX84" s="62">
        <f t="shared" si="73"/>
        <v>2916.666666666667</v>
      </c>
      <c r="AY84" s="60">
        <v>0</v>
      </c>
      <c r="AZ84" s="61">
        <f t="shared" si="57"/>
        <v>0</v>
      </c>
      <c r="BA84" s="62">
        <v>0</v>
      </c>
      <c r="BB84" s="60">
        <v>0</v>
      </c>
      <c r="BC84" s="41">
        <f t="shared" si="58"/>
        <v>0</v>
      </c>
      <c r="BD84" s="62">
        <v>0</v>
      </c>
      <c r="BE84" s="60">
        <v>0</v>
      </c>
      <c r="BF84" s="41">
        <f t="shared" si="59"/>
        <v>0</v>
      </c>
      <c r="BG84" s="62">
        <v>0</v>
      </c>
      <c r="BH84" s="43">
        <v>300</v>
      </c>
      <c r="BI84" s="41">
        <f t="shared" si="60"/>
        <v>250</v>
      </c>
      <c r="BJ84" s="63">
        <v>312.8</v>
      </c>
      <c r="BK84" s="44">
        <v>0</v>
      </c>
      <c r="BL84" s="41">
        <f t="shared" si="61"/>
        <v>0</v>
      </c>
      <c r="BM84" s="45">
        <v>0</v>
      </c>
      <c r="BN84" s="44">
        <v>0</v>
      </c>
      <c r="BO84" s="41">
        <f t="shared" si="62"/>
        <v>0</v>
      </c>
      <c r="BP84" s="45">
        <v>0</v>
      </c>
      <c r="BQ84" s="44">
        <v>0</v>
      </c>
      <c r="BR84" s="41">
        <f t="shared" si="63"/>
        <v>0</v>
      </c>
      <c r="BS84" s="45">
        <v>0</v>
      </c>
      <c r="BT84" s="60">
        <v>0</v>
      </c>
      <c r="BU84" s="41">
        <f t="shared" si="64"/>
        <v>0</v>
      </c>
      <c r="BV84" s="62">
        <v>0</v>
      </c>
      <c r="BW84" s="60">
        <v>0</v>
      </c>
      <c r="BX84" s="41">
        <f t="shared" si="65"/>
        <v>0</v>
      </c>
      <c r="BY84" s="62">
        <v>0</v>
      </c>
      <c r="BZ84" s="60">
        <v>0</v>
      </c>
      <c r="CA84" s="41">
        <f t="shared" si="66"/>
        <v>0</v>
      </c>
      <c r="CB84" s="62">
        <v>0</v>
      </c>
      <c r="CC84" s="44">
        <f t="shared" si="41"/>
        <v>5145</v>
      </c>
      <c r="CD84" s="40">
        <f t="shared" si="41"/>
        <v>4287.5</v>
      </c>
      <c r="CE84" s="40">
        <f t="shared" si="41"/>
        <v>4726.966666666667</v>
      </c>
      <c r="CF84" s="60">
        <v>0</v>
      </c>
      <c r="CG84" s="41">
        <f t="shared" si="67"/>
        <v>0</v>
      </c>
      <c r="CH84" s="62">
        <v>0</v>
      </c>
      <c r="CI84" s="60">
        <v>0</v>
      </c>
      <c r="CJ84" s="41">
        <f t="shared" si="68"/>
        <v>0</v>
      </c>
      <c r="CK84" s="57">
        <v>0</v>
      </c>
      <c r="CL84" s="60">
        <v>0</v>
      </c>
      <c r="CM84" s="41">
        <f t="shared" si="69"/>
        <v>0</v>
      </c>
      <c r="CN84" s="62">
        <v>0</v>
      </c>
      <c r="CO84" s="60">
        <v>250</v>
      </c>
      <c r="CP84" s="41">
        <f t="shared" si="70"/>
        <v>208.33333333333331</v>
      </c>
      <c r="CQ84" s="62">
        <v>0</v>
      </c>
      <c r="CR84" s="44">
        <f t="shared" si="71"/>
        <v>250</v>
      </c>
      <c r="CS84" s="40">
        <f t="shared" si="71"/>
        <v>208.33333333333331</v>
      </c>
      <c r="CT84" s="40">
        <f t="shared" si="71"/>
        <v>0</v>
      </c>
    </row>
    <row r="85" spans="2:98" ht="15" customHeight="1">
      <c r="B85" s="34">
        <v>74</v>
      </c>
      <c r="C85" s="35" t="s">
        <v>119</v>
      </c>
      <c r="D85" s="55">
        <v>1065.7107</v>
      </c>
      <c r="E85" s="55">
        <v>44.376</v>
      </c>
      <c r="F85" s="39">
        <f t="shared" si="42"/>
        <v>10189.5</v>
      </c>
      <c r="G85" s="40">
        <f t="shared" si="42"/>
        <v>8491.25</v>
      </c>
      <c r="H85" s="40">
        <f t="shared" si="42"/>
        <v>8426.15</v>
      </c>
      <c r="I85" s="41">
        <f t="shared" si="43"/>
        <v>99.23332842632121</v>
      </c>
      <c r="J85" s="39">
        <f t="shared" si="39"/>
        <v>3390</v>
      </c>
      <c r="K85" s="40">
        <f t="shared" si="40"/>
        <v>2825.0000000000005</v>
      </c>
      <c r="L85" s="40">
        <f t="shared" si="36"/>
        <v>3059.9</v>
      </c>
      <c r="M85" s="41">
        <f t="shared" si="44"/>
        <v>108.3150442477876</v>
      </c>
      <c r="N85" s="56">
        <v>0</v>
      </c>
      <c r="O85" s="41">
        <f t="shared" si="45"/>
        <v>0</v>
      </c>
      <c r="P85" s="57">
        <v>0</v>
      </c>
      <c r="Q85" s="41" t="e">
        <f t="shared" si="46"/>
        <v>#DIV/0!</v>
      </c>
      <c r="R85" s="56">
        <v>2000</v>
      </c>
      <c r="S85" s="41">
        <f t="shared" si="47"/>
        <v>1666.6666666666665</v>
      </c>
      <c r="T85" s="57">
        <v>1898.5</v>
      </c>
      <c r="U85" s="58">
        <f t="shared" si="72"/>
        <v>528.75</v>
      </c>
      <c r="V85" s="64">
        <v>229.2</v>
      </c>
      <c r="W85" s="41">
        <f t="shared" si="48"/>
        <v>113.91</v>
      </c>
      <c r="X85" s="46">
        <v>5787.2</v>
      </c>
      <c r="Y85" s="46">
        <v>4157</v>
      </c>
      <c r="Z85" s="42">
        <v>705</v>
      </c>
      <c r="AA85" s="56">
        <v>400</v>
      </c>
      <c r="AB85" s="41">
        <f t="shared" si="49"/>
        <v>333.33333333333337</v>
      </c>
      <c r="AC85" s="57">
        <v>360</v>
      </c>
      <c r="AD85" s="58">
        <f t="shared" si="50"/>
        <v>11.666666666666666</v>
      </c>
      <c r="AE85" s="58">
        <v>0</v>
      </c>
      <c r="AF85" s="41">
        <f t="shared" si="51"/>
        <v>107.99999999999999</v>
      </c>
      <c r="AG85" s="46">
        <v>487</v>
      </c>
      <c r="AH85" s="46">
        <v>76</v>
      </c>
      <c r="AI85" s="42">
        <v>105</v>
      </c>
      <c r="AJ85" s="56">
        <v>30</v>
      </c>
      <c r="AK85" s="41">
        <f t="shared" si="52"/>
        <v>25</v>
      </c>
      <c r="AL85" s="57">
        <v>30</v>
      </c>
      <c r="AM85" s="56">
        <v>0</v>
      </c>
      <c r="AN85" s="41">
        <f t="shared" si="53"/>
        <v>0</v>
      </c>
      <c r="AO85" s="57">
        <v>0</v>
      </c>
      <c r="AP85" s="56">
        <v>0</v>
      </c>
      <c r="AQ85" s="41">
        <f t="shared" si="54"/>
        <v>0</v>
      </c>
      <c r="AR85" s="57">
        <v>0</v>
      </c>
      <c r="AS85" s="56">
        <v>0</v>
      </c>
      <c r="AT85" s="41">
        <f t="shared" si="55"/>
        <v>0</v>
      </c>
      <c r="AU85" s="57">
        <v>0</v>
      </c>
      <c r="AV85" s="60">
        <v>6439.5</v>
      </c>
      <c r="AW85" s="61">
        <f t="shared" si="56"/>
        <v>5366.25</v>
      </c>
      <c r="AX85" s="62">
        <f t="shared" si="73"/>
        <v>5366.25</v>
      </c>
      <c r="AY85" s="60">
        <v>0</v>
      </c>
      <c r="AZ85" s="61">
        <f t="shared" si="57"/>
        <v>0</v>
      </c>
      <c r="BA85" s="62">
        <v>0</v>
      </c>
      <c r="BB85" s="60">
        <v>0</v>
      </c>
      <c r="BC85" s="41">
        <f t="shared" si="58"/>
        <v>0</v>
      </c>
      <c r="BD85" s="62">
        <v>0</v>
      </c>
      <c r="BE85" s="60">
        <v>0</v>
      </c>
      <c r="BF85" s="41">
        <f t="shared" si="59"/>
        <v>0</v>
      </c>
      <c r="BG85" s="62">
        <v>0</v>
      </c>
      <c r="BH85" s="43">
        <v>860</v>
      </c>
      <c r="BI85" s="41">
        <f t="shared" si="60"/>
        <v>716.6666666666667</v>
      </c>
      <c r="BJ85" s="63">
        <v>771.4</v>
      </c>
      <c r="BK85" s="44">
        <v>0</v>
      </c>
      <c r="BL85" s="41">
        <f t="shared" si="61"/>
        <v>0</v>
      </c>
      <c r="BM85" s="45">
        <v>0</v>
      </c>
      <c r="BN85" s="44">
        <v>0</v>
      </c>
      <c r="BO85" s="41">
        <f t="shared" si="62"/>
        <v>0</v>
      </c>
      <c r="BP85" s="45">
        <v>0</v>
      </c>
      <c r="BQ85" s="44">
        <v>0</v>
      </c>
      <c r="BR85" s="41">
        <f t="shared" si="63"/>
        <v>0</v>
      </c>
      <c r="BS85" s="45">
        <v>0</v>
      </c>
      <c r="BT85" s="60">
        <v>0</v>
      </c>
      <c r="BU85" s="41">
        <f t="shared" si="64"/>
        <v>0</v>
      </c>
      <c r="BV85" s="62">
        <v>0</v>
      </c>
      <c r="BW85" s="60">
        <v>360</v>
      </c>
      <c r="BX85" s="41">
        <f t="shared" si="65"/>
        <v>300</v>
      </c>
      <c r="BY85" s="62">
        <v>0</v>
      </c>
      <c r="BZ85" s="60">
        <v>100</v>
      </c>
      <c r="CA85" s="41">
        <f t="shared" si="66"/>
        <v>83.33333333333334</v>
      </c>
      <c r="CB85" s="62">
        <v>0</v>
      </c>
      <c r="CC85" s="44">
        <f t="shared" si="41"/>
        <v>10189.5</v>
      </c>
      <c r="CD85" s="40">
        <f t="shared" si="41"/>
        <v>8491.25</v>
      </c>
      <c r="CE85" s="40">
        <f t="shared" si="41"/>
        <v>8426.15</v>
      </c>
      <c r="CF85" s="60">
        <v>0</v>
      </c>
      <c r="CG85" s="41">
        <f t="shared" si="67"/>
        <v>0</v>
      </c>
      <c r="CH85" s="62">
        <v>0</v>
      </c>
      <c r="CI85" s="60">
        <v>0</v>
      </c>
      <c r="CJ85" s="41">
        <f t="shared" si="68"/>
        <v>0</v>
      </c>
      <c r="CK85" s="57">
        <v>0</v>
      </c>
      <c r="CL85" s="60">
        <v>0</v>
      </c>
      <c r="CM85" s="41">
        <f t="shared" si="69"/>
        <v>0</v>
      </c>
      <c r="CN85" s="62">
        <v>0</v>
      </c>
      <c r="CO85" s="60">
        <v>520</v>
      </c>
      <c r="CP85" s="41">
        <f t="shared" si="70"/>
        <v>433.33333333333337</v>
      </c>
      <c r="CQ85" s="62">
        <v>0</v>
      </c>
      <c r="CR85" s="44">
        <f t="shared" si="71"/>
        <v>520</v>
      </c>
      <c r="CS85" s="40">
        <f t="shared" si="71"/>
        <v>433.33333333333337</v>
      </c>
      <c r="CT85" s="40">
        <f t="shared" si="71"/>
        <v>0</v>
      </c>
    </row>
    <row r="86" spans="2:98" ht="15" customHeight="1">
      <c r="B86" s="34">
        <v>75</v>
      </c>
      <c r="C86" s="35" t="s">
        <v>120</v>
      </c>
      <c r="D86" s="55">
        <v>20857.3543</v>
      </c>
      <c r="E86" s="55">
        <v>6633.301</v>
      </c>
      <c r="F86" s="39">
        <f t="shared" si="42"/>
        <v>91068.20000000001</v>
      </c>
      <c r="G86" s="40">
        <f t="shared" si="42"/>
        <v>75890.16666666667</v>
      </c>
      <c r="H86" s="40">
        <f t="shared" si="42"/>
        <v>54678.05</v>
      </c>
      <c r="I86" s="41">
        <f t="shared" si="43"/>
        <v>72.04892596976771</v>
      </c>
      <c r="J86" s="39">
        <f t="shared" si="39"/>
        <v>39671.899999999994</v>
      </c>
      <c r="K86" s="40">
        <f t="shared" si="40"/>
        <v>33059.91666666667</v>
      </c>
      <c r="L86" s="40">
        <f t="shared" si="36"/>
        <v>13347.8</v>
      </c>
      <c r="M86" s="41">
        <f t="shared" si="44"/>
        <v>40.37457243036002</v>
      </c>
      <c r="N86" s="56">
        <v>730.6</v>
      </c>
      <c r="O86" s="41">
        <f t="shared" si="45"/>
        <v>608.8333333333334</v>
      </c>
      <c r="P86" s="57">
        <v>768.5</v>
      </c>
      <c r="Q86" s="41">
        <f t="shared" si="46"/>
        <v>126.22502053107034</v>
      </c>
      <c r="R86" s="56">
        <v>26660.5</v>
      </c>
      <c r="S86" s="41">
        <f t="shared" si="47"/>
        <v>22217.083333333336</v>
      </c>
      <c r="T86" s="57">
        <v>9703.3</v>
      </c>
      <c r="U86" s="58">
        <f t="shared" si="72"/>
        <v>0</v>
      </c>
      <c r="V86" s="64">
        <v>4190.2</v>
      </c>
      <c r="W86" s="41">
        <f t="shared" si="48"/>
        <v>43.67494983214868</v>
      </c>
      <c r="X86" s="46">
        <v>281938.9</v>
      </c>
      <c r="Y86" s="46">
        <v>125914</v>
      </c>
      <c r="Z86" s="42">
        <v>0</v>
      </c>
      <c r="AA86" s="56">
        <v>4138.9</v>
      </c>
      <c r="AB86" s="41">
        <f t="shared" si="49"/>
        <v>3449.083333333333</v>
      </c>
      <c r="AC86" s="57">
        <v>1000</v>
      </c>
      <c r="AD86" s="58">
        <f t="shared" si="50"/>
        <v>0</v>
      </c>
      <c r="AE86" s="58">
        <v>106</v>
      </c>
      <c r="AF86" s="41">
        <f t="shared" si="51"/>
        <v>28.99321075648119</v>
      </c>
      <c r="AG86" s="46">
        <v>52541.6</v>
      </c>
      <c r="AH86" s="46">
        <v>15758.1</v>
      </c>
      <c r="AI86" s="42">
        <v>0</v>
      </c>
      <c r="AJ86" s="56">
        <v>920</v>
      </c>
      <c r="AK86" s="41">
        <f t="shared" si="52"/>
        <v>766.6666666666667</v>
      </c>
      <c r="AL86" s="57">
        <v>190</v>
      </c>
      <c r="AM86" s="56">
        <v>0</v>
      </c>
      <c r="AN86" s="41">
        <f t="shared" si="53"/>
        <v>0</v>
      </c>
      <c r="AO86" s="57">
        <v>0</v>
      </c>
      <c r="AP86" s="56">
        <v>0</v>
      </c>
      <c r="AQ86" s="41">
        <f t="shared" si="54"/>
        <v>0</v>
      </c>
      <c r="AR86" s="57">
        <v>0</v>
      </c>
      <c r="AS86" s="56">
        <v>0</v>
      </c>
      <c r="AT86" s="41">
        <f t="shared" si="55"/>
        <v>0</v>
      </c>
      <c r="AU86" s="57">
        <v>0</v>
      </c>
      <c r="AV86" s="60">
        <v>49596.3</v>
      </c>
      <c r="AW86" s="61">
        <f t="shared" si="56"/>
        <v>41330.25000000001</v>
      </c>
      <c r="AX86" s="62">
        <f t="shared" si="73"/>
        <v>41330.25000000001</v>
      </c>
      <c r="AY86" s="60">
        <v>0</v>
      </c>
      <c r="AZ86" s="61">
        <f t="shared" si="57"/>
        <v>0</v>
      </c>
      <c r="BA86" s="62">
        <v>0</v>
      </c>
      <c r="BB86" s="60">
        <v>0</v>
      </c>
      <c r="BC86" s="41">
        <f t="shared" si="58"/>
        <v>0</v>
      </c>
      <c r="BD86" s="62">
        <v>0</v>
      </c>
      <c r="BE86" s="60">
        <v>180</v>
      </c>
      <c r="BF86" s="41">
        <f t="shared" si="59"/>
        <v>150</v>
      </c>
      <c r="BG86" s="62">
        <v>50</v>
      </c>
      <c r="BH86" s="43">
        <v>5455.7</v>
      </c>
      <c r="BI86" s="41">
        <f t="shared" si="60"/>
        <v>4546.416666666666</v>
      </c>
      <c r="BJ86" s="63">
        <v>1500</v>
      </c>
      <c r="BK86" s="44">
        <v>0</v>
      </c>
      <c r="BL86" s="41">
        <f t="shared" si="61"/>
        <v>0</v>
      </c>
      <c r="BM86" s="45">
        <v>0</v>
      </c>
      <c r="BN86" s="44">
        <v>0</v>
      </c>
      <c r="BO86" s="41">
        <f t="shared" si="62"/>
        <v>0</v>
      </c>
      <c r="BP86" s="45">
        <v>0</v>
      </c>
      <c r="BQ86" s="44">
        <v>55</v>
      </c>
      <c r="BR86" s="41">
        <f t="shared" si="63"/>
        <v>45.83333333333333</v>
      </c>
      <c r="BS86" s="45">
        <v>56</v>
      </c>
      <c r="BT86" s="60">
        <v>0</v>
      </c>
      <c r="BU86" s="41">
        <f t="shared" si="64"/>
        <v>0</v>
      </c>
      <c r="BV86" s="62">
        <v>0</v>
      </c>
      <c r="BW86" s="60">
        <v>1800</v>
      </c>
      <c r="BX86" s="41">
        <f t="shared" si="65"/>
        <v>1500</v>
      </c>
      <c r="BY86" s="62">
        <v>0</v>
      </c>
      <c r="BZ86" s="60">
        <v>1531.2</v>
      </c>
      <c r="CA86" s="41">
        <f t="shared" si="66"/>
        <v>1276</v>
      </c>
      <c r="CB86" s="62">
        <v>80</v>
      </c>
      <c r="CC86" s="44">
        <f t="shared" si="41"/>
        <v>91068.20000000001</v>
      </c>
      <c r="CD86" s="40">
        <f t="shared" si="41"/>
        <v>75890.16666666667</v>
      </c>
      <c r="CE86" s="40">
        <f t="shared" si="41"/>
        <v>54678.05</v>
      </c>
      <c r="CF86" s="60">
        <v>0</v>
      </c>
      <c r="CG86" s="41">
        <f t="shared" si="67"/>
        <v>0</v>
      </c>
      <c r="CH86" s="62">
        <v>0</v>
      </c>
      <c r="CI86" s="60">
        <v>0</v>
      </c>
      <c r="CJ86" s="41">
        <f t="shared" si="68"/>
        <v>0</v>
      </c>
      <c r="CK86" s="57">
        <v>0</v>
      </c>
      <c r="CL86" s="60">
        <v>0</v>
      </c>
      <c r="CM86" s="41">
        <f t="shared" si="69"/>
        <v>0</v>
      </c>
      <c r="CN86" s="62">
        <v>0</v>
      </c>
      <c r="CO86" s="60">
        <v>5000</v>
      </c>
      <c r="CP86" s="41">
        <f t="shared" si="70"/>
        <v>4166.666666666667</v>
      </c>
      <c r="CQ86" s="62">
        <v>0</v>
      </c>
      <c r="CR86" s="44">
        <f t="shared" si="71"/>
        <v>5000</v>
      </c>
      <c r="CS86" s="40">
        <f t="shared" si="71"/>
        <v>4166.666666666667</v>
      </c>
      <c r="CT86" s="40">
        <f t="shared" si="71"/>
        <v>0</v>
      </c>
    </row>
    <row r="87" spans="2:98" ht="15" customHeight="1">
      <c r="B87" s="34">
        <v>76</v>
      </c>
      <c r="C87" s="35" t="s">
        <v>121</v>
      </c>
      <c r="D87" s="55">
        <v>4000.15</v>
      </c>
      <c r="E87" s="55">
        <v>4.794</v>
      </c>
      <c r="F87" s="39">
        <f t="shared" si="42"/>
        <v>54631.8</v>
      </c>
      <c r="G87" s="40">
        <f t="shared" si="42"/>
        <v>45526.49999999999</v>
      </c>
      <c r="H87" s="40">
        <f t="shared" si="42"/>
        <v>40287.53333333333</v>
      </c>
      <c r="I87" s="41">
        <f t="shared" si="43"/>
        <v>88.49248972210326</v>
      </c>
      <c r="J87" s="39">
        <f t="shared" si="39"/>
        <v>25367</v>
      </c>
      <c r="K87" s="40">
        <f t="shared" si="40"/>
        <v>21139.166666666668</v>
      </c>
      <c r="L87" s="40">
        <f t="shared" si="36"/>
        <v>16500.2</v>
      </c>
      <c r="M87" s="41">
        <f t="shared" si="44"/>
        <v>78.0551109709465</v>
      </c>
      <c r="N87" s="56">
        <v>212</v>
      </c>
      <c r="O87" s="41">
        <f t="shared" si="45"/>
        <v>176.66666666666669</v>
      </c>
      <c r="P87" s="57">
        <v>200.4</v>
      </c>
      <c r="Q87" s="41">
        <f t="shared" si="46"/>
        <v>113.43396226415095</v>
      </c>
      <c r="R87" s="56">
        <v>17500</v>
      </c>
      <c r="S87" s="41">
        <f t="shared" si="47"/>
        <v>14583.333333333332</v>
      </c>
      <c r="T87" s="57">
        <v>11606.6</v>
      </c>
      <c r="U87" s="58">
        <f t="shared" si="72"/>
        <v>457.65000000000003</v>
      </c>
      <c r="V87" s="64">
        <v>2385.2</v>
      </c>
      <c r="W87" s="41">
        <f t="shared" si="48"/>
        <v>79.5881142857143</v>
      </c>
      <c r="X87" s="46">
        <v>149799</v>
      </c>
      <c r="Y87" s="46">
        <v>69116.9</v>
      </c>
      <c r="Z87" s="42">
        <v>610.2</v>
      </c>
      <c r="AA87" s="56">
        <v>3000</v>
      </c>
      <c r="AB87" s="41">
        <f t="shared" si="49"/>
        <v>2500</v>
      </c>
      <c r="AC87" s="57">
        <v>1373</v>
      </c>
      <c r="AD87" s="58">
        <f t="shared" si="50"/>
        <v>13.644444444444444</v>
      </c>
      <c r="AE87" s="58">
        <v>74.2</v>
      </c>
      <c r="AF87" s="41">
        <f t="shared" si="51"/>
        <v>54.92</v>
      </c>
      <c r="AG87" s="46">
        <v>4483</v>
      </c>
      <c r="AH87" s="46">
        <v>8869.4</v>
      </c>
      <c r="AI87" s="42">
        <v>122.8</v>
      </c>
      <c r="AJ87" s="56">
        <v>360</v>
      </c>
      <c r="AK87" s="41">
        <f t="shared" si="52"/>
        <v>300</v>
      </c>
      <c r="AL87" s="57">
        <v>177.5</v>
      </c>
      <c r="AM87" s="56">
        <v>0</v>
      </c>
      <c r="AN87" s="41">
        <f t="shared" si="53"/>
        <v>0</v>
      </c>
      <c r="AO87" s="57">
        <v>0</v>
      </c>
      <c r="AP87" s="56">
        <v>0</v>
      </c>
      <c r="AQ87" s="41">
        <f t="shared" si="54"/>
        <v>0</v>
      </c>
      <c r="AR87" s="57">
        <v>0</v>
      </c>
      <c r="AS87" s="56">
        <v>0</v>
      </c>
      <c r="AT87" s="41">
        <f t="shared" si="55"/>
        <v>0</v>
      </c>
      <c r="AU87" s="57">
        <v>0</v>
      </c>
      <c r="AV87" s="60">
        <v>28544.8</v>
      </c>
      <c r="AW87" s="61">
        <f t="shared" si="56"/>
        <v>23787.333333333332</v>
      </c>
      <c r="AX87" s="62">
        <f t="shared" si="73"/>
        <v>23787.333333333332</v>
      </c>
      <c r="AY87" s="60">
        <v>0</v>
      </c>
      <c r="AZ87" s="61">
        <f t="shared" si="57"/>
        <v>0</v>
      </c>
      <c r="BA87" s="62">
        <v>0</v>
      </c>
      <c r="BB87" s="60">
        <v>0</v>
      </c>
      <c r="BC87" s="41">
        <f t="shared" si="58"/>
        <v>0</v>
      </c>
      <c r="BD87" s="62">
        <v>0</v>
      </c>
      <c r="BE87" s="60">
        <v>40</v>
      </c>
      <c r="BF87" s="41">
        <f t="shared" si="59"/>
        <v>33.333333333333336</v>
      </c>
      <c r="BG87" s="62">
        <v>3.1</v>
      </c>
      <c r="BH87" s="43">
        <v>1055</v>
      </c>
      <c r="BI87" s="41">
        <f t="shared" si="60"/>
        <v>879.1666666666667</v>
      </c>
      <c r="BJ87" s="63">
        <v>992.9</v>
      </c>
      <c r="BK87" s="44">
        <v>0</v>
      </c>
      <c r="BL87" s="41">
        <f t="shared" si="61"/>
        <v>0</v>
      </c>
      <c r="BM87" s="45">
        <v>0</v>
      </c>
      <c r="BN87" s="44">
        <v>0</v>
      </c>
      <c r="BO87" s="41">
        <f t="shared" si="62"/>
        <v>0</v>
      </c>
      <c r="BP87" s="45">
        <v>0</v>
      </c>
      <c r="BQ87" s="44">
        <v>300</v>
      </c>
      <c r="BR87" s="41">
        <f t="shared" si="63"/>
        <v>250</v>
      </c>
      <c r="BS87" s="45">
        <v>0</v>
      </c>
      <c r="BT87" s="60">
        <v>0</v>
      </c>
      <c r="BU87" s="41">
        <f t="shared" si="64"/>
        <v>0</v>
      </c>
      <c r="BV87" s="62">
        <v>0</v>
      </c>
      <c r="BW87" s="60">
        <v>720</v>
      </c>
      <c r="BX87" s="41">
        <f t="shared" si="65"/>
        <v>600</v>
      </c>
      <c r="BY87" s="62">
        <v>0</v>
      </c>
      <c r="BZ87" s="60">
        <v>2900</v>
      </c>
      <c r="CA87" s="41">
        <f t="shared" si="66"/>
        <v>2416.6666666666665</v>
      </c>
      <c r="CB87" s="62">
        <v>2146.7</v>
      </c>
      <c r="CC87" s="44">
        <f t="shared" si="41"/>
        <v>54631.8</v>
      </c>
      <c r="CD87" s="40">
        <f t="shared" si="41"/>
        <v>45526.49999999999</v>
      </c>
      <c r="CE87" s="40">
        <f t="shared" si="41"/>
        <v>40287.53333333333</v>
      </c>
      <c r="CF87" s="60">
        <v>0</v>
      </c>
      <c r="CG87" s="41">
        <f t="shared" si="67"/>
        <v>0</v>
      </c>
      <c r="CH87" s="62">
        <v>0</v>
      </c>
      <c r="CI87" s="60">
        <v>0</v>
      </c>
      <c r="CJ87" s="41">
        <f t="shared" si="68"/>
        <v>0</v>
      </c>
      <c r="CK87" s="57">
        <v>0</v>
      </c>
      <c r="CL87" s="60">
        <v>0</v>
      </c>
      <c r="CM87" s="41">
        <f t="shared" si="69"/>
        <v>0</v>
      </c>
      <c r="CN87" s="62">
        <v>0</v>
      </c>
      <c r="CO87" s="60">
        <v>3000</v>
      </c>
      <c r="CP87" s="41">
        <f t="shared" si="70"/>
        <v>2500</v>
      </c>
      <c r="CQ87" s="62">
        <v>300</v>
      </c>
      <c r="CR87" s="44">
        <f t="shared" si="71"/>
        <v>3000</v>
      </c>
      <c r="CS87" s="40">
        <f t="shared" si="71"/>
        <v>2500</v>
      </c>
      <c r="CT87" s="40">
        <f t="shared" si="71"/>
        <v>300</v>
      </c>
    </row>
    <row r="88" spans="2:98" ht="15" customHeight="1">
      <c r="B88" s="34">
        <v>77</v>
      </c>
      <c r="C88" s="35" t="s">
        <v>122</v>
      </c>
      <c r="D88" s="55">
        <v>1492.41</v>
      </c>
      <c r="E88" s="55">
        <v>1804.293</v>
      </c>
      <c r="F88" s="39">
        <f t="shared" si="42"/>
        <v>19295.6</v>
      </c>
      <c r="G88" s="40">
        <f t="shared" si="42"/>
        <v>16079.666666666668</v>
      </c>
      <c r="H88" s="40">
        <f t="shared" si="42"/>
        <v>15667.016666666668</v>
      </c>
      <c r="I88" s="41">
        <f t="shared" si="43"/>
        <v>97.43371545844649</v>
      </c>
      <c r="J88" s="39">
        <f t="shared" si="39"/>
        <v>5498.1</v>
      </c>
      <c r="K88" s="40">
        <f t="shared" si="40"/>
        <v>4581.75</v>
      </c>
      <c r="L88" s="40">
        <f t="shared" si="36"/>
        <v>4469.099999999999</v>
      </c>
      <c r="M88" s="41">
        <f t="shared" si="44"/>
        <v>97.54133246030446</v>
      </c>
      <c r="N88" s="56">
        <v>25</v>
      </c>
      <c r="O88" s="41">
        <f t="shared" si="45"/>
        <v>20.833333333333336</v>
      </c>
      <c r="P88" s="57">
        <v>29.9</v>
      </c>
      <c r="Q88" s="41">
        <f t="shared" si="46"/>
        <v>143.51999999999998</v>
      </c>
      <c r="R88" s="56">
        <v>2100</v>
      </c>
      <c r="S88" s="41">
        <f t="shared" si="47"/>
        <v>1750</v>
      </c>
      <c r="T88" s="57">
        <v>1897.6</v>
      </c>
      <c r="U88" s="58">
        <f t="shared" si="72"/>
        <v>180.22500000000002</v>
      </c>
      <c r="V88" s="64">
        <v>807.5</v>
      </c>
      <c r="W88" s="41">
        <f t="shared" si="48"/>
        <v>108.4342857142857</v>
      </c>
      <c r="X88" s="46">
        <v>14814.7</v>
      </c>
      <c r="Y88" s="46">
        <v>6960</v>
      </c>
      <c r="Z88" s="42">
        <v>240.3</v>
      </c>
      <c r="AA88" s="56">
        <v>1400</v>
      </c>
      <c r="AB88" s="41">
        <f t="shared" si="49"/>
        <v>1166.6666666666667</v>
      </c>
      <c r="AC88" s="57">
        <v>689.2</v>
      </c>
      <c r="AD88" s="58">
        <f t="shared" si="50"/>
        <v>20.37777777777778</v>
      </c>
      <c r="AE88" s="58">
        <v>0</v>
      </c>
      <c r="AF88" s="41">
        <f t="shared" si="51"/>
        <v>59.074285714285715</v>
      </c>
      <c r="AG88" s="46">
        <v>2654</v>
      </c>
      <c r="AH88" s="46">
        <v>253.7</v>
      </c>
      <c r="AI88" s="42">
        <v>183.4</v>
      </c>
      <c r="AJ88" s="56">
        <v>148</v>
      </c>
      <c r="AK88" s="41">
        <f t="shared" si="52"/>
        <v>123.33333333333334</v>
      </c>
      <c r="AL88" s="57">
        <v>112</v>
      </c>
      <c r="AM88" s="56">
        <v>0</v>
      </c>
      <c r="AN88" s="41">
        <f t="shared" si="53"/>
        <v>0</v>
      </c>
      <c r="AO88" s="57">
        <v>0</v>
      </c>
      <c r="AP88" s="56">
        <v>0</v>
      </c>
      <c r="AQ88" s="41">
        <f t="shared" si="54"/>
        <v>0</v>
      </c>
      <c r="AR88" s="57">
        <v>0</v>
      </c>
      <c r="AS88" s="56">
        <v>0</v>
      </c>
      <c r="AT88" s="41">
        <f t="shared" si="55"/>
        <v>0</v>
      </c>
      <c r="AU88" s="57">
        <v>0</v>
      </c>
      <c r="AV88" s="60">
        <v>13437.5</v>
      </c>
      <c r="AW88" s="61">
        <f t="shared" si="56"/>
        <v>11197.916666666668</v>
      </c>
      <c r="AX88" s="62">
        <f t="shared" si="73"/>
        <v>11197.916666666668</v>
      </c>
      <c r="AY88" s="60">
        <v>0</v>
      </c>
      <c r="AZ88" s="61">
        <f t="shared" si="57"/>
        <v>0</v>
      </c>
      <c r="BA88" s="62">
        <v>0</v>
      </c>
      <c r="BB88" s="60">
        <v>0</v>
      </c>
      <c r="BC88" s="41">
        <f t="shared" si="58"/>
        <v>0</v>
      </c>
      <c r="BD88" s="62">
        <v>0</v>
      </c>
      <c r="BE88" s="60">
        <v>40</v>
      </c>
      <c r="BF88" s="41">
        <f t="shared" si="59"/>
        <v>33.333333333333336</v>
      </c>
      <c r="BG88" s="62">
        <v>0</v>
      </c>
      <c r="BH88" s="43">
        <v>315</v>
      </c>
      <c r="BI88" s="41">
        <f t="shared" si="60"/>
        <v>262.5</v>
      </c>
      <c r="BJ88" s="63">
        <v>313.5</v>
      </c>
      <c r="BK88" s="44">
        <v>0</v>
      </c>
      <c r="BL88" s="41">
        <f t="shared" si="61"/>
        <v>0</v>
      </c>
      <c r="BM88" s="45">
        <v>0</v>
      </c>
      <c r="BN88" s="44">
        <v>0</v>
      </c>
      <c r="BO88" s="41">
        <f t="shared" si="62"/>
        <v>0</v>
      </c>
      <c r="BP88" s="45">
        <v>0</v>
      </c>
      <c r="BQ88" s="44">
        <v>350</v>
      </c>
      <c r="BR88" s="41">
        <f t="shared" si="63"/>
        <v>291.6666666666667</v>
      </c>
      <c r="BS88" s="45">
        <v>383.1</v>
      </c>
      <c r="BT88" s="60">
        <v>0</v>
      </c>
      <c r="BU88" s="41">
        <f t="shared" si="64"/>
        <v>0</v>
      </c>
      <c r="BV88" s="62">
        <v>0</v>
      </c>
      <c r="BW88" s="60">
        <v>360</v>
      </c>
      <c r="BX88" s="41">
        <f t="shared" si="65"/>
        <v>300</v>
      </c>
      <c r="BY88" s="62">
        <v>0</v>
      </c>
      <c r="BZ88" s="60">
        <v>1120.1</v>
      </c>
      <c r="CA88" s="41">
        <f t="shared" si="66"/>
        <v>933.4166666666665</v>
      </c>
      <c r="CB88" s="62">
        <v>1043.8</v>
      </c>
      <c r="CC88" s="44">
        <f t="shared" si="41"/>
        <v>19295.6</v>
      </c>
      <c r="CD88" s="40">
        <f t="shared" si="41"/>
        <v>16079.666666666668</v>
      </c>
      <c r="CE88" s="40">
        <f t="shared" si="41"/>
        <v>15667.016666666668</v>
      </c>
      <c r="CF88" s="60">
        <v>0</v>
      </c>
      <c r="CG88" s="41">
        <f t="shared" si="67"/>
        <v>0</v>
      </c>
      <c r="CH88" s="62">
        <v>0</v>
      </c>
      <c r="CI88" s="60">
        <v>0</v>
      </c>
      <c r="CJ88" s="41">
        <f t="shared" si="68"/>
        <v>0</v>
      </c>
      <c r="CK88" s="57">
        <v>0</v>
      </c>
      <c r="CL88" s="60">
        <v>0</v>
      </c>
      <c r="CM88" s="41">
        <f t="shared" si="69"/>
        <v>0</v>
      </c>
      <c r="CN88" s="62">
        <v>0</v>
      </c>
      <c r="CO88" s="60">
        <v>1030.8</v>
      </c>
      <c r="CP88" s="41">
        <f t="shared" si="70"/>
        <v>858.9999999999999</v>
      </c>
      <c r="CQ88" s="62">
        <v>0</v>
      </c>
      <c r="CR88" s="44">
        <f t="shared" si="71"/>
        <v>1030.8</v>
      </c>
      <c r="CS88" s="40">
        <f t="shared" si="71"/>
        <v>858.9999999999999</v>
      </c>
      <c r="CT88" s="40">
        <f t="shared" si="71"/>
        <v>0</v>
      </c>
    </row>
    <row r="89" spans="2:98" ht="15" customHeight="1">
      <c r="B89" s="34">
        <v>78</v>
      </c>
      <c r="C89" s="35" t="s">
        <v>123</v>
      </c>
      <c r="D89" s="55">
        <v>2962.357</v>
      </c>
      <c r="E89" s="55">
        <v>3132.5439</v>
      </c>
      <c r="F89" s="39">
        <f t="shared" si="42"/>
        <v>13696.8</v>
      </c>
      <c r="G89" s="40">
        <f t="shared" si="42"/>
        <v>11414</v>
      </c>
      <c r="H89" s="40">
        <f t="shared" si="42"/>
        <v>9009.1</v>
      </c>
      <c r="I89" s="41">
        <f t="shared" si="43"/>
        <v>78.93026108288068</v>
      </c>
      <c r="J89" s="39">
        <f t="shared" si="39"/>
        <v>6100.2</v>
      </c>
      <c r="K89" s="40">
        <f t="shared" si="40"/>
        <v>5083.5</v>
      </c>
      <c r="L89" s="40">
        <f t="shared" si="36"/>
        <v>3178.6</v>
      </c>
      <c r="M89" s="41">
        <f t="shared" si="44"/>
        <v>62.527785974230355</v>
      </c>
      <c r="N89" s="56">
        <v>50</v>
      </c>
      <c r="O89" s="41">
        <f t="shared" si="45"/>
        <v>41.66666666666667</v>
      </c>
      <c r="P89" s="57">
        <v>7.6</v>
      </c>
      <c r="Q89" s="41">
        <f t="shared" si="46"/>
        <v>18.24</v>
      </c>
      <c r="R89" s="56">
        <v>3062</v>
      </c>
      <c r="S89" s="41">
        <f t="shared" si="47"/>
        <v>2551.6666666666665</v>
      </c>
      <c r="T89" s="57">
        <v>2072.5</v>
      </c>
      <c r="U89" s="58">
        <f t="shared" si="72"/>
        <v>0</v>
      </c>
      <c r="V89" s="64">
        <v>156.6</v>
      </c>
      <c r="W89" s="41">
        <f t="shared" si="48"/>
        <v>81.22142390594384</v>
      </c>
      <c r="X89" s="46">
        <v>7819.3</v>
      </c>
      <c r="Y89" s="46">
        <v>5746.2</v>
      </c>
      <c r="Z89" s="42">
        <v>0</v>
      </c>
      <c r="AA89" s="56">
        <v>600</v>
      </c>
      <c r="AB89" s="41">
        <f t="shared" si="49"/>
        <v>500</v>
      </c>
      <c r="AC89" s="57">
        <v>600</v>
      </c>
      <c r="AD89" s="58">
        <f t="shared" si="50"/>
        <v>0</v>
      </c>
      <c r="AE89" s="58">
        <v>0</v>
      </c>
      <c r="AF89" s="41">
        <f t="shared" si="51"/>
        <v>120</v>
      </c>
      <c r="AG89" s="46">
        <v>3560.9</v>
      </c>
      <c r="AH89" s="46">
        <v>2101</v>
      </c>
      <c r="AI89" s="42">
        <v>0</v>
      </c>
      <c r="AJ89" s="56">
        <v>360</v>
      </c>
      <c r="AK89" s="41">
        <f t="shared" si="52"/>
        <v>300</v>
      </c>
      <c r="AL89" s="57">
        <v>66</v>
      </c>
      <c r="AM89" s="56">
        <v>0</v>
      </c>
      <c r="AN89" s="41">
        <f t="shared" si="53"/>
        <v>0</v>
      </c>
      <c r="AO89" s="57">
        <v>0</v>
      </c>
      <c r="AP89" s="56">
        <v>0</v>
      </c>
      <c r="AQ89" s="41">
        <f t="shared" si="54"/>
        <v>0</v>
      </c>
      <c r="AR89" s="57">
        <v>0</v>
      </c>
      <c r="AS89" s="56">
        <v>0</v>
      </c>
      <c r="AT89" s="41">
        <f t="shared" si="55"/>
        <v>0</v>
      </c>
      <c r="AU89" s="57">
        <v>0</v>
      </c>
      <c r="AV89" s="60">
        <v>6996.6</v>
      </c>
      <c r="AW89" s="61">
        <f t="shared" si="56"/>
        <v>5830.500000000001</v>
      </c>
      <c r="AX89" s="62">
        <f t="shared" si="73"/>
        <v>5830.500000000001</v>
      </c>
      <c r="AY89" s="60">
        <v>0</v>
      </c>
      <c r="AZ89" s="61">
        <f t="shared" si="57"/>
        <v>0</v>
      </c>
      <c r="BA89" s="62">
        <v>0</v>
      </c>
      <c r="BB89" s="60">
        <v>0</v>
      </c>
      <c r="BC89" s="41">
        <f t="shared" si="58"/>
        <v>0</v>
      </c>
      <c r="BD89" s="62">
        <v>0</v>
      </c>
      <c r="BE89" s="60">
        <v>0</v>
      </c>
      <c r="BF89" s="41">
        <f t="shared" si="59"/>
        <v>0</v>
      </c>
      <c r="BG89" s="62">
        <v>0</v>
      </c>
      <c r="BH89" s="43">
        <v>700</v>
      </c>
      <c r="BI89" s="41">
        <f t="shared" si="60"/>
        <v>583.3333333333334</v>
      </c>
      <c r="BJ89" s="63">
        <v>432.5</v>
      </c>
      <c r="BK89" s="44">
        <v>0</v>
      </c>
      <c r="BL89" s="41">
        <f t="shared" si="61"/>
        <v>0</v>
      </c>
      <c r="BM89" s="45">
        <v>0</v>
      </c>
      <c r="BN89" s="44">
        <v>0</v>
      </c>
      <c r="BO89" s="41">
        <f t="shared" si="62"/>
        <v>0</v>
      </c>
      <c r="BP89" s="45">
        <v>0</v>
      </c>
      <c r="BQ89" s="44">
        <v>0</v>
      </c>
      <c r="BR89" s="41">
        <f t="shared" si="63"/>
        <v>0</v>
      </c>
      <c r="BS89" s="45">
        <v>0</v>
      </c>
      <c r="BT89" s="60">
        <v>0</v>
      </c>
      <c r="BU89" s="41">
        <f t="shared" si="64"/>
        <v>0</v>
      </c>
      <c r="BV89" s="62">
        <v>0</v>
      </c>
      <c r="BW89" s="60">
        <v>600</v>
      </c>
      <c r="BX89" s="41">
        <f t="shared" si="65"/>
        <v>500</v>
      </c>
      <c r="BY89" s="62">
        <v>0</v>
      </c>
      <c r="BZ89" s="60">
        <v>1328.2</v>
      </c>
      <c r="CA89" s="41">
        <f t="shared" si="66"/>
        <v>1106.8333333333335</v>
      </c>
      <c r="CB89" s="62">
        <v>0</v>
      </c>
      <c r="CC89" s="44">
        <f t="shared" si="41"/>
        <v>13696.8</v>
      </c>
      <c r="CD89" s="40">
        <f t="shared" si="41"/>
        <v>11414</v>
      </c>
      <c r="CE89" s="40">
        <f t="shared" si="41"/>
        <v>9009.1</v>
      </c>
      <c r="CF89" s="60">
        <v>0</v>
      </c>
      <c r="CG89" s="41">
        <f t="shared" si="67"/>
        <v>0</v>
      </c>
      <c r="CH89" s="62">
        <v>0</v>
      </c>
      <c r="CI89" s="60">
        <v>0</v>
      </c>
      <c r="CJ89" s="41">
        <f t="shared" si="68"/>
        <v>0</v>
      </c>
      <c r="CK89" s="57">
        <v>0</v>
      </c>
      <c r="CL89" s="60">
        <v>0</v>
      </c>
      <c r="CM89" s="41">
        <f t="shared" si="69"/>
        <v>0</v>
      </c>
      <c r="CN89" s="62">
        <v>0</v>
      </c>
      <c r="CO89" s="60">
        <v>700</v>
      </c>
      <c r="CP89" s="41">
        <f t="shared" si="70"/>
        <v>583.3333333333334</v>
      </c>
      <c r="CQ89" s="62">
        <v>0</v>
      </c>
      <c r="CR89" s="44">
        <f t="shared" si="71"/>
        <v>700</v>
      </c>
      <c r="CS89" s="40">
        <f t="shared" si="71"/>
        <v>583.3333333333334</v>
      </c>
      <c r="CT89" s="40">
        <f t="shared" si="71"/>
        <v>0</v>
      </c>
    </row>
    <row r="90" spans="2:98" ht="15" customHeight="1">
      <c r="B90" s="34">
        <v>79</v>
      </c>
      <c r="C90" s="35" t="s">
        <v>124</v>
      </c>
      <c r="D90" s="55">
        <v>1377.664</v>
      </c>
      <c r="E90" s="55">
        <v>27.989</v>
      </c>
      <c r="F90" s="39">
        <f t="shared" si="42"/>
        <v>4190</v>
      </c>
      <c r="G90" s="40">
        <f t="shared" si="42"/>
        <v>3491.666666666667</v>
      </c>
      <c r="H90" s="40">
        <f t="shared" si="42"/>
        <v>3396.566666666667</v>
      </c>
      <c r="I90" s="41">
        <f t="shared" si="43"/>
        <v>97.2763723150358</v>
      </c>
      <c r="J90" s="39">
        <f t="shared" si="39"/>
        <v>690</v>
      </c>
      <c r="K90" s="40">
        <f t="shared" si="40"/>
        <v>575</v>
      </c>
      <c r="L90" s="40">
        <f t="shared" si="36"/>
        <v>479.9</v>
      </c>
      <c r="M90" s="41">
        <f t="shared" si="44"/>
        <v>83.4608695652174</v>
      </c>
      <c r="N90" s="56">
        <v>0</v>
      </c>
      <c r="O90" s="41">
        <f t="shared" si="45"/>
        <v>0</v>
      </c>
      <c r="P90" s="57">
        <v>0</v>
      </c>
      <c r="Q90" s="41" t="e">
        <f t="shared" si="46"/>
        <v>#DIV/0!</v>
      </c>
      <c r="R90" s="56">
        <v>250</v>
      </c>
      <c r="S90" s="41">
        <f t="shared" si="47"/>
        <v>208.33333333333331</v>
      </c>
      <c r="T90" s="57">
        <v>290.9</v>
      </c>
      <c r="U90" s="58">
        <f t="shared" si="72"/>
        <v>80.625</v>
      </c>
      <c r="V90" s="64">
        <v>70.6</v>
      </c>
      <c r="W90" s="41">
        <f t="shared" si="48"/>
        <v>139.632</v>
      </c>
      <c r="X90" s="48">
        <v>806.7</v>
      </c>
      <c r="Y90" s="48">
        <v>606.2</v>
      </c>
      <c r="Z90" s="42">
        <v>107.5</v>
      </c>
      <c r="AA90" s="56">
        <v>140</v>
      </c>
      <c r="AB90" s="41">
        <f t="shared" si="49"/>
        <v>116.66666666666666</v>
      </c>
      <c r="AC90" s="57">
        <v>16</v>
      </c>
      <c r="AD90" s="58">
        <f t="shared" si="50"/>
        <v>0.26666666666666666</v>
      </c>
      <c r="AE90" s="58">
        <v>0</v>
      </c>
      <c r="AF90" s="41">
        <f t="shared" si="51"/>
        <v>13.714285714285715</v>
      </c>
      <c r="AG90" s="46">
        <v>2078.7</v>
      </c>
      <c r="AH90" s="46">
        <v>637.6</v>
      </c>
      <c r="AI90" s="42">
        <v>2.4</v>
      </c>
      <c r="AJ90" s="56">
        <v>0</v>
      </c>
      <c r="AK90" s="41">
        <f t="shared" si="52"/>
        <v>0</v>
      </c>
      <c r="AL90" s="57">
        <v>0</v>
      </c>
      <c r="AM90" s="56">
        <v>0</v>
      </c>
      <c r="AN90" s="41">
        <f t="shared" si="53"/>
        <v>0</v>
      </c>
      <c r="AO90" s="57">
        <v>0</v>
      </c>
      <c r="AP90" s="56">
        <v>0</v>
      </c>
      <c r="AQ90" s="41">
        <f t="shared" si="54"/>
        <v>0</v>
      </c>
      <c r="AR90" s="57">
        <v>0</v>
      </c>
      <c r="AS90" s="56">
        <v>0</v>
      </c>
      <c r="AT90" s="41">
        <f t="shared" si="55"/>
        <v>0</v>
      </c>
      <c r="AU90" s="57">
        <v>0</v>
      </c>
      <c r="AV90" s="60">
        <v>3500</v>
      </c>
      <c r="AW90" s="61">
        <f t="shared" si="56"/>
        <v>2916.666666666667</v>
      </c>
      <c r="AX90" s="62">
        <f t="shared" si="73"/>
        <v>2916.666666666667</v>
      </c>
      <c r="AY90" s="60">
        <v>0</v>
      </c>
      <c r="AZ90" s="61">
        <f t="shared" si="57"/>
        <v>0</v>
      </c>
      <c r="BA90" s="62">
        <v>0</v>
      </c>
      <c r="BB90" s="60">
        <v>0</v>
      </c>
      <c r="BC90" s="41">
        <f t="shared" si="58"/>
        <v>0</v>
      </c>
      <c r="BD90" s="62">
        <v>0</v>
      </c>
      <c r="BE90" s="60">
        <v>0</v>
      </c>
      <c r="BF90" s="41">
        <f t="shared" si="59"/>
        <v>0</v>
      </c>
      <c r="BG90" s="62">
        <v>0</v>
      </c>
      <c r="BH90" s="43">
        <v>0</v>
      </c>
      <c r="BI90" s="41">
        <f t="shared" si="60"/>
        <v>0</v>
      </c>
      <c r="BJ90" s="63">
        <v>0</v>
      </c>
      <c r="BK90" s="44">
        <v>300</v>
      </c>
      <c r="BL90" s="41">
        <f t="shared" si="61"/>
        <v>250</v>
      </c>
      <c r="BM90" s="45">
        <v>173</v>
      </c>
      <c r="BN90" s="44">
        <v>0</v>
      </c>
      <c r="BO90" s="41">
        <f t="shared" si="62"/>
        <v>0</v>
      </c>
      <c r="BP90" s="45">
        <v>0</v>
      </c>
      <c r="BQ90" s="44">
        <v>0</v>
      </c>
      <c r="BR90" s="41">
        <f t="shared" si="63"/>
        <v>0</v>
      </c>
      <c r="BS90" s="45">
        <v>0</v>
      </c>
      <c r="BT90" s="60">
        <v>0</v>
      </c>
      <c r="BU90" s="41">
        <f t="shared" si="64"/>
        <v>0</v>
      </c>
      <c r="BV90" s="62">
        <v>0</v>
      </c>
      <c r="BW90" s="60">
        <v>0</v>
      </c>
      <c r="BX90" s="41">
        <f t="shared" si="65"/>
        <v>0</v>
      </c>
      <c r="BY90" s="62">
        <v>0</v>
      </c>
      <c r="BZ90" s="60">
        <v>0</v>
      </c>
      <c r="CA90" s="41">
        <f t="shared" si="66"/>
        <v>0</v>
      </c>
      <c r="CB90" s="62">
        <v>0</v>
      </c>
      <c r="CC90" s="44">
        <f t="shared" si="41"/>
        <v>4190</v>
      </c>
      <c r="CD90" s="40">
        <f t="shared" si="41"/>
        <v>3491.666666666667</v>
      </c>
      <c r="CE90" s="40">
        <f t="shared" si="41"/>
        <v>3396.566666666667</v>
      </c>
      <c r="CF90" s="60">
        <v>0</v>
      </c>
      <c r="CG90" s="41">
        <f t="shared" si="67"/>
        <v>0</v>
      </c>
      <c r="CH90" s="62">
        <v>0</v>
      </c>
      <c r="CI90" s="60">
        <v>0</v>
      </c>
      <c r="CJ90" s="41">
        <f t="shared" si="68"/>
        <v>0</v>
      </c>
      <c r="CK90" s="57">
        <v>0</v>
      </c>
      <c r="CL90" s="60">
        <v>0</v>
      </c>
      <c r="CM90" s="41">
        <f t="shared" si="69"/>
        <v>0</v>
      </c>
      <c r="CN90" s="62">
        <v>0</v>
      </c>
      <c r="CO90" s="60">
        <v>546</v>
      </c>
      <c r="CP90" s="41">
        <f t="shared" si="70"/>
        <v>455</v>
      </c>
      <c r="CQ90" s="62">
        <v>0</v>
      </c>
      <c r="CR90" s="44">
        <f t="shared" si="71"/>
        <v>546</v>
      </c>
      <c r="CS90" s="40">
        <f t="shared" si="71"/>
        <v>455</v>
      </c>
      <c r="CT90" s="40">
        <f t="shared" si="71"/>
        <v>0</v>
      </c>
    </row>
    <row r="91" spans="2:98" ht="15" customHeight="1">
      <c r="B91" s="34">
        <v>80</v>
      </c>
      <c r="C91" s="35" t="s">
        <v>125</v>
      </c>
      <c r="D91" s="55">
        <v>376.393</v>
      </c>
      <c r="E91" s="55">
        <v>15.533</v>
      </c>
      <c r="F91" s="39">
        <f t="shared" si="42"/>
        <v>4210</v>
      </c>
      <c r="G91" s="40">
        <f t="shared" si="42"/>
        <v>3508.333333333334</v>
      </c>
      <c r="H91" s="40">
        <f t="shared" si="42"/>
        <v>3615.566666666667</v>
      </c>
      <c r="I91" s="41">
        <f t="shared" si="43"/>
        <v>103.05653206650831</v>
      </c>
      <c r="J91" s="39">
        <f t="shared" si="39"/>
        <v>710</v>
      </c>
      <c r="K91" s="40">
        <f t="shared" si="40"/>
        <v>591.6666666666667</v>
      </c>
      <c r="L91" s="40">
        <f t="shared" si="36"/>
        <v>698.9</v>
      </c>
      <c r="M91" s="41">
        <f t="shared" si="44"/>
        <v>118.12394366197181</v>
      </c>
      <c r="N91" s="56">
        <v>10</v>
      </c>
      <c r="O91" s="41">
        <f t="shared" si="45"/>
        <v>8.333333333333334</v>
      </c>
      <c r="P91" s="57">
        <v>0</v>
      </c>
      <c r="Q91" s="41">
        <f t="shared" si="46"/>
        <v>0</v>
      </c>
      <c r="R91" s="56">
        <v>200</v>
      </c>
      <c r="S91" s="41">
        <f t="shared" si="47"/>
        <v>166.66666666666669</v>
      </c>
      <c r="T91" s="57">
        <v>174.8</v>
      </c>
      <c r="U91" s="58">
        <f t="shared" si="72"/>
        <v>1.125</v>
      </c>
      <c r="V91" s="64">
        <v>0</v>
      </c>
      <c r="W91" s="41">
        <f t="shared" si="48"/>
        <v>104.88</v>
      </c>
      <c r="X91" s="48">
        <v>392.5</v>
      </c>
      <c r="Y91" s="46">
        <v>90</v>
      </c>
      <c r="Z91" s="42">
        <v>1.5</v>
      </c>
      <c r="AA91" s="56">
        <v>100</v>
      </c>
      <c r="AB91" s="41">
        <f t="shared" si="49"/>
        <v>83.33333333333334</v>
      </c>
      <c r="AC91" s="57">
        <v>21.4</v>
      </c>
      <c r="AD91" s="58">
        <f t="shared" si="50"/>
        <v>0.9222222222222223</v>
      </c>
      <c r="AE91" s="58">
        <v>0</v>
      </c>
      <c r="AF91" s="41">
        <f t="shared" si="51"/>
        <v>25.679999999999996</v>
      </c>
      <c r="AG91" s="46">
        <v>175.4</v>
      </c>
      <c r="AH91" s="46">
        <v>700</v>
      </c>
      <c r="AI91" s="42">
        <v>8.3</v>
      </c>
      <c r="AJ91" s="56">
        <v>0</v>
      </c>
      <c r="AK91" s="41">
        <f t="shared" si="52"/>
        <v>0</v>
      </c>
      <c r="AL91" s="57">
        <v>0</v>
      </c>
      <c r="AM91" s="56">
        <v>0</v>
      </c>
      <c r="AN91" s="41">
        <f t="shared" si="53"/>
        <v>0</v>
      </c>
      <c r="AO91" s="57">
        <v>0</v>
      </c>
      <c r="AP91" s="56">
        <v>0</v>
      </c>
      <c r="AQ91" s="41">
        <f t="shared" si="54"/>
        <v>0</v>
      </c>
      <c r="AR91" s="57">
        <v>0</v>
      </c>
      <c r="AS91" s="56">
        <v>0</v>
      </c>
      <c r="AT91" s="41">
        <f t="shared" si="55"/>
        <v>0</v>
      </c>
      <c r="AU91" s="57">
        <v>0</v>
      </c>
      <c r="AV91" s="60">
        <v>3500</v>
      </c>
      <c r="AW91" s="61">
        <f t="shared" si="56"/>
        <v>2916.666666666667</v>
      </c>
      <c r="AX91" s="62">
        <f t="shared" si="73"/>
        <v>2916.666666666667</v>
      </c>
      <c r="AY91" s="60">
        <v>0</v>
      </c>
      <c r="AZ91" s="61">
        <f t="shared" si="57"/>
        <v>0</v>
      </c>
      <c r="BA91" s="62">
        <v>0</v>
      </c>
      <c r="BB91" s="60">
        <v>0</v>
      </c>
      <c r="BC91" s="41">
        <f t="shared" si="58"/>
        <v>0</v>
      </c>
      <c r="BD91" s="62">
        <v>0</v>
      </c>
      <c r="BE91" s="60">
        <v>0</v>
      </c>
      <c r="BF91" s="41">
        <f t="shared" si="59"/>
        <v>0</v>
      </c>
      <c r="BG91" s="62">
        <v>0</v>
      </c>
      <c r="BH91" s="43">
        <v>400</v>
      </c>
      <c r="BI91" s="41">
        <f t="shared" si="60"/>
        <v>333.33333333333337</v>
      </c>
      <c r="BJ91" s="63">
        <v>502.7</v>
      </c>
      <c r="BK91" s="44">
        <v>0</v>
      </c>
      <c r="BL91" s="41">
        <f t="shared" si="61"/>
        <v>0</v>
      </c>
      <c r="BM91" s="45">
        <v>0</v>
      </c>
      <c r="BN91" s="44">
        <v>0</v>
      </c>
      <c r="BO91" s="41">
        <f t="shared" si="62"/>
        <v>0</v>
      </c>
      <c r="BP91" s="45">
        <v>0</v>
      </c>
      <c r="BQ91" s="44">
        <v>0</v>
      </c>
      <c r="BR91" s="41">
        <f t="shared" si="63"/>
        <v>0</v>
      </c>
      <c r="BS91" s="45">
        <v>0</v>
      </c>
      <c r="BT91" s="60">
        <v>0</v>
      </c>
      <c r="BU91" s="41">
        <f t="shared" si="64"/>
        <v>0</v>
      </c>
      <c r="BV91" s="62">
        <v>0</v>
      </c>
      <c r="BW91" s="60">
        <v>0</v>
      </c>
      <c r="BX91" s="41">
        <f t="shared" si="65"/>
        <v>0</v>
      </c>
      <c r="BY91" s="62">
        <v>0</v>
      </c>
      <c r="BZ91" s="60">
        <v>0</v>
      </c>
      <c r="CA91" s="41">
        <f t="shared" si="66"/>
        <v>0</v>
      </c>
      <c r="CB91" s="62">
        <v>0</v>
      </c>
      <c r="CC91" s="44">
        <f t="shared" si="41"/>
        <v>4210</v>
      </c>
      <c r="CD91" s="40">
        <f t="shared" si="41"/>
        <v>3508.333333333334</v>
      </c>
      <c r="CE91" s="40">
        <f t="shared" si="41"/>
        <v>3615.566666666667</v>
      </c>
      <c r="CF91" s="60">
        <v>0</v>
      </c>
      <c r="CG91" s="41">
        <f t="shared" si="67"/>
        <v>0</v>
      </c>
      <c r="CH91" s="62">
        <v>0</v>
      </c>
      <c r="CI91" s="60">
        <v>0</v>
      </c>
      <c r="CJ91" s="41">
        <f t="shared" si="68"/>
        <v>0</v>
      </c>
      <c r="CK91" s="57">
        <v>0</v>
      </c>
      <c r="CL91" s="60">
        <v>0</v>
      </c>
      <c r="CM91" s="41">
        <f t="shared" si="69"/>
        <v>0</v>
      </c>
      <c r="CN91" s="62">
        <v>0</v>
      </c>
      <c r="CO91" s="60">
        <v>310</v>
      </c>
      <c r="CP91" s="41">
        <f t="shared" si="70"/>
        <v>258.3333333333333</v>
      </c>
      <c r="CQ91" s="62">
        <v>0</v>
      </c>
      <c r="CR91" s="44">
        <f t="shared" si="71"/>
        <v>310</v>
      </c>
      <c r="CS91" s="40">
        <f t="shared" si="71"/>
        <v>258.3333333333333</v>
      </c>
      <c r="CT91" s="40">
        <f t="shared" si="71"/>
        <v>0</v>
      </c>
    </row>
    <row r="92" spans="2:98" ht="15" customHeight="1">
      <c r="B92" s="34">
        <v>81</v>
      </c>
      <c r="C92" s="35" t="s">
        <v>126</v>
      </c>
      <c r="D92" s="55">
        <v>411.329</v>
      </c>
      <c r="E92" s="55">
        <v>370.62</v>
      </c>
      <c r="F92" s="39">
        <f t="shared" si="42"/>
        <v>4744.4</v>
      </c>
      <c r="G92" s="40">
        <f t="shared" si="42"/>
        <v>3953.6666666666674</v>
      </c>
      <c r="H92" s="40">
        <f t="shared" si="42"/>
        <v>3557.838666666667</v>
      </c>
      <c r="I92" s="41">
        <f t="shared" si="43"/>
        <v>89.98833150661832</v>
      </c>
      <c r="J92" s="39">
        <f t="shared" si="39"/>
        <v>644.4</v>
      </c>
      <c r="K92" s="40">
        <f t="shared" si="40"/>
        <v>537</v>
      </c>
      <c r="L92" s="40">
        <f t="shared" si="36"/>
        <v>641.172</v>
      </c>
      <c r="M92" s="41">
        <f t="shared" si="44"/>
        <v>119.39888268156425</v>
      </c>
      <c r="N92" s="56">
        <v>20</v>
      </c>
      <c r="O92" s="41">
        <f t="shared" si="45"/>
        <v>16.666666666666668</v>
      </c>
      <c r="P92" s="57">
        <v>18.112</v>
      </c>
      <c r="Q92" s="41">
        <f t="shared" si="46"/>
        <v>108.672</v>
      </c>
      <c r="R92" s="56">
        <v>400</v>
      </c>
      <c r="S92" s="41">
        <f t="shared" si="47"/>
        <v>333.33333333333337</v>
      </c>
      <c r="T92" s="57">
        <v>402.2</v>
      </c>
      <c r="U92" s="58">
        <f t="shared" si="72"/>
        <v>1.4249999999999998</v>
      </c>
      <c r="V92" s="64">
        <v>223</v>
      </c>
      <c r="W92" s="41">
        <f t="shared" si="48"/>
        <v>120.66</v>
      </c>
      <c r="X92" s="46">
        <v>2670</v>
      </c>
      <c r="Y92" s="46">
        <v>871</v>
      </c>
      <c r="Z92" s="42">
        <v>1.9</v>
      </c>
      <c r="AA92" s="56">
        <v>40</v>
      </c>
      <c r="AB92" s="41">
        <f t="shared" si="49"/>
        <v>33.333333333333336</v>
      </c>
      <c r="AC92" s="57">
        <v>20.8</v>
      </c>
      <c r="AD92" s="58">
        <f t="shared" si="50"/>
        <v>2.888888888888889</v>
      </c>
      <c r="AE92" s="58">
        <v>0</v>
      </c>
      <c r="AF92" s="41">
        <f t="shared" si="51"/>
        <v>62.4</v>
      </c>
      <c r="AG92" s="46">
        <v>372.4</v>
      </c>
      <c r="AH92" s="46">
        <v>345</v>
      </c>
      <c r="AI92" s="42">
        <v>26</v>
      </c>
      <c r="AJ92" s="56">
        <v>0</v>
      </c>
      <c r="AK92" s="41">
        <f t="shared" si="52"/>
        <v>0</v>
      </c>
      <c r="AL92" s="57">
        <v>0</v>
      </c>
      <c r="AM92" s="56">
        <v>0</v>
      </c>
      <c r="AN92" s="41">
        <f t="shared" si="53"/>
        <v>0</v>
      </c>
      <c r="AO92" s="57">
        <v>0</v>
      </c>
      <c r="AP92" s="56">
        <v>0</v>
      </c>
      <c r="AQ92" s="41">
        <f t="shared" si="54"/>
        <v>0</v>
      </c>
      <c r="AR92" s="57">
        <v>0</v>
      </c>
      <c r="AS92" s="56">
        <v>0</v>
      </c>
      <c r="AT92" s="41">
        <f t="shared" si="55"/>
        <v>0</v>
      </c>
      <c r="AU92" s="57">
        <v>0</v>
      </c>
      <c r="AV92" s="60">
        <v>3500</v>
      </c>
      <c r="AW92" s="61">
        <f t="shared" si="56"/>
        <v>2916.666666666667</v>
      </c>
      <c r="AX92" s="62">
        <f t="shared" si="73"/>
        <v>2916.666666666667</v>
      </c>
      <c r="AY92" s="60">
        <v>0</v>
      </c>
      <c r="AZ92" s="61">
        <f t="shared" si="57"/>
        <v>0</v>
      </c>
      <c r="BA92" s="62">
        <v>0</v>
      </c>
      <c r="BB92" s="60">
        <v>0</v>
      </c>
      <c r="BC92" s="41">
        <f t="shared" si="58"/>
        <v>0</v>
      </c>
      <c r="BD92" s="62">
        <v>0</v>
      </c>
      <c r="BE92" s="60">
        <v>0</v>
      </c>
      <c r="BF92" s="41">
        <f t="shared" si="59"/>
        <v>0</v>
      </c>
      <c r="BG92" s="62">
        <v>0</v>
      </c>
      <c r="BH92" s="43">
        <v>0</v>
      </c>
      <c r="BI92" s="41">
        <f t="shared" si="60"/>
        <v>0</v>
      </c>
      <c r="BJ92" s="63">
        <v>0</v>
      </c>
      <c r="BK92" s="44">
        <v>184.4</v>
      </c>
      <c r="BL92" s="41">
        <f t="shared" si="61"/>
        <v>153.66666666666669</v>
      </c>
      <c r="BM92" s="45">
        <v>200.06</v>
      </c>
      <c r="BN92" s="44">
        <v>0</v>
      </c>
      <c r="BO92" s="41">
        <f t="shared" si="62"/>
        <v>0</v>
      </c>
      <c r="BP92" s="45">
        <v>0</v>
      </c>
      <c r="BQ92" s="44">
        <v>0</v>
      </c>
      <c r="BR92" s="41">
        <f t="shared" si="63"/>
        <v>0</v>
      </c>
      <c r="BS92" s="45">
        <v>0</v>
      </c>
      <c r="BT92" s="60">
        <v>0</v>
      </c>
      <c r="BU92" s="41">
        <f t="shared" si="64"/>
        <v>0</v>
      </c>
      <c r="BV92" s="62">
        <v>0</v>
      </c>
      <c r="BW92" s="60">
        <v>600</v>
      </c>
      <c r="BX92" s="41">
        <f t="shared" si="65"/>
        <v>500</v>
      </c>
      <c r="BY92" s="62">
        <v>0</v>
      </c>
      <c r="BZ92" s="60">
        <v>0</v>
      </c>
      <c r="CA92" s="41">
        <f t="shared" si="66"/>
        <v>0</v>
      </c>
      <c r="CB92" s="62">
        <v>0</v>
      </c>
      <c r="CC92" s="44">
        <f t="shared" si="41"/>
        <v>4744.4</v>
      </c>
      <c r="CD92" s="40">
        <f t="shared" si="41"/>
        <v>3953.6666666666674</v>
      </c>
      <c r="CE92" s="40">
        <f t="shared" si="41"/>
        <v>3557.838666666667</v>
      </c>
      <c r="CF92" s="60">
        <v>0</v>
      </c>
      <c r="CG92" s="41">
        <f t="shared" si="67"/>
        <v>0</v>
      </c>
      <c r="CH92" s="62">
        <v>0</v>
      </c>
      <c r="CI92" s="60">
        <v>0</v>
      </c>
      <c r="CJ92" s="41">
        <f t="shared" si="68"/>
        <v>0</v>
      </c>
      <c r="CK92" s="57">
        <v>0</v>
      </c>
      <c r="CL92" s="60">
        <v>0</v>
      </c>
      <c r="CM92" s="41">
        <f t="shared" si="69"/>
        <v>0</v>
      </c>
      <c r="CN92" s="62">
        <v>0</v>
      </c>
      <c r="CO92" s="60">
        <v>259</v>
      </c>
      <c r="CP92" s="41">
        <f t="shared" si="70"/>
        <v>215.83333333333331</v>
      </c>
      <c r="CQ92" s="62">
        <v>0</v>
      </c>
      <c r="CR92" s="44">
        <f t="shared" si="71"/>
        <v>259</v>
      </c>
      <c r="CS92" s="40">
        <f t="shared" si="71"/>
        <v>215.83333333333331</v>
      </c>
      <c r="CT92" s="40">
        <f t="shared" si="71"/>
        <v>0</v>
      </c>
    </row>
    <row r="93" spans="2:98" ht="15" customHeight="1">
      <c r="B93" s="34">
        <v>82</v>
      </c>
      <c r="C93" s="35" t="s">
        <v>127</v>
      </c>
      <c r="D93" s="55">
        <v>1.303</v>
      </c>
      <c r="E93" s="55">
        <v>0</v>
      </c>
      <c r="F93" s="39">
        <f t="shared" si="42"/>
        <v>6777.9</v>
      </c>
      <c r="G93" s="40">
        <f t="shared" si="42"/>
        <v>5648.25</v>
      </c>
      <c r="H93" s="40">
        <f t="shared" si="42"/>
        <v>5262.313</v>
      </c>
      <c r="I93" s="41">
        <f t="shared" si="43"/>
        <v>93.16714026468375</v>
      </c>
      <c r="J93" s="39">
        <f t="shared" si="39"/>
        <v>1170</v>
      </c>
      <c r="K93" s="40">
        <f t="shared" si="40"/>
        <v>974.9999999999999</v>
      </c>
      <c r="L93" s="40">
        <f t="shared" si="36"/>
        <v>589.063</v>
      </c>
      <c r="M93" s="41">
        <f t="shared" si="44"/>
        <v>60.41671794871796</v>
      </c>
      <c r="N93" s="56">
        <v>0</v>
      </c>
      <c r="O93" s="41">
        <f t="shared" si="45"/>
        <v>0</v>
      </c>
      <c r="P93" s="57">
        <v>0</v>
      </c>
      <c r="Q93" s="41" t="e">
        <f t="shared" si="46"/>
        <v>#DIV/0!</v>
      </c>
      <c r="R93" s="56">
        <v>889</v>
      </c>
      <c r="S93" s="41">
        <f t="shared" si="47"/>
        <v>740.8333333333333</v>
      </c>
      <c r="T93" s="57">
        <v>539</v>
      </c>
      <c r="U93" s="58">
        <f t="shared" si="72"/>
        <v>21.75</v>
      </c>
      <c r="V93" s="64">
        <v>0</v>
      </c>
      <c r="W93" s="41">
        <f t="shared" si="48"/>
        <v>72.75590551181104</v>
      </c>
      <c r="X93" s="46">
        <v>6563.8</v>
      </c>
      <c r="Y93" s="46">
        <v>3500</v>
      </c>
      <c r="Z93" s="42">
        <v>29</v>
      </c>
      <c r="AA93" s="56">
        <v>261</v>
      </c>
      <c r="AB93" s="41">
        <f t="shared" si="49"/>
        <v>217.5</v>
      </c>
      <c r="AC93" s="57">
        <v>49.8</v>
      </c>
      <c r="AD93" s="58">
        <f t="shared" si="50"/>
        <v>0</v>
      </c>
      <c r="AE93" s="58">
        <v>0</v>
      </c>
      <c r="AF93" s="41">
        <f t="shared" si="51"/>
        <v>22.89655172413793</v>
      </c>
      <c r="AG93" s="46">
        <v>124.5</v>
      </c>
      <c r="AH93" s="46">
        <v>300</v>
      </c>
      <c r="AI93" s="42">
        <v>0</v>
      </c>
      <c r="AJ93" s="56">
        <v>20</v>
      </c>
      <c r="AK93" s="41">
        <f t="shared" si="52"/>
        <v>16.666666666666668</v>
      </c>
      <c r="AL93" s="57">
        <v>0.063</v>
      </c>
      <c r="AM93" s="56">
        <v>0</v>
      </c>
      <c r="AN93" s="41">
        <f t="shared" si="53"/>
        <v>0</v>
      </c>
      <c r="AO93" s="57">
        <v>0</v>
      </c>
      <c r="AP93" s="56">
        <v>0</v>
      </c>
      <c r="AQ93" s="41">
        <f t="shared" si="54"/>
        <v>0</v>
      </c>
      <c r="AR93" s="57">
        <v>0</v>
      </c>
      <c r="AS93" s="56">
        <v>0</v>
      </c>
      <c r="AT93" s="41">
        <f t="shared" si="55"/>
        <v>0</v>
      </c>
      <c r="AU93" s="57">
        <v>0</v>
      </c>
      <c r="AV93" s="60">
        <v>5607.9</v>
      </c>
      <c r="AW93" s="61">
        <f t="shared" si="56"/>
        <v>4673.25</v>
      </c>
      <c r="AX93" s="62">
        <f t="shared" si="73"/>
        <v>4673.25</v>
      </c>
      <c r="AY93" s="60">
        <v>0</v>
      </c>
      <c r="AZ93" s="61">
        <f t="shared" si="57"/>
        <v>0</v>
      </c>
      <c r="BA93" s="62">
        <v>0</v>
      </c>
      <c r="BB93" s="60">
        <v>0</v>
      </c>
      <c r="BC93" s="41">
        <f t="shared" si="58"/>
        <v>0</v>
      </c>
      <c r="BD93" s="62">
        <v>0</v>
      </c>
      <c r="BE93" s="60">
        <v>0</v>
      </c>
      <c r="BF93" s="41">
        <f t="shared" si="59"/>
        <v>0</v>
      </c>
      <c r="BG93" s="62">
        <v>0</v>
      </c>
      <c r="BH93" s="43">
        <v>0</v>
      </c>
      <c r="BI93" s="41">
        <f t="shared" si="60"/>
        <v>0</v>
      </c>
      <c r="BJ93" s="63">
        <v>0</v>
      </c>
      <c r="BK93" s="44">
        <v>0</v>
      </c>
      <c r="BL93" s="41">
        <f t="shared" si="61"/>
        <v>0</v>
      </c>
      <c r="BM93" s="45">
        <v>0.2</v>
      </c>
      <c r="BN93" s="44">
        <v>0</v>
      </c>
      <c r="BO93" s="41">
        <f t="shared" si="62"/>
        <v>0</v>
      </c>
      <c r="BP93" s="45">
        <v>0</v>
      </c>
      <c r="BQ93" s="44">
        <v>0</v>
      </c>
      <c r="BR93" s="41">
        <f t="shared" si="63"/>
        <v>0</v>
      </c>
      <c r="BS93" s="45">
        <v>0</v>
      </c>
      <c r="BT93" s="60">
        <v>0</v>
      </c>
      <c r="BU93" s="41">
        <f t="shared" si="64"/>
        <v>0</v>
      </c>
      <c r="BV93" s="62">
        <v>0</v>
      </c>
      <c r="BW93" s="60">
        <v>0</v>
      </c>
      <c r="BX93" s="41">
        <f t="shared" si="65"/>
        <v>0</v>
      </c>
      <c r="BY93" s="62">
        <v>0</v>
      </c>
      <c r="BZ93" s="60">
        <v>0</v>
      </c>
      <c r="CA93" s="41">
        <f t="shared" si="66"/>
        <v>0</v>
      </c>
      <c r="CB93" s="62">
        <v>0</v>
      </c>
      <c r="CC93" s="44">
        <f t="shared" si="41"/>
        <v>6777.9</v>
      </c>
      <c r="CD93" s="40">
        <f t="shared" si="41"/>
        <v>5648.25</v>
      </c>
      <c r="CE93" s="40">
        <f t="shared" si="41"/>
        <v>5262.313</v>
      </c>
      <c r="CF93" s="60">
        <v>0</v>
      </c>
      <c r="CG93" s="41">
        <f t="shared" si="67"/>
        <v>0</v>
      </c>
      <c r="CH93" s="62">
        <v>0</v>
      </c>
      <c r="CI93" s="60">
        <v>0</v>
      </c>
      <c r="CJ93" s="41">
        <f t="shared" si="68"/>
        <v>0</v>
      </c>
      <c r="CK93" s="57">
        <v>0</v>
      </c>
      <c r="CL93" s="60">
        <v>0</v>
      </c>
      <c r="CM93" s="41">
        <f t="shared" si="69"/>
        <v>0</v>
      </c>
      <c r="CN93" s="62">
        <v>0</v>
      </c>
      <c r="CO93" s="60">
        <v>340</v>
      </c>
      <c r="CP93" s="41">
        <f t="shared" si="70"/>
        <v>283.3333333333333</v>
      </c>
      <c r="CQ93" s="62">
        <v>0</v>
      </c>
      <c r="CR93" s="44">
        <f t="shared" si="71"/>
        <v>340</v>
      </c>
      <c r="CS93" s="40">
        <f t="shared" si="71"/>
        <v>283.3333333333333</v>
      </c>
      <c r="CT93" s="40">
        <f t="shared" si="71"/>
        <v>0</v>
      </c>
    </row>
    <row r="94" spans="2:98" ht="15" customHeight="1">
      <c r="B94" s="34">
        <v>83</v>
      </c>
      <c r="C94" s="35" t="s">
        <v>128</v>
      </c>
      <c r="D94" s="55">
        <v>900.15</v>
      </c>
      <c r="E94" s="55">
        <v>25.025</v>
      </c>
      <c r="F94" s="39">
        <f t="shared" si="42"/>
        <v>6315</v>
      </c>
      <c r="G94" s="40">
        <f t="shared" si="42"/>
        <v>5262.5</v>
      </c>
      <c r="H94" s="40">
        <f t="shared" si="42"/>
        <v>5023.866666666667</v>
      </c>
      <c r="I94" s="41">
        <f t="shared" si="43"/>
        <v>95.46539984164687</v>
      </c>
      <c r="J94" s="39">
        <f t="shared" si="39"/>
        <v>2815</v>
      </c>
      <c r="K94" s="40">
        <f t="shared" si="40"/>
        <v>2345.8333333333335</v>
      </c>
      <c r="L94" s="40">
        <f t="shared" si="36"/>
        <v>2107.2</v>
      </c>
      <c r="M94" s="41">
        <f t="shared" si="44"/>
        <v>89.82735346358791</v>
      </c>
      <c r="N94" s="56">
        <v>0</v>
      </c>
      <c r="O94" s="41">
        <f t="shared" si="45"/>
        <v>0</v>
      </c>
      <c r="P94" s="57">
        <v>0</v>
      </c>
      <c r="Q94" s="41" t="e">
        <f t="shared" si="46"/>
        <v>#DIV/0!</v>
      </c>
      <c r="R94" s="56">
        <v>1800</v>
      </c>
      <c r="S94" s="41">
        <f t="shared" si="47"/>
        <v>1500</v>
      </c>
      <c r="T94" s="57">
        <v>1486</v>
      </c>
      <c r="U94" s="58">
        <f t="shared" si="72"/>
        <v>41.925</v>
      </c>
      <c r="V94" s="64">
        <v>236.7</v>
      </c>
      <c r="W94" s="41">
        <f t="shared" si="48"/>
        <v>99.06666666666666</v>
      </c>
      <c r="X94" s="46">
        <v>1992.3</v>
      </c>
      <c r="Y94" s="46">
        <v>1000</v>
      </c>
      <c r="Z94" s="42">
        <v>55.9</v>
      </c>
      <c r="AA94" s="56">
        <v>105</v>
      </c>
      <c r="AB94" s="41">
        <f t="shared" si="49"/>
        <v>87.5</v>
      </c>
      <c r="AC94" s="57">
        <v>107.8</v>
      </c>
      <c r="AD94" s="58">
        <f t="shared" si="50"/>
        <v>1.2222222222222223</v>
      </c>
      <c r="AE94" s="58">
        <v>0</v>
      </c>
      <c r="AF94" s="41">
        <f t="shared" si="51"/>
        <v>123.2</v>
      </c>
      <c r="AG94" s="46">
        <v>1265.8</v>
      </c>
      <c r="AH94" s="46">
        <v>665.8</v>
      </c>
      <c r="AI94" s="42">
        <v>11</v>
      </c>
      <c r="AJ94" s="56">
        <v>70</v>
      </c>
      <c r="AK94" s="41">
        <f t="shared" si="52"/>
        <v>58.33333333333333</v>
      </c>
      <c r="AL94" s="57">
        <v>30</v>
      </c>
      <c r="AM94" s="56">
        <v>0</v>
      </c>
      <c r="AN94" s="41">
        <f t="shared" si="53"/>
        <v>0</v>
      </c>
      <c r="AO94" s="57">
        <v>0</v>
      </c>
      <c r="AP94" s="56">
        <v>0</v>
      </c>
      <c r="AQ94" s="41">
        <f t="shared" si="54"/>
        <v>0</v>
      </c>
      <c r="AR94" s="57">
        <v>0</v>
      </c>
      <c r="AS94" s="56">
        <v>0</v>
      </c>
      <c r="AT94" s="41">
        <f t="shared" si="55"/>
        <v>0</v>
      </c>
      <c r="AU94" s="57">
        <v>0</v>
      </c>
      <c r="AV94" s="60">
        <v>3500</v>
      </c>
      <c r="AW94" s="61">
        <f t="shared" si="56"/>
        <v>2916.666666666667</v>
      </c>
      <c r="AX94" s="62">
        <f t="shared" si="73"/>
        <v>2916.666666666667</v>
      </c>
      <c r="AY94" s="60">
        <v>0</v>
      </c>
      <c r="AZ94" s="61">
        <f t="shared" si="57"/>
        <v>0</v>
      </c>
      <c r="BA94" s="62">
        <v>0</v>
      </c>
      <c r="BB94" s="60">
        <v>0</v>
      </c>
      <c r="BC94" s="41">
        <f t="shared" si="58"/>
        <v>0</v>
      </c>
      <c r="BD94" s="62">
        <v>0</v>
      </c>
      <c r="BE94" s="60">
        <v>0</v>
      </c>
      <c r="BF94" s="41">
        <f t="shared" si="59"/>
        <v>0</v>
      </c>
      <c r="BG94" s="62">
        <v>0</v>
      </c>
      <c r="BH94" s="43">
        <v>770</v>
      </c>
      <c r="BI94" s="41">
        <f t="shared" si="60"/>
        <v>641.6666666666667</v>
      </c>
      <c r="BJ94" s="63">
        <v>483.4</v>
      </c>
      <c r="BK94" s="44">
        <v>0</v>
      </c>
      <c r="BL94" s="41">
        <f t="shared" si="61"/>
        <v>0</v>
      </c>
      <c r="BM94" s="45">
        <v>0</v>
      </c>
      <c r="BN94" s="44">
        <v>0</v>
      </c>
      <c r="BO94" s="41">
        <f t="shared" si="62"/>
        <v>0</v>
      </c>
      <c r="BP94" s="45">
        <v>0</v>
      </c>
      <c r="BQ94" s="44">
        <v>70</v>
      </c>
      <c r="BR94" s="41">
        <f t="shared" si="63"/>
        <v>58.33333333333333</v>
      </c>
      <c r="BS94" s="45">
        <v>0</v>
      </c>
      <c r="BT94" s="60">
        <v>0</v>
      </c>
      <c r="BU94" s="41">
        <f t="shared" si="64"/>
        <v>0</v>
      </c>
      <c r="BV94" s="62">
        <v>0</v>
      </c>
      <c r="BW94" s="60">
        <v>0</v>
      </c>
      <c r="BX94" s="41">
        <f t="shared" si="65"/>
        <v>0</v>
      </c>
      <c r="BY94" s="62">
        <v>0</v>
      </c>
      <c r="BZ94" s="60">
        <v>0</v>
      </c>
      <c r="CA94" s="41">
        <f t="shared" si="66"/>
        <v>0</v>
      </c>
      <c r="CB94" s="62">
        <v>0</v>
      </c>
      <c r="CC94" s="44">
        <f t="shared" si="41"/>
        <v>6315</v>
      </c>
      <c r="CD94" s="40">
        <f t="shared" si="41"/>
        <v>5262.5</v>
      </c>
      <c r="CE94" s="40">
        <f t="shared" si="41"/>
        <v>5023.866666666667</v>
      </c>
      <c r="CF94" s="60">
        <v>0</v>
      </c>
      <c r="CG94" s="41">
        <f t="shared" si="67"/>
        <v>0</v>
      </c>
      <c r="CH94" s="62">
        <v>0</v>
      </c>
      <c r="CI94" s="60">
        <v>0</v>
      </c>
      <c r="CJ94" s="41">
        <f t="shared" si="68"/>
        <v>0</v>
      </c>
      <c r="CK94" s="57">
        <v>0</v>
      </c>
      <c r="CL94" s="60">
        <v>0</v>
      </c>
      <c r="CM94" s="41">
        <f t="shared" si="69"/>
        <v>0</v>
      </c>
      <c r="CN94" s="62">
        <v>0</v>
      </c>
      <c r="CO94" s="60">
        <v>324</v>
      </c>
      <c r="CP94" s="41">
        <f t="shared" si="70"/>
        <v>270</v>
      </c>
      <c r="CQ94" s="62">
        <v>0</v>
      </c>
      <c r="CR94" s="44">
        <f t="shared" si="71"/>
        <v>324</v>
      </c>
      <c r="CS94" s="40">
        <f t="shared" si="71"/>
        <v>270</v>
      </c>
      <c r="CT94" s="40">
        <f t="shared" si="71"/>
        <v>0</v>
      </c>
    </row>
    <row r="95" spans="2:98" ht="15" customHeight="1">
      <c r="B95" s="34">
        <v>84</v>
      </c>
      <c r="C95" s="35" t="s">
        <v>129</v>
      </c>
      <c r="D95" s="55">
        <v>42.256</v>
      </c>
      <c r="E95" s="55">
        <v>3.45</v>
      </c>
      <c r="F95" s="39">
        <f t="shared" si="42"/>
        <v>5031.7</v>
      </c>
      <c r="G95" s="40">
        <f t="shared" si="42"/>
        <v>4193.083333333334</v>
      </c>
      <c r="H95" s="40">
        <f t="shared" si="42"/>
        <v>3733.666666666667</v>
      </c>
      <c r="I95" s="41">
        <f t="shared" si="43"/>
        <v>89.04346443547905</v>
      </c>
      <c r="J95" s="39">
        <f t="shared" si="39"/>
        <v>931.7</v>
      </c>
      <c r="K95" s="40">
        <f t="shared" si="40"/>
        <v>776.4166666666666</v>
      </c>
      <c r="L95" s="40">
        <f t="shared" si="36"/>
        <v>817</v>
      </c>
      <c r="M95" s="41">
        <f t="shared" si="44"/>
        <v>105.22700440055812</v>
      </c>
      <c r="N95" s="56">
        <v>0</v>
      </c>
      <c r="O95" s="41">
        <f t="shared" si="45"/>
        <v>0</v>
      </c>
      <c r="P95" s="57">
        <v>0</v>
      </c>
      <c r="Q95" s="41" t="e">
        <f t="shared" si="46"/>
        <v>#DIV/0!</v>
      </c>
      <c r="R95" s="56">
        <v>570</v>
      </c>
      <c r="S95" s="41">
        <f t="shared" si="47"/>
        <v>475</v>
      </c>
      <c r="T95" s="57">
        <v>526.9</v>
      </c>
      <c r="U95" s="58">
        <f t="shared" si="72"/>
        <v>0</v>
      </c>
      <c r="V95" s="64">
        <v>128</v>
      </c>
      <c r="W95" s="41">
        <f t="shared" si="48"/>
        <v>110.92631578947368</v>
      </c>
      <c r="X95" s="46">
        <v>5734.9</v>
      </c>
      <c r="Y95" s="46">
        <v>2304</v>
      </c>
      <c r="Z95" s="42">
        <v>0</v>
      </c>
      <c r="AA95" s="56">
        <v>166.7</v>
      </c>
      <c r="AB95" s="41">
        <f t="shared" si="49"/>
        <v>138.91666666666666</v>
      </c>
      <c r="AC95" s="57">
        <v>90.1</v>
      </c>
      <c r="AD95" s="58">
        <f t="shared" si="50"/>
        <v>0.07777777777777778</v>
      </c>
      <c r="AE95" s="58">
        <v>0</v>
      </c>
      <c r="AF95" s="41">
        <f t="shared" si="51"/>
        <v>64.85902819436113</v>
      </c>
      <c r="AG95" s="46">
        <v>84</v>
      </c>
      <c r="AH95" s="46">
        <v>27</v>
      </c>
      <c r="AI95" s="42">
        <v>0.7</v>
      </c>
      <c r="AJ95" s="56">
        <v>0</v>
      </c>
      <c r="AK95" s="41">
        <f t="shared" si="52"/>
        <v>0</v>
      </c>
      <c r="AL95" s="57">
        <v>0</v>
      </c>
      <c r="AM95" s="56">
        <v>0</v>
      </c>
      <c r="AN95" s="41">
        <f t="shared" si="53"/>
        <v>0</v>
      </c>
      <c r="AO95" s="57">
        <v>0</v>
      </c>
      <c r="AP95" s="56">
        <v>0</v>
      </c>
      <c r="AQ95" s="41">
        <f t="shared" si="54"/>
        <v>0</v>
      </c>
      <c r="AR95" s="57">
        <v>0</v>
      </c>
      <c r="AS95" s="56">
        <v>0</v>
      </c>
      <c r="AT95" s="41">
        <f t="shared" si="55"/>
        <v>0</v>
      </c>
      <c r="AU95" s="57">
        <v>0</v>
      </c>
      <c r="AV95" s="60">
        <v>3500</v>
      </c>
      <c r="AW95" s="61">
        <f t="shared" si="56"/>
        <v>2916.666666666667</v>
      </c>
      <c r="AX95" s="62">
        <f t="shared" si="73"/>
        <v>2916.666666666667</v>
      </c>
      <c r="AY95" s="60">
        <v>0</v>
      </c>
      <c r="AZ95" s="61">
        <f t="shared" si="57"/>
        <v>0</v>
      </c>
      <c r="BA95" s="62">
        <v>0</v>
      </c>
      <c r="BB95" s="60">
        <v>0</v>
      </c>
      <c r="BC95" s="41">
        <f t="shared" si="58"/>
        <v>0</v>
      </c>
      <c r="BD95" s="62">
        <v>0</v>
      </c>
      <c r="BE95" s="60">
        <v>0</v>
      </c>
      <c r="BF95" s="41">
        <f t="shared" si="59"/>
        <v>0</v>
      </c>
      <c r="BG95" s="62">
        <v>0</v>
      </c>
      <c r="BH95" s="43">
        <v>195</v>
      </c>
      <c r="BI95" s="41">
        <f t="shared" si="60"/>
        <v>162.5</v>
      </c>
      <c r="BJ95" s="63">
        <v>200</v>
      </c>
      <c r="BK95" s="44">
        <v>0</v>
      </c>
      <c r="BL95" s="41">
        <f t="shared" si="61"/>
        <v>0</v>
      </c>
      <c r="BM95" s="45">
        <v>0</v>
      </c>
      <c r="BN95" s="44">
        <v>0</v>
      </c>
      <c r="BO95" s="41">
        <f t="shared" si="62"/>
        <v>0</v>
      </c>
      <c r="BP95" s="45">
        <v>0</v>
      </c>
      <c r="BQ95" s="44">
        <v>0</v>
      </c>
      <c r="BR95" s="41">
        <f t="shared" si="63"/>
        <v>0</v>
      </c>
      <c r="BS95" s="45">
        <v>0</v>
      </c>
      <c r="BT95" s="60">
        <v>0</v>
      </c>
      <c r="BU95" s="41">
        <f t="shared" si="64"/>
        <v>0</v>
      </c>
      <c r="BV95" s="62">
        <v>0</v>
      </c>
      <c r="BW95" s="60">
        <v>600</v>
      </c>
      <c r="BX95" s="41">
        <f t="shared" si="65"/>
        <v>500</v>
      </c>
      <c r="BY95" s="62">
        <v>0</v>
      </c>
      <c r="BZ95" s="60">
        <v>0</v>
      </c>
      <c r="CA95" s="41">
        <f t="shared" si="66"/>
        <v>0</v>
      </c>
      <c r="CB95" s="62">
        <v>0</v>
      </c>
      <c r="CC95" s="44">
        <f t="shared" si="41"/>
        <v>5031.7</v>
      </c>
      <c r="CD95" s="40">
        <f t="shared" si="41"/>
        <v>4193.083333333334</v>
      </c>
      <c r="CE95" s="40">
        <f t="shared" si="41"/>
        <v>3733.666666666667</v>
      </c>
      <c r="CF95" s="60">
        <v>0</v>
      </c>
      <c r="CG95" s="41">
        <f t="shared" si="67"/>
        <v>0</v>
      </c>
      <c r="CH95" s="62">
        <v>0</v>
      </c>
      <c r="CI95" s="60">
        <v>0</v>
      </c>
      <c r="CJ95" s="41">
        <f t="shared" si="68"/>
        <v>0</v>
      </c>
      <c r="CK95" s="57">
        <v>0</v>
      </c>
      <c r="CL95" s="60">
        <v>0</v>
      </c>
      <c r="CM95" s="41">
        <f t="shared" si="69"/>
        <v>0</v>
      </c>
      <c r="CN95" s="62">
        <v>0</v>
      </c>
      <c r="CO95" s="60">
        <v>260</v>
      </c>
      <c r="CP95" s="41">
        <f t="shared" si="70"/>
        <v>216.66666666666669</v>
      </c>
      <c r="CQ95" s="62">
        <v>0</v>
      </c>
      <c r="CR95" s="44">
        <f t="shared" si="71"/>
        <v>260</v>
      </c>
      <c r="CS95" s="40">
        <f t="shared" si="71"/>
        <v>216.66666666666669</v>
      </c>
      <c r="CT95" s="40">
        <f t="shared" si="71"/>
        <v>0</v>
      </c>
    </row>
    <row r="96" spans="2:98" ht="15" customHeight="1">
      <c r="B96" s="34">
        <v>85</v>
      </c>
      <c r="C96" s="35" t="s">
        <v>130</v>
      </c>
      <c r="D96" s="55">
        <v>169</v>
      </c>
      <c r="E96" s="55">
        <v>2610.914</v>
      </c>
      <c r="F96" s="39">
        <f t="shared" si="42"/>
        <v>11793.1</v>
      </c>
      <c r="G96" s="40">
        <f t="shared" si="42"/>
        <v>9827.583333333332</v>
      </c>
      <c r="H96" s="40">
        <f t="shared" si="42"/>
        <v>8203.433333333332</v>
      </c>
      <c r="I96" s="41">
        <f t="shared" si="43"/>
        <v>83.47355657121537</v>
      </c>
      <c r="J96" s="39">
        <f t="shared" si="39"/>
        <v>4144.5</v>
      </c>
      <c r="K96" s="40">
        <f t="shared" si="40"/>
        <v>3453.75</v>
      </c>
      <c r="L96" s="40">
        <f t="shared" si="36"/>
        <v>2079.6</v>
      </c>
      <c r="M96" s="41">
        <f t="shared" si="44"/>
        <v>60.212812160694895</v>
      </c>
      <c r="N96" s="56">
        <v>30</v>
      </c>
      <c r="O96" s="41">
        <f t="shared" si="45"/>
        <v>25</v>
      </c>
      <c r="P96" s="57">
        <v>32.5</v>
      </c>
      <c r="Q96" s="41">
        <f t="shared" si="46"/>
        <v>130</v>
      </c>
      <c r="R96" s="56">
        <v>1650</v>
      </c>
      <c r="S96" s="41">
        <f t="shared" si="47"/>
        <v>1375</v>
      </c>
      <c r="T96" s="57">
        <v>1271.5</v>
      </c>
      <c r="U96" s="58">
        <f t="shared" si="72"/>
        <v>139.05</v>
      </c>
      <c r="V96" s="64">
        <v>152.6</v>
      </c>
      <c r="W96" s="41">
        <f t="shared" si="48"/>
        <v>92.47272727272727</v>
      </c>
      <c r="X96" s="46">
        <v>4316</v>
      </c>
      <c r="Y96" s="46">
        <v>3145.7</v>
      </c>
      <c r="Z96" s="42">
        <v>185.4</v>
      </c>
      <c r="AA96" s="56">
        <v>300</v>
      </c>
      <c r="AB96" s="41">
        <f t="shared" si="49"/>
        <v>250</v>
      </c>
      <c r="AC96" s="57">
        <v>341.4</v>
      </c>
      <c r="AD96" s="58">
        <f t="shared" si="50"/>
        <v>3.322222222222222</v>
      </c>
      <c r="AE96" s="58">
        <v>0</v>
      </c>
      <c r="AF96" s="41">
        <f t="shared" si="51"/>
        <v>136.56</v>
      </c>
      <c r="AG96" s="46">
        <v>1364</v>
      </c>
      <c r="AH96" s="46">
        <v>1380.9</v>
      </c>
      <c r="AI96" s="42">
        <v>29.9</v>
      </c>
      <c r="AJ96" s="56">
        <v>40</v>
      </c>
      <c r="AK96" s="41">
        <f t="shared" si="52"/>
        <v>33.333333333333336</v>
      </c>
      <c r="AL96" s="57">
        <v>0</v>
      </c>
      <c r="AM96" s="56">
        <v>0</v>
      </c>
      <c r="AN96" s="41">
        <f t="shared" si="53"/>
        <v>0</v>
      </c>
      <c r="AO96" s="57">
        <v>0</v>
      </c>
      <c r="AP96" s="56">
        <v>0</v>
      </c>
      <c r="AQ96" s="41">
        <f t="shared" si="54"/>
        <v>0</v>
      </c>
      <c r="AR96" s="57">
        <v>0</v>
      </c>
      <c r="AS96" s="56">
        <v>0</v>
      </c>
      <c r="AT96" s="41">
        <f t="shared" si="55"/>
        <v>0</v>
      </c>
      <c r="AU96" s="57">
        <v>0</v>
      </c>
      <c r="AV96" s="60">
        <v>7348.6</v>
      </c>
      <c r="AW96" s="61">
        <f t="shared" si="56"/>
        <v>6123.833333333333</v>
      </c>
      <c r="AX96" s="62">
        <f t="shared" si="73"/>
        <v>6123.833333333333</v>
      </c>
      <c r="AY96" s="60">
        <v>0</v>
      </c>
      <c r="AZ96" s="61">
        <f t="shared" si="57"/>
        <v>0</v>
      </c>
      <c r="BA96" s="62">
        <v>0</v>
      </c>
      <c r="BB96" s="60">
        <v>0</v>
      </c>
      <c r="BC96" s="41">
        <f t="shared" si="58"/>
        <v>0</v>
      </c>
      <c r="BD96" s="62">
        <v>0</v>
      </c>
      <c r="BE96" s="60">
        <v>30</v>
      </c>
      <c r="BF96" s="41">
        <f t="shared" si="59"/>
        <v>25</v>
      </c>
      <c r="BG96" s="62">
        <v>3.9</v>
      </c>
      <c r="BH96" s="43">
        <v>8.4</v>
      </c>
      <c r="BI96" s="41">
        <f t="shared" si="60"/>
        <v>7.000000000000001</v>
      </c>
      <c r="BJ96" s="63">
        <v>81.1</v>
      </c>
      <c r="BK96" s="44">
        <v>0</v>
      </c>
      <c r="BL96" s="41">
        <f t="shared" si="61"/>
        <v>0</v>
      </c>
      <c r="BM96" s="45">
        <v>0</v>
      </c>
      <c r="BN96" s="44">
        <v>0</v>
      </c>
      <c r="BO96" s="41">
        <f t="shared" si="62"/>
        <v>0</v>
      </c>
      <c r="BP96" s="45">
        <v>0</v>
      </c>
      <c r="BQ96" s="44">
        <v>0</v>
      </c>
      <c r="BR96" s="41">
        <f t="shared" si="63"/>
        <v>0</v>
      </c>
      <c r="BS96" s="45">
        <v>0</v>
      </c>
      <c r="BT96" s="60">
        <v>0</v>
      </c>
      <c r="BU96" s="41">
        <f t="shared" si="64"/>
        <v>0</v>
      </c>
      <c r="BV96" s="62">
        <v>0</v>
      </c>
      <c r="BW96" s="60">
        <v>300</v>
      </c>
      <c r="BX96" s="41">
        <f t="shared" si="65"/>
        <v>250</v>
      </c>
      <c r="BY96" s="62">
        <v>0</v>
      </c>
      <c r="BZ96" s="60">
        <v>2086.1</v>
      </c>
      <c r="CA96" s="41">
        <f t="shared" si="66"/>
        <v>1738.4166666666667</v>
      </c>
      <c r="CB96" s="62">
        <v>349.2</v>
      </c>
      <c r="CC96" s="44">
        <f t="shared" si="41"/>
        <v>11793.1</v>
      </c>
      <c r="CD96" s="40">
        <f t="shared" si="41"/>
        <v>9827.583333333332</v>
      </c>
      <c r="CE96" s="40">
        <f t="shared" si="41"/>
        <v>8203.433333333332</v>
      </c>
      <c r="CF96" s="60">
        <v>0</v>
      </c>
      <c r="CG96" s="41">
        <f t="shared" si="67"/>
        <v>0</v>
      </c>
      <c r="CH96" s="62">
        <v>0</v>
      </c>
      <c r="CI96" s="60">
        <v>0</v>
      </c>
      <c r="CJ96" s="41">
        <f t="shared" si="68"/>
        <v>0</v>
      </c>
      <c r="CK96" s="57">
        <v>0</v>
      </c>
      <c r="CL96" s="60">
        <v>0</v>
      </c>
      <c r="CM96" s="41">
        <f t="shared" si="69"/>
        <v>0</v>
      </c>
      <c r="CN96" s="62">
        <v>0</v>
      </c>
      <c r="CO96" s="60">
        <v>0</v>
      </c>
      <c r="CP96" s="41">
        <f t="shared" si="70"/>
        <v>0</v>
      </c>
      <c r="CQ96" s="62">
        <v>0</v>
      </c>
      <c r="CR96" s="44">
        <f t="shared" si="71"/>
        <v>0</v>
      </c>
      <c r="CS96" s="40">
        <f t="shared" si="71"/>
        <v>0</v>
      </c>
      <c r="CT96" s="40">
        <f t="shared" si="71"/>
        <v>0</v>
      </c>
    </row>
    <row r="97" spans="2:98" ht="15" customHeight="1">
      <c r="B97" s="34">
        <v>86</v>
      </c>
      <c r="C97" s="35" t="s">
        <v>131</v>
      </c>
      <c r="D97" s="55">
        <v>2660.972</v>
      </c>
      <c r="E97" s="55">
        <v>1347.929</v>
      </c>
      <c r="F97" s="39">
        <f t="shared" si="42"/>
        <v>11321.4</v>
      </c>
      <c r="G97" s="40">
        <f t="shared" si="42"/>
        <v>9434.5</v>
      </c>
      <c r="H97" s="40">
        <f t="shared" si="42"/>
        <v>8136.9000000000015</v>
      </c>
      <c r="I97" s="41">
        <f t="shared" si="43"/>
        <v>86.246223965234</v>
      </c>
      <c r="J97" s="39">
        <f t="shared" si="39"/>
        <v>1972.8</v>
      </c>
      <c r="K97" s="40">
        <f t="shared" si="40"/>
        <v>1644</v>
      </c>
      <c r="L97" s="40">
        <f t="shared" si="36"/>
        <v>846.4000000000001</v>
      </c>
      <c r="M97" s="41">
        <f t="shared" si="44"/>
        <v>51.484184914841855</v>
      </c>
      <c r="N97" s="56">
        <v>10</v>
      </c>
      <c r="O97" s="41">
        <f t="shared" si="45"/>
        <v>8.333333333333334</v>
      </c>
      <c r="P97" s="57">
        <v>0.1</v>
      </c>
      <c r="Q97" s="41">
        <f t="shared" si="46"/>
        <v>1.2</v>
      </c>
      <c r="R97" s="56">
        <v>1116.8</v>
      </c>
      <c r="S97" s="41">
        <f t="shared" si="47"/>
        <v>930.6666666666666</v>
      </c>
      <c r="T97" s="57">
        <v>511.1</v>
      </c>
      <c r="U97" s="58">
        <f t="shared" si="72"/>
        <v>2.7750000000000004</v>
      </c>
      <c r="V97" s="64">
        <v>31.7</v>
      </c>
      <c r="W97" s="41">
        <f t="shared" si="48"/>
        <v>54.9176217765043</v>
      </c>
      <c r="X97" s="46">
        <v>11350.2</v>
      </c>
      <c r="Y97" s="46">
        <v>241</v>
      </c>
      <c r="Z97" s="42">
        <v>3.7</v>
      </c>
      <c r="AA97" s="56">
        <v>576</v>
      </c>
      <c r="AB97" s="41">
        <f t="shared" si="49"/>
        <v>480</v>
      </c>
      <c r="AC97" s="57">
        <v>265</v>
      </c>
      <c r="AD97" s="58">
        <f t="shared" si="50"/>
        <v>0.011111111111111112</v>
      </c>
      <c r="AE97" s="58">
        <v>0</v>
      </c>
      <c r="AF97" s="41">
        <f t="shared" si="51"/>
        <v>55.208333333333336</v>
      </c>
      <c r="AG97" s="46">
        <v>1085.5</v>
      </c>
      <c r="AH97" s="46">
        <v>934</v>
      </c>
      <c r="AI97" s="42">
        <v>0.1</v>
      </c>
      <c r="AJ97" s="56">
        <v>24</v>
      </c>
      <c r="AK97" s="41">
        <f t="shared" si="52"/>
        <v>20</v>
      </c>
      <c r="AL97" s="57">
        <v>0</v>
      </c>
      <c r="AM97" s="56">
        <v>0</v>
      </c>
      <c r="AN97" s="41">
        <f t="shared" si="53"/>
        <v>0</v>
      </c>
      <c r="AO97" s="57">
        <v>0</v>
      </c>
      <c r="AP97" s="56">
        <v>0</v>
      </c>
      <c r="AQ97" s="41">
        <f t="shared" si="54"/>
        <v>0</v>
      </c>
      <c r="AR97" s="57">
        <v>0</v>
      </c>
      <c r="AS97" s="56">
        <v>0</v>
      </c>
      <c r="AT97" s="41">
        <f t="shared" si="55"/>
        <v>0</v>
      </c>
      <c r="AU97" s="57">
        <v>0</v>
      </c>
      <c r="AV97" s="60">
        <v>8748.6</v>
      </c>
      <c r="AW97" s="61">
        <f t="shared" si="56"/>
        <v>7290.500000000001</v>
      </c>
      <c r="AX97" s="62">
        <f t="shared" si="73"/>
        <v>7290.500000000001</v>
      </c>
      <c r="AY97" s="60">
        <v>0</v>
      </c>
      <c r="AZ97" s="61">
        <f t="shared" si="57"/>
        <v>0</v>
      </c>
      <c r="BA97" s="62">
        <v>0</v>
      </c>
      <c r="BB97" s="60">
        <v>0</v>
      </c>
      <c r="BC97" s="41">
        <f t="shared" si="58"/>
        <v>0</v>
      </c>
      <c r="BD97" s="62">
        <v>0</v>
      </c>
      <c r="BE97" s="60">
        <v>0</v>
      </c>
      <c r="BF97" s="41">
        <f t="shared" si="59"/>
        <v>0</v>
      </c>
      <c r="BG97" s="62">
        <v>0</v>
      </c>
      <c r="BH97" s="43">
        <v>0</v>
      </c>
      <c r="BI97" s="41">
        <f t="shared" si="60"/>
        <v>0</v>
      </c>
      <c r="BJ97" s="63">
        <v>0</v>
      </c>
      <c r="BK97" s="44">
        <v>0</v>
      </c>
      <c r="BL97" s="41">
        <f t="shared" si="61"/>
        <v>0</v>
      </c>
      <c r="BM97" s="45">
        <v>0</v>
      </c>
      <c r="BN97" s="44">
        <v>0</v>
      </c>
      <c r="BO97" s="41">
        <f t="shared" si="62"/>
        <v>0</v>
      </c>
      <c r="BP97" s="45">
        <v>0</v>
      </c>
      <c r="BQ97" s="44">
        <v>246</v>
      </c>
      <c r="BR97" s="41">
        <f t="shared" si="63"/>
        <v>205</v>
      </c>
      <c r="BS97" s="45">
        <v>70.2</v>
      </c>
      <c r="BT97" s="60">
        <v>0</v>
      </c>
      <c r="BU97" s="41">
        <f t="shared" si="64"/>
        <v>0</v>
      </c>
      <c r="BV97" s="62">
        <v>0</v>
      </c>
      <c r="BW97" s="60">
        <v>600</v>
      </c>
      <c r="BX97" s="41">
        <f t="shared" si="65"/>
        <v>500</v>
      </c>
      <c r="BY97" s="62">
        <v>0</v>
      </c>
      <c r="BZ97" s="60">
        <v>0</v>
      </c>
      <c r="CA97" s="41">
        <f t="shared" si="66"/>
        <v>0</v>
      </c>
      <c r="CB97" s="62">
        <v>0</v>
      </c>
      <c r="CC97" s="44">
        <f t="shared" si="41"/>
        <v>11321.4</v>
      </c>
      <c r="CD97" s="40">
        <f t="shared" si="41"/>
        <v>9434.5</v>
      </c>
      <c r="CE97" s="40">
        <f t="shared" si="41"/>
        <v>8136.9000000000015</v>
      </c>
      <c r="CF97" s="60">
        <v>0</v>
      </c>
      <c r="CG97" s="41">
        <f t="shared" si="67"/>
        <v>0</v>
      </c>
      <c r="CH97" s="62">
        <v>0</v>
      </c>
      <c r="CI97" s="60">
        <v>0</v>
      </c>
      <c r="CJ97" s="41">
        <f t="shared" si="68"/>
        <v>0</v>
      </c>
      <c r="CK97" s="57">
        <v>0</v>
      </c>
      <c r="CL97" s="60">
        <v>0</v>
      </c>
      <c r="CM97" s="41">
        <f t="shared" si="69"/>
        <v>0</v>
      </c>
      <c r="CN97" s="62">
        <v>0</v>
      </c>
      <c r="CO97" s="60">
        <v>1100</v>
      </c>
      <c r="CP97" s="41">
        <f t="shared" si="70"/>
        <v>916.6666666666667</v>
      </c>
      <c r="CQ97" s="62">
        <v>0</v>
      </c>
      <c r="CR97" s="44">
        <f t="shared" si="71"/>
        <v>1100</v>
      </c>
      <c r="CS97" s="40">
        <f t="shared" si="71"/>
        <v>916.6666666666667</v>
      </c>
      <c r="CT97" s="40">
        <f t="shared" si="71"/>
        <v>0</v>
      </c>
    </row>
    <row r="98" spans="2:98" ht="15" customHeight="1">
      <c r="B98" s="34">
        <v>87</v>
      </c>
      <c r="C98" s="35" t="s">
        <v>132</v>
      </c>
      <c r="D98" s="55">
        <v>111.932</v>
      </c>
      <c r="E98" s="55">
        <v>226.18</v>
      </c>
      <c r="F98" s="39">
        <f t="shared" si="42"/>
        <v>4780</v>
      </c>
      <c r="G98" s="40">
        <f t="shared" si="42"/>
        <v>3983.333333333334</v>
      </c>
      <c r="H98" s="40">
        <f t="shared" si="42"/>
        <v>3311.766666666667</v>
      </c>
      <c r="I98" s="41">
        <f t="shared" si="43"/>
        <v>83.14058577405858</v>
      </c>
      <c r="J98" s="39">
        <f t="shared" si="39"/>
        <v>980</v>
      </c>
      <c r="K98" s="40">
        <f t="shared" si="40"/>
        <v>816.6666666666667</v>
      </c>
      <c r="L98" s="40">
        <f t="shared" si="36"/>
        <v>395.1</v>
      </c>
      <c r="M98" s="41">
        <f t="shared" si="44"/>
        <v>48.37959183673469</v>
      </c>
      <c r="N98" s="56">
        <v>0</v>
      </c>
      <c r="O98" s="41">
        <f t="shared" si="45"/>
        <v>0</v>
      </c>
      <c r="P98" s="57">
        <v>0</v>
      </c>
      <c r="Q98" s="41" t="e">
        <f t="shared" si="46"/>
        <v>#DIV/0!</v>
      </c>
      <c r="R98" s="56">
        <v>280</v>
      </c>
      <c r="S98" s="41">
        <f t="shared" si="47"/>
        <v>233.33333333333331</v>
      </c>
      <c r="T98" s="57">
        <v>182.7</v>
      </c>
      <c r="U98" s="58">
        <f t="shared" si="72"/>
        <v>39.45</v>
      </c>
      <c r="V98" s="64">
        <v>60</v>
      </c>
      <c r="W98" s="41">
        <f t="shared" si="48"/>
        <v>78.3</v>
      </c>
      <c r="X98" s="46">
        <v>1650.4</v>
      </c>
      <c r="Y98" s="46">
        <v>608.4</v>
      </c>
      <c r="Z98" s="42">
        <v>52.6</v>
      </c>
      <c r="AA98" s="56">
        <v>520</v>
      </c>
      <c r="AB98" s="41">
        <f t="shared" si="49"/>
        <v>433.33333333333337</v>
      </c>
      <c r="AC98" s="57">
        <v>32.4</v>
      </c>
      <c r="AD98" s="58">
        <f t="shared" si="50"/>
        <v>7.922222222222222</v>
      </c>
      <c r="AE98" s="58">
        <v>0</v>
      </c>
      <c r="AF98" s="41">
        <f t="shared" si="51"/>
        <v>7.476923076923075</v>
      </c>
      <c r="AG98" s="46">
        <v>1901.7</v>
      </c>
      <c r="AH98" s="46">
        <v>62</v>
      </c>
      <c r="AI98" s="42">
        <v>71.3</v>
      </c>
      <c r="AJ98" s="56">
        <v>0</v>
      </c>
      <c r="AK98" s="41">
        <f t="shared" si="52"/>
        <v>0</v>
      </c>
      <c r="AL98" s="57">
        <v>0</v>
      </c>
      <c r="AM98" s="56">
        <v>0</v>
      </c>
      <c r="AN98" s="41">
        <f t="shared" si="53"/>
        <v>0</v>
      </c>
      <c r="AO98" s="57">
        <v>0</v>
      </c>
      <c r="AP98" s="56">
        <v>0</v>
      </c>
      <c r="AQ98" s="41">
        <f t="shared" si="54"/>
        <v>0</v>
      </c>
      <c r="AR98" s="57">
        <v>0</v>
      </c>
      <c r="AS98" s="56">
        <v>0</v>
      </c>
      <c r="AT98" s="41">
        <f t="shared" si="55"/>
        <v>0</v>
      </c>
      <c r="AU98" s="57">
        <v>0</v>
      </c>
      <c r="AV98" s="60">
        <v>3500</v>
      </c>
      <c r="AW98" s="61">
        <f t="shared" si="56"/>
        <v>2916.666666666667</v>
      </c>
      <c r="AX98" s="62">
        <f t="shared" si="73"/>
        <v>2916.666666666667</v>
      </c>
      <c r="AY98" s="60">
        <v>0</v>
      </c>
      <c r="AZ98" s="61">
        <f t="shared" si="57"/>
        <v>0</v>
      </c>
      <c r="BA98" s="62">
        <v>0</v>
      </c>
      <c r="BB98" s="60">
        <v>0</v>
      </c>
      <c r="BC98" s="41">
        <f t="shared" si="58"/>
        <v>0</v>
      </c>
      <c r="BD98" s="62">
        <v>0</v>
      </c>
      <c r="BE98" s="60">
        <v>0</v>
      </c>
      <c r="BF98" s="41">
        <f t="shared" si="59"/>
        <v>0</v>
      </c>
      <c r="BG98" s="62">
        <v>0</v>
      </c>
      <c r="BH98" s="43">
        <v>180</v>
      </c>
      <c r="BI98" s="41">
        <f t="shared" si="60"/>
        <v>150</v>
      </c>
      <c r="BJ98" s="63">
        <v>180</v>
      </c>
      <c r="BK98" s="44">
        <v>0</v>
      </c>
      <c r="BL98" s="41">
        <f t="shared" si="61"/>
        <v>0</v>
      </c>
      <c r="BM98" s="45">
        <v>0</v>
      </c>
      <c r="BN98" s="44">
        <v>0</v>
      </c>
      <c r="BO98" s="41">
        <f t="shared" si="62"/>
        <v>0</v>
      </c>
      <c r="BP98" s="45">
        <v>0</v>
      </c>
      <c r="BQ98" s="44">
        <v>0</v>
      </c>
      <c r="BR98" s="41">
        <f t="shared" si="63"/>
        <v>0</v>
      </c>
      <c r="BS98" s="45">
        <v>0</v>
      </c>
      <c r="BT98" s="60">
        <v>0</v>
      </c>
      <c r="BU98" s="41">
        <f t="shared" si="64"/>
        <v>0</v>
      </c>
      <c r="BV98" s="62">
        <v>0</v>
      </c>
      <c r="BW98" s="60">
        <v>300</v>
      </c>
      <c r="BX98" s="41">
        <f t="shared" si="65"/>
        <v>250</v>
      </c>
      <c r="BY98" s="62">
        <v>0</v>
      </c>
      <c r="BZ98" s="60">
        <v>0</v>
      </c>
      <c r="CA98" s="41">
        <f t="shared" si="66"/>
        <v>0</v>
      </c>
      <c r="CB98" s="62">
        <v>0</v>
      </c>
      <c r="CC98" s="44">
        <f t="shared" si="41"/>
        <v>4780</v>
      </c>
      <c r="CD98" s="40">
        <f t="shared" si="41"/>
        <v>3983.333333333334</v>
      </c>
      <c r="CE98" s="40">
        <f t="shared" si="41"/>
        <v>3311.766666666667</v>
      </c>
      <c r="CF98" s="60">
        <v>0</v>
      </c>
      <c r="CG98" s="41">
        <f t="shared" si="67"/>
        <v>0</v>
      </c>
      <c r="CH98" s="62">
        <v>0</v>
      </c>
      <c r="CI98" s="60">
        <v>0</v>
      </c>
      <c r="CJ98" s="41">
        <f t="shared" si="68"/>
        <v>0</v>
      </c>
      <c r="CK98" s="57">
        <v>0</v>
      </c>
      <c r="CL98" s="60">
        <v>0</v>
      </c>
      <c r="CM98" s="41">
        <f t="shared" si="69"/>
        <v>0</v>
      </c>
      <c r="CN98" s="62">
        <v>0</v>
      </c>
      <c r="CO98" s="60">
        <v>255</v>
      </c>
      <c r="CP98" s="41">
        <f t="shared" si="70"/>
        <v>212.5</v>
      </c>
      <c r="CQ98" s="62">
        <v>0</v>
      </c>
      <c r="CR98" s="44">
        <f t="shared" si="71"/>
        <v>255</v>
      </c>
      <c r="CS98" s="40">
        <f t="shared" si="71"/>
        <v>212.5</v>
      </c>
      <c r="CT98" s="40">
        <f t="shared" si="71"/>
        <v>0</v>
      </c>
    </row>
    <row r="99" spans="2:98" ht="15" customHeight="1">
      <c r="B99" s="34">
        <v>88</v>
      </c>
      <c r="C99" s="35" t="s">
        <v>133</v>
      </c>
      <c r="D99" s="55">
        <v>347.957</v>
      </c>
      <c r="E99" s="55">
        <v>601.328</v>
      </c>
      <c r="F99" s="39">
        <f t="shared" si="42"/>
        <v>8577.1</v>
      </c>
      <c r="G99" s="40">
        <f t="shared" si="42"/>
        <v>7147.583333333334</v>
      </c>
      <c r="H99" s="40">
        <f t="shared" si="42"/>
        <v>6080.984666666667</v>
      </c>
      <c r="I99" s="41">
        <f t="shared" si="43"/>
        <v>85.0774923925336</v>
      </c>
      <c r="J99" s="39">
        <f t="shared" si="39"/>
        <v>1919</v>
      </c>
      <c r="K99" s="40">
        <f t="shared" si="40"/>
        <v>1599.1666666666665</v>
      </c>
      <c r="L99" s="40">
        <f t="shared" si="36"/>
        <v>832.568</v>
      </c>
      <c r="M99" s="41">
        <f t="shared" si="44"/>
        <v>52.06261594580511</v>
      </c>
      <c r="N99" s="56">
        <v>5</v>
      </c>
      <c r="O99" s="41">
        <f t="shared" si="45"/>
        <v>4.166666666666667</v>
      </c>
      <c r="P99" s="57">
        <v>2.968</v>
      </c>
      <c r="Q99" s="41">
        <f t="shared" si="46"/>
        <v>71.232</v>
      </c>
      <c r="R99" s="56">
        <v>937</v>
      </c>
      <c r="S99" s="41">
        <f t="shared" si="47"/>
        <v>780.8333333333333</v>
      </c>
      <c r="T99" s="57">
        <v>621</v>
      </c>
      <c r="U99" s="58">
        <f t="shared" si="72"/>
        <v>226.725</v>
      </c>
      <c r="V99" s="64">
        <v>0</v>
      </c>
      <c r="W99" s="41">
        <f t="shared" si="48"/>
        <v>79.53041622198506</v>
      </c>
      <c r="X99" s="46">
        <v>1077.1</v>
      </c>
      <c r="Y99" s="46">
        <v>700</v>
      </c>
      <c r="Z99" s="42">
        <v>302.3</v>
      </c>
      <c r="AA99" s="56">
        <v>400</v>
      </c>
      <c r="AB99" s="41">
        <f t="shared" si="49"/>
        <v>333.33333333333337</v>
      </c>
      <c r="AC99" s="57">
        <v>164.5</v>
      </c>
      <c r="AD99" s="58">
        <f t="shared" si="50"/>
        <v>7.222222222222222</v>
      </c>
      <c r="AE99" s="58">
        <v>1.7</v>
      </c>
      <c r="AF99" s="41">
        <f t="shared" si="51"/>
        <v>49.349999999999994</v>
      </c>
      <c r="AG99" s="46">
        <v>2196</v>
      </c>
      <c r="AH99" s="46">
        <v>1000</v>
      </c>
      <c r="AI99" s="42">
        <v>65</v>
      </c>
      <c r="AJ99" s="56">
        <v>77</v>
      </c>
      <c r="AK99" s="41">
        <f t="shared" si="52"/>
        <v>64.16666666666667</v>
      </c>
      <c r="AL99" s="57">
        <v>0</v>
      </c>
      <c r="AM99" s="56">
        <v>0</v>
      </c>
      <c r="AN99" s="41">
        <f t="shared" si="53"/>
        <v>0</v>
      </c>
      <c r="AO99" s="57">
        <v>0</v>
      </c>
      <c r="AP99" s="56">
        <v>0</v>
      </c>
      <c r="AQ99" s="41">
        <f t="shared" si="54"/>
        <v>0</v>
      </c>
      <c r="AR99" s="57">
        <v>0</v>
      </c>
      <c r="AS99" s="56">
        <v>0</v>
      </c>
      <c r="AT99" s="41">
        <f t="shared" si="55"/>
        <v>0</v>
      </c>
      <c r="AU99" s="57">
        <v>0</v>
      </c>
      <c r="AV99" s="60">
        <v>6298.1</v>
      </c>
      <c r="AW99" s="61">
        <f t="shared" si="56"/>
        <v>5248.416666666667</v>
      </c>
      <c r="AX99" s="62">
        <f t="shared" si="73"/>
        <v>5248.416666666667</v>
      </c>
      <c r="AY99" s="60">
        <v>0</v>
      </c>
      <c r="AZ99" s="61">
        <f t="shared" si="57"/>
        <v>0</v>
      </c>
      <c r="BA99" s="62">
        <v>0</v>
      </c>
      <c r="BB99" s="60">
        <v>0</v>
      </c>
      <c r="BC99" s="41">
        <f t="shared" si="58"/>
        <v>0</v>
      </c>
      <c r="BD99" s="62">
        <v>0</v>
      </c>
      <c r="BE99" s="60">
        <v>0</v>
      </c>
      <c r="BF99" s="41">
        <f t="shared" si="59"/>
        <v>0</v>
      </c>
      <c r="BG99" s="62">
        <v>0</v>
      </c>
      <c r="BH99" s="43">
        <v>500</v>
      </c>
      <c r="BI99" s="41">
        <f t="shared" si="60"/>
        <v>416.66666666666663</v>
      </c>
      <c r="BJ99" s="63">
        <v>44.1</v>
      </c>
      <c r="BK99" s="44">
        <v>0</v>
      </c>
      <c r="BL99" s="41">
        <f t="shared" si="61"/>
        <v>0</v>
      </c>
      <c r="BM99" s="45">
        <v>0</v>
      </c>
      <c r="BN99" s="44">
        <v>0</v>
      </c>
      <c r="BO99" s="41">
        <f t="shared" si="62"/>
        <v>0</v>
      </c>
      <c r="BP99" s="45">
        <v>0</v>
      </c>
      <c r="BQ99" s="44">
        <v>0</v>
      </c>
      <c r="BR99" s="41">
        <f t="shared" si="63"/>
        <v>0</v>
      </c>
      <c r="BS99" s="45">
        <v>0</v>
      </c>
      <c r="BT99" s="60">
        <v>0</v>
      </c>
      <c r="BU99" s="41">
        <f t="shared" si="64"/>
        <v>0</v>
      </c>
      <c r="BV99" s="62">
        <v>0</v>
      </c>
      <c r="BW99" s="60">
        <v>360</v>
      </c>
      <c r="BX99" s="41">
        <f t="shared" si="65"/>
        <v>300</v>
      </c>
      <c r="BY99" s="62">
        <v>0</v>
      </c>
      <c r="BZ99" s="60">
        <v>0</v>
      </c>
      <c r="CA99" s="41">
        <f t="shared" si="66"/>
        <v>0</v>
      </c>
      <c r="CB99" s="62">
        <v>0</v>
      </c>
      <c r="CC99" s="44">
        <f t="shared" si="41"/>
        <v>8577.1</v>
      </c>
      <c r="CD99" s="40">
        <f t="shared" si="41"/>
        <v>7147.583333333334</v>
      </c>
      <c r="CE99" s="40">
        <f t="shared" si="41"/>
        <v>6080.984666666667</v>
      </c>
      <c r="CF99" s="60">
        <v>0</v>
      </c>
      <c r="CG99" s="41">
        <f t="shared" si="67"/>
        <v>0</v>
      </c>
      <c r="CH99" s="62">
        <v>0</v>
      </c>
      <c r="CI99" s="60">
        <v>0</v>
      </c>
      <c r="CJ99" s="41">
        <f t="shared" si="68"/>
        <v>0</v>
      </c>
      <c r="CK99" s="57">
        <v>0</v>
      </c>
      <c r="CL99" s="60">
        <v>0</v>
      </c>
      <c r="CM99" s="41">
        <f t="shared" si="69"/>
        <v>0</v>
      </c>
      <c r="CN99" s="62">
        <v>0</v>
      </c>
      <c r="CO99" s="60">
        <v>450</v>
      </c>
      <c r="CP99" s="41">
        <f t="shared" si="70"/>
        <v>375</v>
      </c>
      <c r="CQ99" s="62">
        <v>0</v>
      </c>
      <c r="CR99" s="44">
        <f t="shared" si="71"/>
        <v>450</v>
      </c>
      <c r="CS99" s="40">
        <f t="shared" si="71"/>
        <v>375</v>
      </c>
      <c r="CT99" s="40">
        <f t="shared" si="71"/>
        <v>0</v>
      </c>
    </row>
    <row r="100" spans="2:98" ht="15" customHeight="1">
      <c r="B100" s="34">
        <v>89</v>
      </c>
      <c r="C100" s="35" t="s">
        <v>134</v>
      </c>
      <c r="D100" s="55">
        <v>2089.997</v>
      </c>
      <c r="E100" s="55">
        <v>1013.073</v>
      </c>
      <c r="F100" s="39">
        <f t="shared" si="42"/>
        <v>9682.4</v>
      </c>
      <c r="G100" s="40">
        <f t="shared" si="42"/>
        <v>8068.666666666667</v>
      </c>
      <c r="H100" s="40">
        <f t="shared" si="42"/>
        <v>7814.25</v>
      </c>
      <c r="I100" s="41">
        <f t="shared" si="43"/>
        <v>96.84685615136742</v>
      </c>
      <c r="J100" s="39">
        <f t="shared" si="39"/>
        <v>3229.1</v>
      </c>
      <c r="K100" s="40">
        <f t="shared" si="40"/>
        <v>2690.916666666667</v>
      </c>
      <c r="L100" s="40">
        <f aca="true" t="shared" si="74" ref="L100:L125">P100+T100+AC100+AL100+AO100+AR100+BG100+BJ100+BM100+BP100+BS100+CB100+BV100</f>
        <v>2686.5</v>
      </c>
      <c r="M100" s="41">
        <f t="shared" si="44"/>
        <v>99.83586757920162</v>
      </c>
      <c r="N100" s="56">
        <v>0</v>
      </c>
      <c r="O100" s="41">
        <f t="shared" si="45"/>
        <v>0</v>
      </c>
      <c r="P100" s="57">
        <v>0</v>
      </c>
      <c r="Q100" s="41" t="e">
        <f t="shared" si="46"/>
        <v>#DIV/0!</v>
      </c>
      <c r="R100" s="56">
        <v>2002.4</v>
      </c>
      <c r="S100" s="41">
        <f t="shared" si="47"/>
        <v>1668.6666666666667</v>
      </c>
      <c r="T100" s="57">
        <v>1747.3</v>
      </c>
      <c r="U100" s="58">
        <f t="shared" si="72"/>
        <v>41.55</v>
      </c>
      <c r="V100" s="64">
        <v>819</v>
      </c>
      <c r="W100" s="41">
        <f t="shared" si="48"/>
        <v>104.71234518577705</v>
      </c>
      <c r="X100" s="46">
        <v>19486.1</v>
      </c>
      <c r="Y100" s="46">
        <v>7495.4</v>
      </c>
      <c r="Z100" s="42">
        <v>55.4</v>
      </c>
      <c r="AA100" s="56">
        <v>800</v>
      </c>
      <c r="AB100" s="41">
        <f t="shared" si="49"/>
        <v>666.6666666666667</v>
      </c>
      <c r="AC100" s="57">
        <v>637.4</v>
      </c>
      <c r="AD100" s="58">
        <f t="shared" si="50"/>
        <v>17.88888888888889</v>
      </c>
      <c r="AE100" s="58">
        <v>42</v>
      </c>
      <c r="AF100" s="41">
        <f t="shared" si="51"/>
        <v>95.60999999999999</v>
      </c>
      <c r="AG100" s="46">
        <v>4678.4</v>
      </c>
      <c r="AH100" s="46">
        <v>1381.2</v>
      </c>
      <c r="AI100" s="42">
        <v>161</v>
      </c>
      <c r="AJ100" s="56">
        <v>24</v>
      </c>
      <c r="AK100" s="41">
        <f t="shared" si="52"/>
        <v>20</v>
      </c>
      <c r="AL100" s="57">
        <v>38</v>
      </c>
      <c r="AM100" s="56">
        <v>0</v>
      </c>
      <c r="AN100" s="41">
        <f t="shared" si="53"/>
        <v>0</v>
      </c>
      <c r="AO100" s="57">
        <v>0</v>
      </c>
      <c r="AP100" s="56">
        <v>0</v>
      </c>
      <c r="AQ100" s="41">
        <f t="shared" si="54"/>
        <v>0</v>
      </c>
      <c r="AR100" s="57">
        <v>0</v>
      </c>
      <c r="AS100" s="56">
        <v>0</v>
      </c>
      <c r="AT100" s="41">
        <f t="shared" si="55"/>
        <v>0</v>
      </c>
      <c r="AU100" s="57">
        <v>0</v>
      </c>
      <c r="AV100" s="60">
        <v>6153.3</v>
      </c>
      <c r="AW100" s="61">
        <f t="shared" si="56"/>
        <v>5127.75</v>
      </c>
      <c r="AX100" s="62">
        <f t="shared" si="73"/>
        <v>5127.75</v>
      </c>
      <c r="AY100" s="60">
        <v>0</v>
      </c>
      <c r="AZ100" s="61">
        <f t="shared" si="57"/>
        <v>0</v>
      </c>
      <c r="BA100" s="62">
        <v>0</v>
      </c>
      <c r="BB100" s="60">
        <v>0</v>
      </c>
      <c r="BC100" s="41">
        <f t="shared" si="58"/>
        <v>0</v>
      </c>
      <c r="BD100" s="62">
        <v>0</v>
      </c>
      <c r="BE100" s="60">
        <v>0</v>
      </c>
      <c r="BF100" s="41">
        <f t="shared" si="59"/>
        <v>0</v>
      </c>
      <c r="BG100" s="62">
        <v>0</v>
      </c>
      <c r="BH100" s="43">
        <v>302.7</v>
      </c>
      <c r="BI100" s="41">
        <f t="shared" si="60"/>
        <v>252.24999999999997</v>
      </c>
      <c r="BJ100" s="63">
        <v>262.8</v>
      </c>
      <c r="BK100" s="44">
        <v>0</v>
      </c>
      <c r="BL100" s="41">
        <f t="shared" si="61"/>
        <v>0</v>
      </c>
      <c r="BM100" s="45">
        <v>0</v>
      </c>
      <c r="BN100" s="44">
        <v>0</v>
      </c>
      <c r="BO100" s="41">
        <f t="shared" si="62"/>
        <v>0</v>
      </c>
      <c r="BP100" s="45">
        <v>0</v>
      </c>
      <c r="BQ100" s="44">
        <v>0</v>
      </c>
      <c r="BR100" s="41">
        <f t="shared" si="63"/>
        <v>0</v>
      </c>
      <c r="BS100" s="45">
        <v>0</v>
      </c>
      <c r="BT100" s="60">
        <v>0</v>
      </c>
      <c r="BU100" s="41">
        <f t="shared" si="64"/>
        <v>0</v>
      </c>
      <c r="BV100" s="62">
        <v>0</v>
      </c>
      <c r="BW100" s="60">
        <v>300</v>
      </c>
      <c r="BX100" s="41">
        <f t="shared" si="65"/>
        <v>250</v>
      </c>
      <c r="BY100" s="62">
        <v>0</v>
      </c>
      <c r="BZ100" s="60">
        <v>100</v>
      </c>
      <c r="CA100" s="41">
        <f t="shared" si="66"/>
        <v>83.33333333333334</v>
      </c>
      <c r="CB100" s="62">
        <v>1</v>
      </c>
      <c r="CC100" s="44">
        <f t="shared" si="41"/>
        <v>9682.4</v>
      </c>
      <c r="CD100" s="40">
        <f t="shared" si="41"/>
        <v>8068.666666666667</v>
      </c>
      <c r="CE100" s="40">
        <f t="shared" si="41"/>
        <v>7814.25</v>
      </c>
      <c r="CF100" s="60">
        <v>0</v>
      </c>
      <c r="CG100" s="41">
        <f t="shared" si="67"/>
        <v>0</v>
      </c>
      <c r="CH100" s="62">
        <v>0</v>
      </c>
      <c r="CI100" s="60">
        <v>0</v>
      </c>
      <c r="CJ100" s="41">
        <f t="shared" si="68"/>
        <v>0</v>
      </c>
      <c r="CK100" s="57">
        <v>0</v>
      </c>
      <c r="CL100" s="60">
        <v>0</v>
      </c>
      <c r="CM100" s="41">
        <f t="shared" si="69"/>
        <v>0</v>
      </c>
      <c r="CN100" s="62">
        <v>0</v>
      </c>
      <c r="CO100" s="60">
        <v>500</v>
      </c>
      <c r="CP100" s="41">
        <f t="shared" si="70"/>
        <v>416.66666666666663</v>
      </c>
      <c r="CQ100" s="62">
        <v>0</v>
      </c>
      <c r="CR100" s="44">
        <f t="shared" si="71"/>
        <v>500</v>
      </c>
      <c r="CS100" s="40">
        <f t="shared" si="71"/>
        <v>416.66666666666663</v>
      </c>
      <c r="CT100" s="40">
        <f t="shared" si="71"/>
        <v>0</v>
      </c>
    </row>
    <row r="101" spans="2:98" ht="15" customHeight="1">
      <c r="B101" s="34">
        <v>90</v>
      </c>
      <c r="C101" s="35" t="s">
        <v>135</v>
      </c>
      <c r="D101" s="55">
        <v>868.5239</v>
      </c>
      <c r="E101" s="55">
        <v>1390.232</v>
      </c>
      <c r="F101" s="39">
        <f t="shared" si="42"/>
        <v>9170</v>
      </c>
      <c r="G101" s="40">
        <f t="shared" si="42"/>
        <v>7641.666666666667</v>
      </c>
      <c r="H101" s="40">
        <f t="shared" si="42"/>
        <v>7624.666666666667</v>
      </c>
      <c r="I101" s="41">
        <f t="shared" si="43"/>
        <v>99.77753544165758</v>
      </c>
      <c r="J101" s="39">
        <f t="shared" si="39"/>
        <v>2062.2</v>
      </c>
      <c r="K101" s="40">
        <f t="shared" si="40"/>
        <v>1718.5</v>
      </c>
      <c r="L101" s="40">
        <f t="shared" si="74"/>
        <v>2001.5</v>
      </c>
      <c r="M101" s="41">
        <f t="shared" si="44"/>
        <v>116.46784986907186</v>
      </c>
      <c r="N101" s="56">
        <v>0</v>
      </c>
      <c r="O101" s="41">
        <f t="shared" si="45"/>
        <v>0</v>
      </c>
      <c r="P101" s="57">
        <v>0</v>
      </c>
      <c r="Q101" s="41" t="e">
        <f t="shared" si="46"/>
        <v>#DIV/0!</v>
      </c>
      <c r="R101" s="56">
        <v>912.2</v>
      </c>
      <c r="S101" s="41">
        <f t="shared" si="47"/>
        <v>760.1666666666666</v>
      </c>
      <c r="T101" s="57">
        <v>1208.8</v>
      </c>
      <c r="U101" s="58">
        <f t="shared" si="72"/>
        <v>33.150000000000006</v>
      </c>
      <c r="V101" s="64">
        <v>603</v>
      </c>
      <c r="W101" s="41">
        <f t="shared" si="48"/>
        <v>159.01775926331945</v>
      </c>
      <c r="X101" s="46">
        <v>4262.3</v>
      </c>
      <c r="Y101" s="46">
        <v>3039.8</v>
      </c>
      <c r="Z101" s="42">
        <v>44.2</v>
      </c>
      <c r="AA101" s="56">
        <v>340</v>
      </c>
      <c r="AB101" s="41">
        <f t="shared" si="49"/>
        <v>283.3333333333333</v>
      </c>
      <c r="AC101" s="57">
        <v>396.8</v>
      </c>
      <c r="AD101" s="58">
        <f t="shared" si="50"/>
        <v>0.7444444444444445</v>
      </c>
      <c r="AE101" s="58">
        <v>0</v>
      </c>
      <c r="AF101" s="41">
        <f t="shared" si="51"/>
        <v>140.04705882352943</v>
      </c>
      <c r="AG101" s="46">
        <v>827</v>
      </c>
      <c r="AH101" s="46">
        <v>533.1</v>
      </c>
      <c r="AI101" s="42">
        <v>6.7</v>
      </c>
      <c r="AJ101" s="56">
        <v>0</v>
      </c>
      <c r="AK101" s="41">
        <f t="shared" si="52"/>
        <v>0</v>
      </c>
      <c r="AL101" s="57">
        <v>0</v>
      </c>
      <c r="AM101" s="56">
        <v>0</v>
      </c>
      <c r="AN101" s="41">
        <f t="shared" si="53"/>
        <v>0</v>
      </c>
      <c r="AO101" s="57">
        <v>0</v>
      </c>
      <c r="AP101" s="56">
        <v>0</v>
      </c>
      <c r="AQ101" s="41">
        <f t="shared" si="54"/>
        <v>0</v>
      </c>
      <c r="AR101" s="57">
        <v>0</v>
      </c>
      <c r="AS101" s="56">
        <v>0</v>
      </c>
      <c r="AT101" s="41">
        <f t="shared" si="55"/>
        <v>0</v>
      </c>
      <c r="AU101" s="57">
        <v>0</v>
      </c>
      <c r="AV101" s="60">
        <v>6747.8</v>
      </c>
      <c r="AW101" s="61">
        <f t="shared" si="56"/>
        <v>5623.166666666667</v>
      </c>
      <c r="AX101" s="62">
        <f t="shared" si="73"/>
        <v>5623.166666666667</v>
      </c>
      <c r="AY101" s="60">
        <v>0</v>
      </c>
      <c r="AZ101" s="61">
        <f t="shared" si="57"/>
        <v>0</v>
      </c>
      <c r="BA101" s="62">
        <v>0</v>
      </c>
      <c r="BB101" s="60">
        <v>0</v>
      </c>
      <c r="BC101" s="41">
        <f t="shared" si="58"/>
        <v>0</v>
      </c>
      <c r="BD101" s="62">
        <v>0</v>
      </c>
      <c r="BE101" s="60">
        <v>50</v>
      </c>
      <c r="BF101" s="41">
        <f t="shared" si="59"/>
        <v>41.66666666666667</v>
      </c>
      <c r="BG101" s="62">
        <v>100</v>
      </c>
      <c r="BH101" s="43">
        <v>360</v>
      </c>
      <c r="BI101" s="41">
        <f t="shared" si="60"/>
        <v>300</v>
      </c>
      <c r="BJ101" s="63">
        <v>235.9</v>
      </c>
      <c r="BK101" s="44">
        <v>0</v>
      </c>
      <c r="BL101" s="41">
        <f t="shared" si="61"/>
        <v>0</v>
      </c>
      <c r="BM101" s="45">
        <v>0</v>
      </c>
      <c r="BN101" s="44">
        <v>0</v>
      </c>
      <c r="BO101" s="41">
        <f t="shared" si="62"/>
        <v>0</v>
      </c>
      <c r="BP101" s="45">
        <v>0</v>
      </c>
      <c r="BQ101" s="44">
        <v>0</v>
      </c>
      <c r="BR101" s="41">
        <f t="shared" si="63"/>
        <v>0</v>
      </c>
      <c r="BS101" s="45">
        <v>0</v>
      </c>
      <c r="BT101" s="60">
        <v>0</v>
      </c>
      <c r="BU101" s="41">
        <f t="shared" si="64"/>
        <v>0</v>
      </c>
      <c r="BV101" s="62">
        <v>0</v>
      </c>
      <c r="BW101" s="60">
        <v>360</v>
      </c>
      <c r="BX101" s="41">
        <f t="shared" si="65"/>
        <v>300</v>
      </c>
      <c r="BY101" s="62">
        <v>0</v>
      </c>
      <c r="BZ101" s="60">
        <v>400</v>
      </c>
      <c r="CA101" s="41">
        <f t="shared" si="66"/>
        <v>333.33333333333337</v>
      </c>
      <c r="CB101" s="62">
        <v>60</v>
      </c>
      <c r="CC101" s="44">
        <f t="shared" si="41"/>
        <v>9170</v>
      </c>
      <c r="CD101" s="40">
        <f t="shared" si="41"/>
        <v>7641.666666666667</v>
      </c>
      <c r="CE101" s="40">
        <f t="shared" si="41"/>
        <v>7624.666666666667</v>
      </c>
      <c r="CF101" s="60">
        <v>0</v>
      </c>
      <c r="CG101" s="41">
        <f t="shared" si="67"/>
        <v>0</v>
      </c>
      <c r="CH101" s="62">
        <v>0</v>
      </c>
      <c r="CI101" s="60">
        <v>0</v>
      </c>
      <c r="CJ101" s="41">
        <f t="shared" si="68"/>
        <v>0</v>
      </c>
      <c r="CK101" s="57">
        <v>0</v>
      </c>
      <c r="CL101" s="60">
        <v>0</v>
      </c>
      <c r="CM101" s="41">
        <f t="shared" si="69"/>
        <v>0</v>
      </c>
      <c r="CN101" s="62">
        <v>0</v>
      </c>
      <c r="CO101" s="60">
        <v>500</v>
      </c>
      <c r="CP101" s="41">
        <f t="shared" si="70"/>
        <v>416.66666666666663</v>
      </c>
      <c r="CQ101" s="62">
        <v>0</v>
      </c>
      <c r="CR101" s="44">
        <f t="shared" si="71"/>
        <v>500</v>
      </c>
      <c r="CS101" s="40">
        <f t="shared" si="71"/>
        <v>416.66666666666663</v>
      </c>
      <c r="CT101" s="40">
        <f t="shared" si="71"/>
        <v>0</v>
      </c>
    </row>
    <row r="102" spans="2:98" ht="15" customHeight="1">
      <c r="B102" s="34">
        <v>91</v>
      </c>
      <c r="C102" s="35" t="s">
        <v>136</v>
      </c>
      <c r="D102" s="55">
        <v>11872.053</v>
      </c>
      <c r="E102" s="55">
        <v>186.6008</v>
      </c>
      <c r="F102" s="39">
        <f t="shared" si="42"/>
        <v>122158.2</v>
      </c>
      <c r="G102" s="40">
        <f t="shared" si="42"/>
        <v>101851.50000000001</v>
      </c>
      <c r="H102" s="40">
        <f t="shared" si="42"/>
        <v>77803.31666666668</v>
      </c>
      <c r="I102" s="41">
        <f t="shared" si="43"/>
        <v>76.38897479827658</v>
      </c>
      <c r="J102" s="39">
        <f t="shared" si="39"/>
        <v>56914.1</v>
      </c>
      <c r="K102" s="40">
        <f t="shared" si="40"/>
        <v>47428.41666666667</v>
      </c>
      <c r="L102" s="40">
        <f t="shared" si="74"/>
        <v>25550.1</v>
      </c>
      <c r="M102" s="41">
        <f t="shared" si="44"/>
        <v>53.87086855454096</v>
      </c>
      <c r="N102" s="56">
        <v>2400</v>
      </c>
      <c r="O102" s="41">
        <f t="shared" si="45"/>
        <v>2000</v>
      </c>
      <c r="P102" s="57">
        <v>2400</v>
      </c>
      <c r="Q102" s="41">
        <f t="shared" si="46"/>
        <v>120</v>
      </c>
      <c r="R102" s="56">
        <v>5450</v>
      </c>
      <c r="S102" s="41">
        <f t="shared" si="47"/>
        <v>4541.666666666667</v>
      </c>
      <c r="T102" s="57">
        <v>4396.6</v>
      </c>
      <c r="U102" s="58">
        <f t="shared" si="72"/>
        <v>14.399999999999999</v>
      </c>
      <c r="V102" s="64">
        <v>739.5</v>
      </c>
      <c r="W102" s="41">
        <f t="shared" si="48"/>
        <v>96.80587155963303</v>
      </c>
      <c r="X102" s="46">
        <v>25274</v>
      </c>
      <c r="Y102" s="46">
        <v>15135</v>
      </c>
      <c r="Z102" s="42">
        <v>19.2</v>
      </c>
      <c r="AA102" s="56">
        <v>10900</v>
      </c>
      <c r="AB102" s="41">
        <f t="shared" si="49"/>
        <v>9083.333333333334</v>
      </c>
      <c r="AC102" s="57">
        <f>7984-2400+2.4</f>
        <v>5586.4</v>
      </c>
      <c r="AD102" s="58">
        <f t="shared" si="50"/>
        <v>30.38888888888889</v>
      </c>
      <c r="AE102" s="58">
        <v>103</v>
      </c>
      <c r="AF102" s="41">
        <f t="shared" si="51"/>
        <v>61.50165137614678</v>
      </c>
      <c r="AG102" s="46">
        <v>9265</v>
      </c>
      <c r="AH102" s="46">
        <v>23261</v>
      </c>
      <c r="AI102" s="42">
        <v>273.5</v>
      </c>
      <c r="AJ102" s="56">
        <v>2292</v>
      </c>
      <c r="AK102" s="41">
        <f t="shared" si="52"/>
        <v>1910</v>
      </c>
      <c r="AL102" s="57">
        <v>1501</v>
      </c>
      <c r="AM102" s="56">
        <v>5000</v>
      </c>
      <c r="AN102" s="41">
        <f t="shared" si="53"/>
        <v>4166.666666666667</v>
      </c>
      <c r="AO102" s="57">
        <v>4185.6</v>
      </c>
      <c r="AP102" s="56">
        <v>0</v>
      </c>
      <c r="AQ102" s="41">
        <f t="shared" si="54"/>
        <v>0</v>
      </c>
      <c r="AR102" s="57">
        <v>0</v>
      </c>
      <c r="AS102" s="56">
        <v>0</v>
      </c>
      <c r="AT102" s="41">
        <f t="shared" si="55"/>
        <v>0</v>
      </c>
      <c r="AU102" s="57">
        <v>0</v>
      </c>
      <c r="AV102" s="60">
        <v>59036.9</v>
      </c>
      <c r="AW102" s="61">
        <f t="shared" si="56"/>
        <v>49197.41666666667</v>
      </c>
      <c r="AX102" s="62">
        <f t="shared" si="73"/>
        <v>49197.41666666667</v>
      </c>
      <c r="AY102" s="60">
        <v>1987.2</v>
      </c>
      <c r="AZ102" s="61">
        <f t="shared" si="57"/>
        <v>1709</v>
      </c>
      <c r="BA102" s="62">
        <v>1709</v>
      </c>
      <c r="BB102" s="60">
        <v>0</v>
      </c>
      <c r="BC102" s="41">
        <f t="shared" si="58"/>
        <v>0</v>
      </c>
      <c r="BD102" s="62">
        <v>0</v>
      </c>
      <c r="BE102" s="60">
        <v>0</v>
      </c>
      <c r="BF102" s="41">
        <f t="shared" si="59"/>
        <v>0</v>
      </c>
      <c r="BG102" s="62">
        <v>0</v>
      </c>
      <c r="BH102" s="43">
        <v>600</v>
      </c>
      <c r="BI102" s="41">
        <f t="shared" si="60"/>
        <v>500</v>
      </c>
      <c r="BJ102" s="63">
        <v>513.9</v>
      </c>
      <c r="BK102" s="44">
        <v>0</v>
      </c>
      <c r="BL102" s="41">
        <f t="shared" si="61"/>
        <v>0</v>
      </c>
      <c r="BM102" s="45">
        <v>0</v>
      </c>
      <c r="BN102" s="44">
        <v>0</v>
      </c>
      <c r="BO102" s="41">
        <f t="shared" si="62"/>
        <v>0</v>
      </c>
      <c r="BP102" s="45">
        <v>0</v>
      </c>
      <c r="BQ102" s="44">
        <v>4000</v>
      </c>
      <c r="BR102" s="41">
        <f t="shared" si="63"/>
        <v>3333.333333333333</v>
      </c>
      <c r="BS102" s="45">
        <v>4000</v>
      </c>
      <c r="BT102" s="60">
        <v>0</v>
      </c>
      <c r="BU102" s="41">
        <f t="shared" si="64"/>
        <v>0</v>
      </c>
      <c r="BV102" s="62">
        <v>0</v>
      </c>
      <c r="BW102" s="60">
        <v>4220</v>
      </c>
      <c r="BX102" s="41">
        <f t="shared" si="65"/>
        <v>3516.666666666667</v>
      </c>
      <c r="BY102" s="62">
        <v>1346.8</v>
      </c>
      <c r="BZ102" s="60">
        <v>26272.1</v>
      </c>
      <c r="CA102" s="41">
        <f t="shared" si="66"/>
        <v>21893.416666666668</v>
      </c>
      <c r="CB102" s="62">
        <v>2966.6</v>
      </c>
      <c r="CC102" s="44">
        <f t="shared" si="41"/>
        <v>122158.2</v>
      </c>
      <c r="CD102" s="40">
        <f t="shared" si="41"/>
        <v>101851.50000000001</v>
      </c>
      <c r="CE102" s="40">
        <f t="shared" si="41"/>
        <v>77803.31666666668</v>
      </c>
      <c r="CF102" s="60">
        <v>0</v>
      </c>
      <c r="CG102" s="41">
        <f t="shared" si="67"/>
        <v>0</v>
      </c>
      <c r="CH102" s="62">
        <v>0</v>
      </c>
      <c r="CI102" s="60">
        <v>0</v>
      </c>
      <c r="CJ102" s="41">
        <f t="shared" si="68"/>
        <v>0</v>
      </c>
      <c r="CK102" s="57">
        <v>0</v>
      </c>
      <c r="CL102" s="60">
        <v>0</v>
      </c>
      <c r="CM102" s="41">
        <f t="shared" si="69"/>
        <v>0</v>
      </c>
      <c r="CN102" s="62">
        <v>0</v>
      </c>
      <c r="CO102" s="60">
        <v>7600</v>
      </c>
      <c r="CP102" s="41">
        <f t="shared" si="70"/>
        <v>6333.333333333334</v>
      </c>
      <c r="CQ102" s="62">
        <v>0</v>
      </c>
      <c r="CR102" s="44">
        <f t="shared" si="71"/>
        <v>7600</v>
      </c>
      <c r="CS102" s="40">
        <f t="shared" si="71"/>
        <v>6333.333333333334</v>
      </c>
      <c r="CT102" s="40">
        <f t="shared" si="71"/>
        <v>0</v>
      </c>
    </row>
    <row r="103" spans="2:98" ht="15" customHeight="1">
      <c r="B103" s="34">
        <v>92</v>
      </c>
      <c r="C103" s="35" t="s">
        <v>137</v>
      </c>
      <c r="D103" s="55">
        <v>2028.951</v>
      </c>
      <c r="E103" s="55">
        <v>657.47</v>
      </c>
      <c r="F103" s="39">
        <f t="shared" si="42"/>
        <v>4845</v>
      </c>
      <c r="G103" s="40">
        <f t="shared" si="42"/>
        <v>4037.5000000000005</v>
      </c>
      <c r="H103" s="40">
        <f t="shared" si="42"/>
        <v>3965.6476666666667</v>
      </c>
      <c r="I103" s="41">
        <f t="shared" si="43"/>
        <v>98.22037564499483</v>
      </c>
      <c r="J103" s="39">
        <f t="shared" si="39"/>
        <v>1345</v>
      </c>
      <c r="K103" s="40">
        <f t="shared" si="40"/>
        <v>1120.8333333333335</v>
      </c>
      <c r="L103" s="40">
        <f t="shared" si="74"/>
        <v>1048.981</v>
      </c>
      <c r="M103" s="41">
        <f t="shared" si="44"/>
        <v>93.58938289962823</v>
      </c>
      <c r="N103" s="56">
        <v>1</v>
      </c>
      <c r="O103" s="41">
        <f t="shared" si="45"/>
        <v>0.8333333333333333</v>
      </c>
      <c r="P103" s="57">
        <v>0.081</v>
      </c>
      <c r="Q103" s="41">
        <f t="shared" si="46"/>
        <v>9.72</v>
      </c>
      <c r="R103" s="56">
        <v>945</v>
      </c>
      <c r="S103" s="41">
        <f t="shared" si="47"/>
        <v>787.5</v>
      </c>
      <c r="T103" s="57">
        <v>748.7</v>
      </c>
      <c r="U103" s="58">
        <f t="shared" si="72"/>
        <v>3.75</v>
      </c>
      <c r="V103" s="64">
        <v>58</v>
      </c>
      <c r="W103" s="41">
        <f t="shared" si="48"/>
        <v>95.07301587301588</v>
      </c>
      <c r="X103" s="46">
        <v>5744.7</v>
      </c>
      <c r="Y103" s="46">
        <v>2744.7</v>
      </c>
      <c r="Z103" s="42">
        <v>5</v>
      </c>
      <c r="AA103" s="56">
        <v>186</v>
      </c>
      <c r="AB103" s="41">
        <f t="shared" si="49"/>
        <v>155</v>
      </c>
      <c r="AC103" s="57">
        <v>22.5</v>
      </c>
      <c r="AD103" s="58">
        <f t="shared" si="50"/>
        <v>0.03333333333333333</v>
      </c>
      <c r="AE103" s="58">
        <v>0</v>
      </c>
      <c r="AF103" s="41">
        <f t="shared" si="51"/>
        <v>14.516129032258066</v>
      </c>
      <c r="AG103" s="46">
        <v>1868.6</v>
      </c>
      <c r="AH103" s="46">
        <v>868.6</v>
      </c>
      <c r="AI103" s="42">
        <v>0.3</v>
      </c>
      <c r="AJ103" s="56">
        <v>0</v>
      </c>
      <c r="AK103" s="41">
        <f t="shared" si="52"/>
        <v>0</v>
      </c>
      <c r="AL103" s="57">
        <v>0</v>
      </c>
      <c r="AM103" s="56">
        <v>0</v>
      </c>
      <c r="AN103" s="41">
        <f t="shared" si="53"/>
        <v>0</v>
      </c>
      <c r="AO103" s="57">
        <v>0</v>
      </c>
      <c r="AP103" s="56">
        <v>0</v>
      </c>
      <c r="AQ103" s="41">
        <f t="shared" si="54"/>
        <v>0</v>
      </c>
      <c r="AR103" s="57">
        <v>0</v>
      </c>
      <c r="AS103" s="56">
        <v>0</v>
      </c>
      <c r="AT103" s="41">
        <f t="shared" si="55"/>
        <v>0</v>
      </c>
      <c r="AU103" s="57">
        <v>0</v>
      </c>
      <c r="AV103" s="60">
        <v>3500</v>
      </c>
      <c r="AW103" s="61">
        <f t="shared" si="56"/>
        <v>2916.666666666667</v>
      </c>
      <c r="AX103" s="62">
        <f t="shared" si="73"/>
        <v>2916.666666666667</v>
      </c>
      <c r="AY103" s="60">
        <v>0</v>
      </c>
      <c r="AZ103" s="61">
        <f t="shared" si="57"/>
        <v>0</v>
      </c>
      <c r="BA103" s="62">
        <v>0</v>
      </c>
      <c r="BB103" s="60">
        <v>0</v>
      </c>
      <c r="BC103" s="41">
        <f t="shared" si="58"/>
        <v>0</v>
      </c>
      <c r="BD103" s="62">
        <v>0</v>
      </c>
      <c r="BE103" s="60">
        <v>0</v>
      </c>
      <c r="BF103" s="41">
        <f t="shared" si="59"/>
        <v>0</v>
      </c>
      <c r="BG103" s="62">
        <v>0</v>
      </c>
      <c r="BH103" s="43">
        <v>213</v>
      </c>
      <c r="BI103" s="41">
        <f t="shared" si="60"/>
        <v>177.5</v>
      </c>
      <c r="BJ103" s="63">
        <v>275.7</v>
      </c>
      <c r="BK103" s="44">
        <v>0</v>
      </c>
      <c r="BL103" s="41">
        <f t="shared" si="61"/>
        <v>0</v>
      </c>
      <c r="BM103" s="45">
        <v>0</v>
      </c>
      <c r="BN103" s="44">
        <v>0</v>
      </c>
      <c r="BO103" s="41">
        <f t="shared" si="62"/>
        <v>0</v>
      </c>
      <c r="BP103" s="45">
        <v>0</v>
      </c>
      <c r="BQ103" s="44">
        <v>0</v>
      </c>
      <c r="BR103" s="41">
        <f t="shared" si="63"/>
        <v>0</v>
      </c>
      <c r="BS103" s="45">
        <v>0</v>
      </c>
      <c r="BT103" s="60">
        <v>0</v>
      </c>
      <c r="BU103" s="41">
        <f t="shared" si="64"/>
        <v>0</v>
      </c>
      <c r="BV103" s="62">
        <v>0</v>
      </c>
      <c r="BW103" s="60">
        <v>0</v>
      </c>
      <c r="BX103" s="41">
        <f t="shared" si="65"/>
        <v>0</v>
      </c>
      <c r="BY103" s="62">
        <v>0</v>
      </c>
      <c r="BZ103" s="60">
        <v>0</v>
      </c>
      <c r="CA103" s="41">
        <f t="shared" si="66"/>
        <v>0</v>
      </c>
      <c r="CB103" s="62">
        <v>2</v>
      </c>
      <c r="CC103" s="44">
        <f t="shared" si="41"/>
        <v>4845</v>
      </c>
      <c r="CD103" s="40">
        <f t="shared" si="41"/>
        <v>4037.5000000000005</v>
      </c>
      <c r="CE103" s="40">
        <f t="shared" si="41"/>
        <v>3965.6476666666667</v>
      </c>
      <c r="CF103" s="60">
        <v>0</v>
      </c>
      <c r="CG103" s="41">
        <f t="shared" si="67"/>
        <v>0</v>
      </c>
      <c r="CH103" s="62">
        <v>0</v>
      </c>
      <c r="CI103" s="60">
        <v>0</v>
      </c>
      <c r="CJ103" s="41">
        <f t="shared" si="68"/>
        <v>0</v>
      </c>
      <c r="CK103" s="57">
        <v>0</v>
      </c>
      <c r="CL103" s="60">
        <v>0</v>
      </c>
      <c r="CM103" s="41">
        <f t="shared" si="69"/>
        <v>0</v>
      </c>
      <c r="CN103" s="62">
        <v>0</v>
      </c>
      <c r="CO103" s="60">
        <v>242</v>
      </c>
      <c r="CP103" s="41">
        <f t="shared" si="70"/>
        <v>201.66666666666669</v>
      </c>
      <c r="CQ103" s="62">
        <v>0</v>
      </c>
      <c r="CR103" s="44">
        <f t="shared" si="71"/>
        <v>242</v>
      </c>
      <c r="CS103" s="40">
        <f t="shared" si="71"/>
        <v>201.66666666666669</v>
      </c>
      <c r="CT103" s="40">
        <f t="shared" si="71"/>
        <v>0</v>
      </c>
    </row>
    <row r="104" spans="2:98" ht="15" customHeight="1">
      <c r="B104" s="34">
        <v>93</v>
      </c>
      <c r="C104" s="35" t="s">
        <v>138</v>
      </c>
      <c r="D104" s="55">
        <v>2584.291</v>
      </c>
      <c r="E104" s="55">
        <v>1513.81</v>
      </c>
      <c r="F104" s="39">
        <f t="shared" si="42"/>
        <v>14130.6</v>
      </c>
      <c r="G104" s="40">
        <f t="shared" si="42"/>
        <v>11775.5</v>
      </c>
      <c r="H104" s="40">
        <f t="shared" si="42"/>
        <v>11112.65</v>
      </c>
      <c r="I104" s="41">
        <f t="shared" si="43"/>
        <v>94.37093966285931</v>
      </c>
      <c r="J104" s="39">
        <f t="shared" si="39"/>
        <v>2358.9</v>
      </c>
      <c r="K104" s="40">
        <f t="shared" si="40"/>
        <v>1965.75</v>
      </c>
      <c r="L104" s="40">
        <f t="shared" si="74"/>
        <v>1602.9</v>
      </c>
      <c r="M104" s="41">
        <f t="shared" si="44"/>
        <v>81.54139641358262</v>
      </c>
      <c r="N104" s="56">
        <v>0</v>
      </c>
      <c r="O104" s="41">
        <f t="shared" si="45"/>
        <v>0</v>
      </c>
      <c r="P104" s="57">
        <v>0</v>
      </c>
      <c r="Q104" s="41" t="e">
        <f t="shared" si="46"/>
        <v>#DIV/0!</v>
      </c>
      <c r="R104" s="56">
        <v>1200</v>
      </c>
      <c r="S104" s="41">
        <f t="shared" si="47"/>
        <v>1000</v>
      </c>
      <c r="T104" s="57">
        <v>979.1</v>
      </c>
      <c r="U104" s="58">
        <f t="shared" si="72"/>
        <v>50.775</v>
      </c>
      <c r="V104" s="64">
        <v>104.2</v>
      </c>
      <c r="W104" s="41">
        <f t="shared" si="48"/>
        <v>97.91</v>
      </c>
      <c r="X104" s="46">
        <v>4025</v>
      </c>
      <c r="Y104" s="46">
        <v>2855</v>
      </c>
      <c r="Z104" s="42">
        <v>67.7</v>
      </c>
      <c r="AA104" s="56">
        <v>570</v>
      </c>
      <c r="AB104" s="41">
        <f t="shared" si="49"/>
        <v>475</v>
      </c>
      <c r="AC104" s="57">
        <v>244.8</v>
      </c>
      <c r="AD104" s="58">
        <f t="shared" si="50"/>
        <v>0</v>
      </c>
      <c r="AE104" s="58">
        <v>13.3</v>
      </c>
      <c r="AF104" s="41">
        <f t="shared" si="51"/>
        <v>51.53684210526316</v>
      </c>
      <c r="AG104" s="46">
        <v>620.2</v>
      </c>
      <c r="AH104" s="46">
        <v>27.4</v>
      </c>
      <c r="AI104" s="42">
        <v>0</v>
      </c>
      <c r="AJ104" s="56">
        <v>54</v>
      </c>
      <c r="AK104" s="41">
        <f t="shared" si="52"/>
        <v>45</v>
      </c>
      <c r="AL104" s="57">
        <v>38</v>
      </c>
      <c r="AM104" s="56">
        <v>0</v>
      </c>
      <c r="AN104" s="41">
        <f t="shared" si="53"/>
        <v>0</v>
      </c>
      <c r="AO104" s="57">
        <v>0</v>
      </c>
      <c r="AP104" s="56">
        <v>0</v>
      </c>
      <c r="AQ104" s="41">
        <f t="shared" si="54"/>
        <v>0</v>
      </c>
      <c r="AR104" s="57">
        <v>0</v>
      </c>
      <c r="AS104" s="56">
        <v>0</v>
      </c>
      <c r="AT104" s="41">
        <f t="shared" si="55"/>
        <v>0</v>
      </c>
      <c r="AU104" s="57">
        <v>0</v>
      </c>
      <c r="AV104" s="60">
        <v>11411.7</v>
      </c>
      <c r="AW104" s="61">
        <f t="shared" si="56"/>
        <v>9509.75</v>
      </c>
      <c r="AX104" s="62">
        <f t="shared" si="73"/>
        <v>9509.75</v>
      </c>
      <c r="AY104" s="60">
        <v>0</v>
      </c>
      <c r="AZ104" s="61">
        <f t="shared" si="57"/>
        <v>0</v>
      </c>
      <c r="BA104" s="62">
        <v>0</v>
      </c>
      <c r="BB104" s="60">
        <v>0</v>
      </c>
      <c r="BC104" s="41">
        <f t="shared" si="58"/>
        <v>0</v>
      </c>
      <c r="BD104" s="62">
        <v>0</v>
      </c>
      <c r="BE104" s="60">
        <v>0</v>
      </c>
      <c r="BF104" s="41">
        <f t="shared" si="59"/>
        <v>0</v>
      </c>
      <c r="BG104" s="62">
        <v>0</v>
      </c>
      <c r="BH104" s="43">
        <v>240</v>
      </c>
      <c r="BI104" s="41">
        <f t="shared" si="60"/>
        <v>200</v>
      </c>
      <c r="BJ104" s="63">
        <v>240</v>
      </c>
      <c r="BK104" s="44">
        <v>0</v>
      </c>
      <c r="BL104" s="41">
        <f t="shared" si="61"/>
        <v>0</v>
      </c>
      <c r="BM104" s="45">
        <v>0</v>
      </c>
      <c r="BN104" s="44">
        <v>0</v>
      </c>
      <c r="BO104" s="41">
        <f t="shared" si="62"/>
        <v>0</v>
      </c>
      <c r="BP104" s="45">
        <v>0</v>
      </c>
      <c r="BQ104" s="44">
        <v>294.9</v>
      </c>
      <c r="BR104" s="41">
        <f t="shared" si="63"/>
        <v>245.75</v>
      </c>
      <c r="BS104" s="45">
        <v>101</v>
      </c>
      <c r="BT104" s="60">
        <v>0</v>
      </c>
      <c r="BU104" s="41">
        <f t="shared" si="64"/>
        <v>0</v>
      </c>
      <c r="BV104" s="62">
        <v>0</v>
      </c>
      <c r="BW104" s="60">
        <v>360</v>
      </c>
      <c r="BX104" s="41">
        <f t="shared" si="65"/>
        <v>300</v>
      </c>
      <c r="BY104" s="62">
        <v>0</v>
      </c>
      <c r="BZ104" s="60">
        <v>0</v>
      </c>
      <c r="CA104" s="41">
        <f t="shared" si="66"/>
        <v>0</v>
      </c>
      <c r="CB104" s="62">
        <v>0</v>
      </c>
      <c r="CC104" s="44">
        <f t="shared" si="41"/>
        <v>14130.6</v>
      </c>
      <c r="CD104" s="40">
        <f t="shared" si="41"/>
        <v>11775.5</v>
      </c>
      <c r="CE104" s="40">
        <f t="shared" si="41"/>
        <v>11112.65</v>
      </c>
      <c r="CF104" s="60">
        <v>0</v>
      </c>
      <c r="CG104" s="41">
        <f t="shared" si="67"/>
        <v>0</v>
      </c>
      <c r="CH104" s="62">
        <v>0</v>
      </c>
      <c r="CI104" s="60">
        <v>0</v>
      </c>
      <c r="CJ104" s="41">
        <f t="shared" si="68"/>
        <v>0</v>
      </c>
      <c r="CK104" s="57">
        <v>0</v>
      </c>
      <c r="CL104" s="60">
        <v>0</v>
      </c>
      <c r="CM104" s="41">
        <f t="shared" si="69"/>
        <v>0</v>
      </c>
      <c r="CN104" s="62">
        <v>0</v>
      </c>
      <c r="CO104" s="60">
        <v>750</v>
      </c>
      <c r="CP104" s="41">
        <f t="shared" si="70"/>
        <v>625</v>
      </c>
      <c r="CQ104" s="62">
        <v>0</v>
      </c>
      <c r="CR104" s="44">
        <f t="shared" si="71"/>
        <v>750</v>
      </c>
      <c r="CS104" s="40">
        <f t="shared" si="71"/>
        <v>625</v>
      </c>
      <c r="CT104" s="40">
        <f t="shared" si="71"/>
        <v>0</v>
      </c>
    </row>
    <row r="105" spans="2:98" ht="15" customHeight="1">
      <c r="B105" s="34">
        <v>94</v>
      </c>
      <c r="C105" s="35" t="s">
        <v>139</v>
      </c>
      <c r="D105" s="55">
        <v>375.918</v>
      </c>
      <c r="E105" s="55">
        <v>9.492</v>
      </c>
      <c r="F105" s="39">
        <f t="shared" si="42"/>
        <v>8432</v>
      </c>
      <c r="G105" s="40">
        <f t="shared" si="42"/>
        <v>7026.666666666667</v>
      </c>
      <c r="H105" s="40">
        <f t="shared" si="42"/>
        <v>6200.6866666666665</v>
      </c>
      <c r="I105" s="41">
        <f t="shared" si="43"/>
        <v>88.24506641366223</v>
      </c>
      <c r="J105" s="39">
        <f t="shared" si="39"/>
        <v>4632</v>
      </c>
      <c r="K105" s="40">
        <f t="shared" si="40"/>
        <v>3859.9999999999995</v>
      </c>
      <c r="L105" s="40">
        <f t="shared" si="74"/>
        <v>3284.02</v>
      </c>
      <c r="M105" s="41">
        <f t="shared" si="44"/>
        <v>85.07823834196893</v>
      </c>
      <c r="N105" s="56">
        <v>2</v>
      </c>
      <c r="O105" s="41">
        <f t="shared" si="45"/>
        <v>1.6666666666666665</v>
      </c>
      <c r="P105" s="57">
        <v>0</v>
      </c>
      <c r="Q105" s="41">
        <f t="shared" si="46"/>
        <v>0</v>
      </c>
      <c r="R105" s="56">
        <v>2000</v>
      </c>
      <c r="S105" s="41">
        <f t="shared" si="47"/>
        <v>1666.6666666666665</v>
      </c>
      <c r="T105" s="57">
        <v>1602.6</v>
      </c>
      <c r="U105" s="58">
        <f t="shared" si="72"/>
        <v>16.799999999999997</v>
      </c>
      <c r="V105" s="64">
        <v>678.4</v>
      </c>
      <c r="W105" s="41">
        <f t="shared" si="48"/>
        <v>96.156</v>
      </c>
      <c r="X105" s="46">
        <v>6054</v>
      </c>
      <c r="Y105" s="46">
        <v>2456.5</v>
      </c>
      <c r="Z105" s="42">
        <v>22.4</v>
      </c>
      <c r="AA105" s="56">
        <v>180</v>
      </c>
      <c r="AB105" s="41">
        <f t="shared" si="49"/>
        <v>150</v>
      </c>
      <c r="AC105" s="57">
        <v>91.82</v>
      </c>
      <c r="AD105" s="58">
        <f t="shared" si="50"/>
        <v>0.24444444444444446</v>
      </c>
      <c r="AE105" s="58">
        <v>0</v>
      </c>
      <c r="AF105" s="41">
        <f t="shared" si="51"/>
        <v>61.21333333333333</v>
      </c>
      <c r="AG105" s="46">
        <v>872.7</v>
      </c>
      <c r="AH105" s="46">
        <v>305.1</v>
      </c>
      <c r="AI105" s="42">
        <v>2.2</v>
      </c>
      <c r="AJ105" s="56">
        <v>0</v>
      </c>
      <c r="AK105" s="41">
        <f t="shared" si="52"/>
        <v>0</v>
      </c>
      <c r="AL105" s="57">
        <v>0</v>
      </c>
      <c r="AM105" s="56">
        <v>0</v>
      </c>
      <c r="AN105" s="41">
        <f t="shared" si="53"/>
        <v>0</v>
      </c>
      <c r="AO105" s="57">
        <v>0</v>
      </c>
      <c r="AP105" s="56">
        <v>0</v>
      </c>
      <c r="AQ105" s="41">
        <f t="shared" si="54"/>
        <v>0</v>
      </c>
      <c r="AR105" s="57">
        <v>0</v>
      </c>
      <c r="AS105" s="56">
        <v>0</v>
      </c>
      <c r="AT105" s="41">
        <f t="shared" si="55"/>
        <v>0</v>
      </c>
      <c r="AU105" s="57">
        <v>0</v>
      </c>
      <c r="AV105" s="60">
        <v>3500</v>
      </c>
      <c r="AW105" s="61">
        <f t="shared" si="56"/>
        <v>2916.666666666667</v>
      </c>
      <c r="AX105" s="62">
        <f t="shared" si="73"/>
        <v>2916.666666666667</v>
      </c>
      <c r="AY105" s="60">
        <v>0</v>
      </c>
      <c r="AZ105" s="61">
        <f t="shared" si="57"/>
        <v>0</v>
      </c>
      <c r="BA105" s="62">
        <v>0</v>
      </c>
      <c r="BB105" s="60">
        <v>0</v>
      </c>
      <c r="BC105" s="41">
        <f t="shared" si="58"/>
        <v>0</v>
      </c>
      <c r="BD105" s="62">
        <v>0</v>
      </c>
      <c r="BE105" s="60">
        <v>0</v>
      </c>
      <c r="BF105" s="41">
        <f t="shared" si="59"/>
        <v>0</v>
      </c>
      <c r="BG105" s="62">
        <v>0</v>
      </c>
      <c r="BH105" s="43">
        <v>2400</v>
      </c>
      <c r="BI105" s="41">
        <f t="shared" si="60"/>
        <v>2000</v>
      </c>
      <c r="BJ105" s="63">
        <v>1502.5</v>
      </c>
      <c r="BK105" s="44">
        <v>0</v>
      </c>
      <c r="BL105" s="41">
        <f t="shared" si="61"/>
        <v>0</v>
      </c>
      <c r="BM105" s="45">
        <v>0</v>
      </c>
      <c r="BN105" s="44">
        <v>0</v>
      </c>
      <c r="BO105" s="41">
        <f t="shared" si="62"/>
        <v>0</v>
      </c>
      <c r="BP105" s="45">
        <v>0</v>
      </c>
      <c r="BQ105" s="44">
        <v>0</v>
      </c>
      <c r="BR105" s="41">
        <f t="shared" si="63"/>
        <v>0</v>
      </c>
      <c r="BS105" s="45">
        <v>0</v>
      </c>
      <c r="BT105" s="60">
        <v>0</v>
      </c>
      <c r="BU105" s="41">
        <f t="shared" si="64"/>
        <v>0</v>
      </c>
      <c r="BV105" s="62">
        <v>0</v>
      </c>
      <c r="BW105" s="60">
        <v>300</v>
      </c>
      <c r="BX105" s="41">
        <f t="shared" si="65"/>
        <v>250</v>
      </c>
      <c r="BY105" s="62">
        <v>0</v>
      </c>
      <c r="BZ105" s="60">
        <v>50</v>
      </c>
      <c r="CA105" s="41">
        <f t="shared" si="66"/>
        <v>41.66666666666667</v>
      </c>
      <c r="CB105" s="62">
        <v>87.1</v>
      </c>
      <c r="CC105" s="44">
        <f t="shared" si="41"/>
        <v>8432</v>
      </c>
      <c r="CD105" s="40">
        <f t="shared" si="41"/>
        <v>7026.666666666667</v>
      </c>
      <c r="CE105" s="40">
        <f t="shared" si="41"/>
        <v>6200.6866666666665</v>
      </c>
      <c r="CF105" s="60">
        <v>0</v>
      </c>
      <c r="CG105" s="41">
        <f t="shared" si="67"/>
        <v>0</v>
      </c>
      <c r="CH105" s="62">
        <v>0</v>
      </c>
      <c r="CI105" s="60">
        <v>0</v>
      </c>
      <c r="CJ105" s="41">
        <f t="shared" si="68"/>
        <v>0</v>
      </c>
      <c r="CK105" s="57">
        <v>0</v>
      </c>
      <c r="CL105" s="60">
        <v>0</v>
      </c>
      <c r="CM105" s="41">
        <f t="shared" si="69"/>
        <v>0</v>
      </c>
      <c r="CN105" s="62">
        <v>0</v>
      </c>
      <c r="CO105" s="60">
        <v>420</v>
      </c>
      <c r="CP105" s="41">
        <f t="shared" si="70"/>
        <v>350</v>
      </c>
      <c r="CQ105" s="62">
        <v>0</v>
      </c>
      <c r="CR105" s="44">
        <f t="shared" si="71"/>
        <v>420</v>
      </c>
      <c r="CS105" s="40">
        <f t="shared" si="71"/>
        <v>350</v>
      </c>
      <c r="CT105" s="40">
        <f t="shared" si="71"/>
        <v>0</v>
      </c>
    </row>
    <row r="106" spans="2:98" ht="15" customHeight="1">
      <c r="B106" s="34">
        <v>95</v>
      </c>
      <c r="C106" s="35" t="s">
        <v>140</v>
      </c>
      <c r="D106" s="55">
        <v>0</v>
      </c>
      <c r="E106" s="55">
        <v>1354.2501</v>
      </c>
      <c r="F106" s="39">
        <f t="shared" si="42"/>
        <v>4465</v>
      </c>
      <c r="G106" s="40">
        <f t="shared" si="42"/>
        <v>3720.8333333333335</v>
      </c>
      <c r="H106" s="40">
        <f t="shared" si="42"/>
        <v>3554.757666666667</v>
      </c>
      <c r="I106" s="41">
        <f t="shared" si="43"/>
        <v>95.53660022396416</v>
      </c>
      <c r="J106" s="39">
        <f t="shared" si="39"/>
        <v>965</v>
      </c>
      <c r="K106" s="40">
        <f t="shared" si="40"/>
        <v>804.1666666666667</v>
      </c>
      <c r="L106" s="40">
        <f t="shared" si="74"/>
        <v>638.091</v>
      </c>
      <c r="M106" s="41">
        <f t="shared" si="44"/>
        <v>79.348103626943</v>
      </c>
      <c r="N106" s="56">
        <v>0</v>
      </c>
      <c r="O106" s="41">
        <f t="shared" si="45"/>
        <v>0</v>
      </c>
      <c r="P106" s="57">
        <v>0</v>
      </c>
      <c r="Q106" s="41" t="e">
        <f t="shared" si="46"/>
        <v>#DIV/0!</v>
      </c>
      <c r="R106" s="56">
        <v>500</v>
      </c>
      <c r="S106" s="41">
        <f t="shared" si="47"/>
        <v>416.66666666666663</v>
      </c>
      <c r="T106" s="57">
        <v>334</v>
      </c>
      <c r="U106" s="58">
        <f t="shared" si="72"/>
        <v>25.8</v>
      </c>
      <c r="V106" s="64">
        <v>183</v>
      </c>
      <c r="W106" s="41">
        <f t="shared" si="48"/>
        <v>80.16000000000001</v>
      </c>
      <c r="X106" s="46">
        <v>1049.9</v>
      </c>
      <c r="Y106" s="46">
        <v>729.9</v>
      </c>
      <c r="Z106" s="42">
        <v>34.4</v>
      </c>
      <c r="AA106" s="56">
        <v>50</v>
      </c>
      <c r="AB106" s="41">
        <f t="shared" si="49"/>
        <v>41.66666666666667</v>
      </c>
      <c r="AC106" s="57">
        <v>36.2</v>
      </c>
      <c r="AD106" s="58">
        <f t="shared" si="50"/>
        <v>0.2</v>
      </c>
      <c r="AE106" s="58">
        <v>0</v>
      </c>
      <c r="AF106" s="41">
        <f t="shared" si="51"/>
        <v>86.88</v>
      </c>
      <c r="AG106" s="46">
        <v>219.5</v>
      </c>
      <c r="AH106" s="46">
        <v>88.5</v>
      </c>
      <c r="AI106" s="42">
        <v>1.8</v>
      </c>
      <c r="AJ106" s="56">
        <v>0</v>
      </c>
      <c r="AK106" s="41">
        <f t="shared" si="52"/>
        <v>0</v>
      </c>
      <c r="AL106" s="57">
        <v>0</v>
      </c>
      <c r="AM106" s="56">
        <v>0</v>
      </c>
      <c r="AN106" s="41">
        <f t="shared" si="53"/>
        <v>0</v>
      </c>
      <c r="AO106" s="57">
        <v>0</v>
      </c>
      <c r="AP106" s="56">
        <v>0</v>
      </c>
      <c r="AQ106" s="41">
        <f t="shared" si="54"/>
        <v>0</v>
      </c>
      <c r="AR106" s="57">
        <v>0</v>
      </c>
      <c r="AS106" s="56">
        <v>0</v>
      </c>
      <c r="AT106" s="41">
        <f t="shared" si="55"/>
        <v>0</v>
      </c>
      <c r="AU106" s="57">
        <v>0</v>
      </c>
      <c r="AV106" s="60">
        <v>3500</v>
      </c>
      <c r="AW106" s="61">
        <f t="shared" si="56"/>
        <v>2916.666666666667</v>
      </c>
      <c r="AX106" s="62">
        <f t="shared" si="73"/>
        <v>2916.666666666667</v>
      </c>
      <c r="AY106" s="60">
        <v>0</v>
      </c>
      <c r="AZ106" s="61">
        <f t="shared" si="57"/>
        <v>0</v>
      </c>
      <c r="BA106" s="62">
        <v>0</v>
      </c>
      <c r="BB106" s="60">
        <v>0</v>
      </c>
      <c r="BC106" s="41">
        <f t="shared" si="58"/>
        <v>0</v>
      </c>
      <c r="BD106" s="62">
        <v>0</v>
      </c>
      <c r="BE106" s="60">
        <v>0</v>
      </c>
      <c r="BF106" s="41">
        <f t="shared" si="59"/>
        <v>0</v>
      </c>
      <c r="BG106" s="62">
        <v>0</v>
      </c>
      <c r="BH106" s="43">
        <v>215</v>
      </c>
      <c r="BI106" s="41">
        <f t="shared" si="60"/>
        <v>179.16666666666669</v>
      </c>
      <c r="BJ106" s="63">
        <v>125</v>
      </c>
      <c r="BK106" s="44">
        <v>0</v>
      </c>
      <c r="BL106" s="41">
        <f t="shared" si="61"/>
        <v>0</v>
      </c>
      <c r="BM106" s="45">
        <v>0</v>
      </c>
      <c r="BN106" s="44">
        <v>0</v>
      </c>
      <c r="BO106" s="41">
        <f t="shared" si="62"/>
        <v>0</v>
      </c>
      <c r="BP106" s="45">
        <v>0</v>
      </c>
      <c r="BQ106" s="44">
        <v>0</v>
      </c>
      <c r="BR106" s="41">
        <f t="shared" si="63"/>
        <v>0</v>
      </c>
      <c r="BS106" s="45">
        <v>0</v>
      </c>
      <c r="BT106" s="60">
        <v>0</v>
      </c>
      <c r="BU106" s="41">
        <f t="shared" si="64"/>
        <v>0</v>
      </c>
      <c r="BV106" s="62">
        <v>0</v>
      </c>
      <c r="BW106" s="60">
        <v>0</v>
      </c>
      <c r="BX106" s="41">
        <f t="shared" si="65"/>
        <v>0</v>
      </c>
      <c r="BY106" s="62">
        <v>0</v>
      </c>
      <c r="BZ106" s="60">
        <v>200</v>
      </c>
      <c r="CA106" s="41">
        <f t="shared" si="66"/>
        <v>166.66666666666669</v>
      </c>
      <c r="CB106" s="62">
        <v>142.891</v>
      </c>
      <c r="CC106" s="44">
        <f t="shared" si="41"/>
        <v>4465</v>
      </c>
      <c r="CD106" s="40">
        <f t="shared" si="41"/>
        <v>3720.8333333333335</v>
      </c>
      <c r="CE106" s="40">
        <f t="shared" si="41"/>
        <v>3554.757666666667</v>
      </c>
      <c r="CF106" s="60">
        <v>0</v>
      </c>
      <c r="CG106" s="41">
        <f t="shared" si="67"/>
        <v>0</v>
      </c>
      <c r="CH106" s="62">
        <v>0</v>
      </c>
      <c r="CI106" s="60">
        <v>0</v>
      </c>
      <c r="CJ106" s="41">
        <f t="shared" si="68"/>
        <v>0</v>
      </c>
      <c r="CK106" s="57">
        <v>0</v>
      </c>
      <c r="CL106" s="60">
        <v>0</v>
      </c>
      <c r="CM106" s="41">
        <f t="shared" si="69"/>
        <v>0</v>
      </c>
      <c r="CN106" s="62">
        <v>0</v>
      </c>
      <c r="CO106" s="60">
        <v>223.5</v>
      </c>
      <c r="CP106" s="41">
        <f t="shared" si="70"/>
        <v>186.25</v>
      </c>
      <c r="CQ106" s="62">
        <v>0</v>
      </c>
      <c r="CR106" s="44">
        <f t="shared" si="71"/>
        <v>223.5</v>
      </c>
      <c r="CS106" s="40">
        <f t="shared" si="71"/>
        <v>186.25</v>
      </c>
      <c r="CT106" s="40">
        <f t="shared" si="71"/>
        <v>0</v>
      </c>
    </row>
    <row r="107" spans="2:98" ht="15" customHeight="1">
      <c r="B107" s="34">
        <v>96</v>
      </c>
      <c r="C107" s="35" t="s">
        <v>141</v>
      </c>
      <c r="D107" s="55">
        <v>5125.036</v>
      </c>
      <c r="E107" s="55">
        <v>4132.422</v>
      </c>
      <c r="F107" s="39">
        <f t="shared" si="42"/>
        <v>19944.7</v>
      </c>
      <c r="G107" s="40">
        <f t="shared" si="42"/>
        <v>16620.583333333332</v>
      </c>
      <c r="H107" s="40">
        <f t="shared" si="42"/>
        <v>15454.30933333333</v>
      </c>
      <c r="I107" s="41">
        <f t="shared" si="43"/>
        <v>92.98295386744347</v>
      </c>
      <c r="J107" s="39">
        <f t="shared" si="39"/>
        <v>3633.3</v>
      </c>
      <c r="K107" s="40">
        <f t="shared" si="40"/>
        <v>3027.75</v>
      </c>
      <c r="L107" s="40">
        <f t="shared" si="74"/>
        <v>2111.4759999999997</v>
      </c>
      <c r="M107" s="41">
        <f t="shared" si="44"/>
        <v>69.73746181157624</v>
      </c>
      <c r="N107" s="56">
        <v>91</v>
      </c>
      <c r="O107" s="41">
        <f t="shared" si="45"/>
        <v>75.83333333333333</v>
      </c>
      <c r="P107" s="57">
        <v>90</v>
      </c>
      <c r="Q107" s="41">
        <f t="shared" si="46"/>
        <v>118.68131868131869</v>
      </c>
      <c r="R107" s="56">
        <v>880</v>
      </c>
      <c r="S107" s="41">
        <f t="shared" si="47"/>
        <v>733.3333333333333</v>
      </c>
      <c r="T107" s="57">
        <v>717.3</v>
      </c>
      <c r="U107" s="58">
        <f t="shared" si="72"/>
        <v>34.875</v>
      </c>
      <c r="V107" s="64">
        <v>16</v>
      </c>
      <c r="W107" s="41">
        <f t="shared" si="48"/>
        <v>97.81363636363636</v>
      </c>
      <c r="X107" s="46">
        <v>1506.1</v>
      </c>
      <c r="Y107" s="46">
        <v>775</v>
      </c>
      <c r="Z107" s="42">
        <v>46.5</v>
      </c>
      <c r="AA107" s="56">
        <v>1050</v>
      </c>
      <c r="AB107" s="41">
        <f t="shared" si="49"/>
        <v>875</v>
      </c>
      <c r="AC107" s="57">
        <v>995.6</v>
      </c>
      <c r="AD107" s="58">
        <f t="shared" si="50"/>
        <v>1.9555555555555557</v>
      </c>
      <c r="AE107" s="58">
        <v>8</v>
      </c>
      <c r="AF107" s="41">
        <f t="shared" si="51"/>
        <v>113.78285714285714</v>
      </c>
      <c r="AG107" s="46">
        <v>2548</v>
      </c>
      <c r="AH107" s="46">
        <v>949.3</v>
      </c>
      <c r="AI107" s="42">
        <v>17.6</v>
      </c>
      <c r="AJ107" s="56">
        <v>248.5</v>
      </c>
      <c r="AK107" s="41">
        <f t="shared" si="52"/>
        <v>207.08333333333331</v>
      </c>
      <c r="AL107" s="57">
        <v>26</v>
      </c>
      <c r="AM107" s="56">
        <v>0</v>
      </c>
      <c r="AN107" s="41">
        <f t="shared" si="53"/>
        <v>0</v>
      </c>
      <c r="AO107" s="57">
        <v>0</v>
      </c>
      <c r="AP107" s="56">
        <v>0</v>
      </c>
      <c r="AQ107" s="41">
        <f t="shared" si="54"/>
        <v>0</v>
      </c>
      <c r="AR107" s="57">
        <v>0</v>
      </c>
      <c r="AS107" s="56">
        <v>0</v>
      </c>
      <c r="AT107" s="41">
        <f t="shared" si="55"/>
        <v>0</v>
      </c>
      <c r="AU107" s="57">
        <v>0</v>
      </c>
      <c r="AV107" s="60">
        <v>16011.4</v>
      </c>
      <c r="AW107" s="61">
        <f t="shared" si="56"/>
        <v>13342.833333333332</v>
      </c>
      <c r="AX107" s="62">
        <f t="shared" si="73"/>
        <v>13342.833333333332</v>
      </c>
      <c r="AY107" s="60">
        <v>0</v>
      </c>
      <c r="AZ107" s="61">
        <f t="shared" si="57"/>
        <v>0</v>
      </c>
      <c r="BA107" s="62">
        <v>0</v>
      </c>
      <c r="BB107" s="60">
        <v>0</v>
      </c>
      <c r="BC107" s="41">
        <f t="shared" si="58"/>
        <v>0</v>
      </c>
      <c r="BD107" s="62">
        <v>0</v>
      </c>
      <c r="BE107" s="60">
        <v>0</v>
      </c>
      <c r="BF107" s="41">
        <f t="shared" si="59"/>
        <v>0</v>
      </c>
      <c r="BG107" s="62">
        <v>0</v>
      </c>
      <c r="BH107" s="43">
        <v>939</v>
      </c>
      <c r="BI107" s="41">
        <f t="shared" si="60"/>
        <v>782.5</v>
      </c>
      <c r="BJ107" s="63">
        <v>885.3</v>
      </c>
      <c r="BK107" s="44">
        <v>0</v>
      </c>
      <c r="BL107" s="41">
        <f t="shared" si="61"/>
        <v>0</v>
      </c>
      <c r="BM107" s="45">
        <v>0</v>
      </c>
      <c r="BN107" s="44">
        <v>0</v>
      </c>
      <c r="BO107" s="41">
        <f t="shared" si="62"/>
        <v>0</v>
      </c>
      <c r="BP107" s="45">
        <v>0</v>
      </c>
      <c r="BQ107" s="44">
        <v>0</v>
      </c>
      <c r="BR107" s="41">
        <f t="shared" si="63"/>
        <v>0</v>
      </c>
      <c r="BS107" s="45">
        <v>0</v>
      </c>
      <c r="BT107" s="60">
        <v>0</v>
      </c>
      <c r="BU107" s="41">
        <f t="shared" si="64"/>
        <v>0</v>
      </c>
      <c r="BV107" s="62">
        <v>0</v>
      </c>
      <c r="BW107" s="60">
        <v>300</v>
      </c>
      <c r="BX107" s="41">
        <f t="shared" si="65"/>
        <v>250</v>
      </c>
      <c r="BY107" s="62">
        <v>0</v>
      </c>
      <c r="BZ107" s="60">
        <v>424.8</v>
      </c>
      <c r="CA107" s="41">
        <f t="shared" si="66"/>
        <v>354</v>
      </c>
      <c r="CB107" s="62">
        <v>-602.724</v>
      </c>
      <c r="CC107" s="44">
        <f t="shared" si="41"/>
        <v>19944.7</v>
      </c>
      <c r="CD107" s="40">
        <f t="shared" si="41"/>
        <v>16620.583333333332</v>
      </c>
      <c r="CE107" s="40">
        <f t="shared" si="41"/>
        <v>15454.30933333333</v>
      </c>
      <c r="CF107" s="60">
        <v>0</v>
      </c>
      <c r="CG107" s="41">
        <f t="shared" si="67"/>
        <v>0</v>
      </c>
      <c r="CH107" s="62">
        <v>0</v>
      </c>
      <c r="CI107" s="60">
        <v>0</v>
      </c>
      <c r="CJ107" s="41">
        <f t="shared" si="68"/>
        <v>0</v>
      </c>
      <c r="CK107" s="57">
        <v>0</v>
      </c>
      <c r="CL107" s="60">
        <v>0</v>
      </c>
      <c r="CM107" s="41">
        <f t="shared" si="69"/>
        <v>0</v>
      </c>
      <c r="CN107" s="62">
        <v>0</v>
      </c>
      <c r="CO107" s="60">
        <v>1100</v>
      </c>
      <c r="CP107" s="41">
        <f t="shared" si="70"/>
        <v>916.6666666666667</v>
      </c>
      <c r="CQ107" s="62">
        <v>0</v>
      </c>
      <c r="CR107" s="44">
        <f t="shared" si="71"/>
        <v>1100</v>
      </c>
      <c r="CS107" s="40">
        <f t="shared" si="71"/>
        <v>916.6666666666667</v>
      </c>
      <c r="CT107" s="40">
        <f t="shared" si="71"/>
        <v>0</v>
      </c>
    </row>
    <row r="108" spans="2:98" ht="15" customHeight="1">
      <c r="B108" s="34">
        <v>97</v>
      </c>
      <c r="C108" s="35" t="s">
        <v>142</v>
      </c>
      <c r="D108" s="55">
        <v>1114.978</v>
      </c>
      <c r="E108" s="55">
        <v>0.69</v>
      </c>
      <c r="F108" s="39">
        <f t="shared" si="42"/>
        <v>16666.7</v>
      </c>
      <c r="G108" s="40">
        <f t="shared" si="42"/>
        <v>13888.916666666666</v>
      </c>
      <c r="H108" s="40">
        <f t="shared" si="42"/>
        <v>12807.483333333334</v>
      </c>
      <c r="I108" s="41">
        <f t="shared" si="43"/>
        <v>92.21369557260886</v>
      </c>
      <c r="J108" s="39">
        <f t="shared" si="39"/>
        <v>2296</v>
      </c>
      <c r="K108" s="40">
        <f t="shared" si="40"/>
        <v>1913.3333333333333</v>
      </c>
      <c r="L108" s="40">
        <f t="shared" si="74"/>
        <v>1081.9</v>
      </c>
      <c r="M108" s="41">
        <f t="shared" si="44"/>
        <v>56.54529616724739</v>
      </c>
      <c r="N108" s="56">
        <v>50</v>
      </c>
      <c r="O108" s="41">
        <f t="shared" si="45"/>
        <v>41.66666666666667</v>
      </c>
      <c r="P108" s="57">
        <v>0</v>
      </c>
      <c r="Q108" s="41">
        <f t="shared" si="46"/>
        <v>0</v>
      </c>
      <c r="R108" s="56">
        <v>1350</v>
      </c>
      <c r="S108" s="41">
        <f t="shared" si="47"/>
        <v>1125</v>
      </c>
      <c r="T108" s="57">
        <v>820.6</v>
      </c>
      <c r="U108" s="58">
        <f t="shared" si="72"/>
        <v>4.7250000000000005</v>
      </c>
      <c r="V108" s="64">
        <v>130</v>
      </c>
      <c r="W108" s="41">
        <f t="shared" si="48"/>
        <v>72.94222222222221</v>
      </c>
      <c r="X108" s="46">
        <v>14701</v>
      </c>
      <c r="Y108" s="46">
        <v>6228.3</v>
      </c>
      <c r="Z108" s="42">
        <v>6.3</v>
      </c>
      <c r="AA108" s="56">
        <v>660</v>
      </c>
      <c r="AB108" s="41">
        <f t="shared" si="49"/>
        <v>550</v>
      </c>
      <c r="AC108" s="57">
        <v>169.9</v>
      </c>
      <c r="AD108" s="58">
        <f t="shared" si="50"/>
        <v>2.2444444444444445</v>
      </c>
      <c r="AE108" s="58">
        <v>2.3</v>
      </c>
      <c r="AF108" s="41">
        <f t="shared" si="51"/>
        <v>30.89090909090909</v>
      </c>
      <c r="AG108" s="46">
        <v>4599.8</v>
      </c>
      <c r="AH108" s="46">
        <v>1653.5</v>
      </c>
      <c r="AI108" s="42">
        <v>20.2</v>
      </c>
      <c r="AJ108" s="56">
        <v>36</v>
      </c>
      <c r="AK108" s="41">
        <f t="shared" si="52"/>
        <v>30</v>
      </c>
      <c r="AL108" s="57">
        <v>22.5</v>
      </c>
      <c r="AM108" s="56">
        <v>0</v>
      </c>
      <c r="AN108" s="41">
        <f t="shared" si="53"/>
        <v>0</v>
      </c>
      <c r="AO108" s="57">
        <v>0</v>
      </c>
      <c r="AP108" s="56">
        <v>0</v>
      </c>
      <c r="AQ108" s="41">
        <f t="shared" si="54"/>
        <v>0</v>
      </c>
      <c r="AR108" s="57">
        <v>0</v>
      </c>
      <c r="AS108" s="56">
        <v>0</v>
      </c>
      <c r="AT108" s="41">
        <f t="shared" si="55"/>
        <v>0</v>
      </c>
      <c r="AU108" s="57">
        <v>0</v>
      </c>
      <c r="AV108" s="60">
        <v>14070.7</v>
      </c>
      <c r="AW108" s="61">
        <f t="shared" si="56"/>
        <v>11725.583333333334</v>
      </c>
      <c r="AX108" s="62">
        <f t="shared" si="73"/>
        <v>11725.583333333334</v>
      </c>
      <c r="AY108" s="60">
        <v>0</v>
      </c>
      <c r="AZ108" s="61">
        <f t="shared" si="57"/>
        <v>0</v>
      </c>
      <c r="BA108" s="62">
        <v>0</v>
      </c>
      <c r="BB108" s="60">
        <v>0</v>
      </c>
      <c r="BC108" s="41">
        <f t="shared" si="58"/>
        <v>0</v>
      </c>
      <c r="BD108" s="62">
        <v>0</v>
      </c>
      <c r="BE108" s="60">
        <v>0</v>
      </c>
      <c r="BF108" s="41">
        <f t="shared" si="59"/>
        <v>0</v>
      </c>
      <c r="BG108" s="62">
        <v>0</v>
      </c>
      <c r="BH108" s="43">
        <v>100</v>
      </c>
      <c r="BI108" s="41">
        <f t="shared" si="60"/>
        <v>83.33333333333334</v>
      </c>
      <c r="BJ108" s="63">
        <v>68.9</v>
      </c>
      <c r="BK108" s="44">
        <v>0</v>
      </c>
      <c r="BL108" s="41">
        <f t="shared" si="61"/>
        <v>0</v>
      </c>
      <c r="BM108" s="45">
        <v>0</v>
      </c>
      <c r="BN108" s="44">
        <v>0</v>
      </c>
      <c r="BO108" s="41">
        <f t="shared" si="62"/>
        <v>0</v>
      </c>
      <c r="BP108" s="45">
        <v>0</v>
      </c>
      <c r="BQ108" s="44">
        <v>0</v>
      </c>
      <c r="BR108" s="41">
        <f t="shared" si="63"/>
        <v>0</v>
      </c>
      <c r="BS108" s="45">
        <v>0</v>
      </c>
      <c r="BT108" s="60">
        <v>0</v>
      </c>
      <c r="BU108" s="41">
        <f t="shared" si="64"/>
        <v>0</v>
      </c>
      <c r="BV108" s="62">
        <v>0</v>
      </c>
      <c r="BW108" s="60">
        <v>300</v>
      </c>
      <c r="BX108" s="41">
        <f t="shared" si="65"/>
        <v>250</v>
      </c>
      <c r="BY108" s="62">
        <v>0</v>
      </c>
      <c r="BZ108" s="60">
        <v>100</v>
      </c>
      <c r="CA108" s="41">
        <f t="shared" si="66"/>
        <v>83.33333333333334</v>
      </c>
      <c r="CB108" s="62">
        <v>0</v>
      </c>
      <c r="CC108" s="44">
        <f aca="true" t="shared" si="75" ref="CC108:CE125">BZ108+BW108+BT108+BQ108+BN108+BK108+BH108+BE108+BB108+AY108+AV108+AS108+AP108+AM108+AJ108+AA108+R108+N108</f>
        <v>16666.7</v>
      </c>
      <c r="CD108" s="40">
        <f t="shared" si="75"/>
        <v>13888.916666666666</v>
      </c>
      <c r="CE108" s="40">
        <f t="shared" si="75"/>
        <v>12807.483333333334</v>
      </c>
      <c r="CF108" s="60">
        <v>0</v>
      </c>
      <c r="CG108" s="41">
        <f t="shared" si="67"/>
        <v>0</v>
      </c>
      <c r="CH108" s="62">
        <v>0</v>
      </c>
      <c r="CI108" s="60">
        <v>0</v>
      </c>
      <c r="CJ108" s="41">
        <f t="shared" si="68"/>
        <v>0</v>
      </c>
      <c r="CK108" s="57">
        <v>0</v>
      </c>
      <c r="CL108" s="60">
        <v>0</v>
      </c>
      <c r="CM108" s="41">
        <f t="shared" si="69"/>
        <v>0</v>
      </c>
      <c r="CN108" s="62">
        <v>0</v>
      </c>
      <c r="CO108" s="60">
        <v>1000</v>
      </c>
      <c r="CP108" s="41">
        <f t="shared" si="70"/>
        <v>833.3333333333333</v>
      </c>
      <c r="CQ108" s="62">
        <v>0</v>
      </c>
      <c r="CR108" s="44">
        <f t="shared" si="71"/>
        <v>1000</v>
      </c>
      <c r="CS108" s="40">
        <f t="shared" si="71"/>
        <v>833.3333333333333</v>
      </c>
      <c r="CT108" s="40">
        <f t="shared" si="71"/>
        <v>0</v>
      </c>
    </row>
    <row r="109" spans="2:98" ht="15" customHeight="1">
      <c r="B109" s="34">
        <v>98</v>
      </c>
      <c r="C109" s="35" t="s">
        <v>143</v>
      </c>
      <c r="D109" s="55">
        <v>304.147</v>
      </c>
      <c r="E109" s="55">
        <v>0</v>
      </c>
      <c r="F109" s="39">
        <f aca="true" t="shared" si="76" ref="F109:H125">CC109+CR109-CO109</f>
        <v>7890.6</v>
      </c>
      <c r="G109" s="40">
        <f t="shared" si="76"/>
        <v>6575.500000000001</v>
      </c>
      <c r="H109" s="40">
        <f t="shared" si="76"/>
        <v>6230.211333333334</v>
      </c>
      <c r="I109" s="41">
        <f t="shared" si="43"/>
        <v>94.74886066965756</v>
      </c>
      <c r="J109" s="39">
        <f t="shared" si="39"/>
        <v>1250</v>
      </c>
      <c r="K109" s="40">
        <f t="shared" si="40"/>
        <v>1041.6666666666667</v>
      </c>
      <c r="L109" s="40">
        <f t="shared" si="74"/>
        <v>1196.378</v>
      </c>
      <c r="M109" s="41">
        <f t="shared" si="44"/>
        <v>114.85228799999999</v>
      </c>
      <c r="N109" s="56">
        <v>0</v>
      </c>
      <c r="O109" s="41">
        <f t="shared" si="45"/>
        <v>0</v>
      </c>
      <c r="P109" s="57">
        <v>2.178</v>
      </c>
      <c r="Q109" s="41" t="e">
        <f t="shared" si="46"/>
        <v>#DIV/0!</v>
      </c>
      <c r="R109" s="56">
        <v>800</v>
      </c>
      <c r="S109" s="41">
        <f t="shared" si="47"/>
        <v>666.6666666666667</v>
      </c>
      <c r="T109" s="57">
        <v>747.2</v>
      </c>
      <c r="U109" s="58">
        <f t="shared" si="72"/>
        <v>124.64999999999999</v>
      </c>
      <c r="V109" s="64">
        <v>0</v>
      </c>
      <c r="W109" s="41">
        <f t="shared" si="48"/>
        <v>112.08</v>
      </c>
      <c r="X109" s="46">
        <v>2630</v>
      </c>
      <c r="Y109" s="46">
        <v>1801</v>
      </c>
      <c r="Z109" s="42">
        <v>166.2</v>
      </c>
      <c r="AA109" s="56">
        <v>450</v>
      </c>
      <c r="AB109" s="41">
        <f t="shared" si="49"/>
        <v>375</v>
      </c>
      <c r="AC109" s="57">
        <v>446.7</v>
      </c>
      <c r="AD109" s="58">
        <f t="shared" si="50"/>
        <v>7.666666666666667</v>
      </c>
      <c r="AE109" s="58">
        <v>0</v>
      </c>
      <c r="AF109" s="41">
        <f t="shared" si="51"/>
        <v>119.12</v>
      </c>
      <c r="AG109" s="46">
        <v>395</v>
      </c>
      <c r="AH109" s="46">
        <v>387</v>
      </c>
      <c r="AI109" s="42">
        <v>69</v>
      </c>
      <c r="AJ109" s="56">
        <v>0</v>
      </c>
      <c r="AK109" s="41">
        <f t="shared" si="52"/>
        <v>0</v>
      </c>
      <c r="AL109" s="57">
        <v>0</v>
      </c>
      <c r="AM109" s="56">
        <v>0</v>
      </c>
      <c r="AN109" s="41">
        <f t="shared" si="53"/>
        <v>0</v>
      </c>
      <c r="AO109" s="57">
        <v>0</v>
      </c>
      <c r="AP109" s="56">
        <v>0</v>
      </c>
      <c r="AQ109" s="41">
        <f t="shared" si="54"/>
        <v>0</v>
      </c>
      <c r="AR109" s="57">
        <v>0</v>
      </c>
      <c r="AS109" s="56">
        <v>0</v>
      </c>
      <c r="AT109" s="41">
        <f t="shared" si="55"/>
        <v>0</v>
      </c>
      <c r="AU109" s="57">
        <v>0</v>
      </c>
      <c r="AV109" s="60">
        <v>6040.6</v>
      </c>
      <c r="AW109" s="61">
        <f t="shared" si="56"/>
        <v>5033.833333333334</v>
      </c>
      <c r="AX109" s="62">
        <f t="shared" si="73"/>
        <v>5033.833333333334</v>
      </c>
      <c r="AY109" s="60">
        <v>0</v>
      </c>
      <c r="AZ109" s="61">
        <f t="shared" si="57"/>
        <v>0</v>
      </c>
      <c r="BA109" s="62">
        <v>0</v>
      </c>
      <c r="BB109" s="60">
        <v>0</v>
      </c>
      <c r="BC109" s="41">
        <f t="shared" si="58"/>
        <v>0</v>
      </c>
      <c r="BD109" s="62">
        <v>0</v>
      </c>
      <c r="BE109" s="60">
        <v>0</v>
      </c>
      <c r="BF109" s="41">
        <f t="shared" si="59"/>
        <v>0</v>
      </c>
      <c r="BG109" s="62">
        <v>0</v>
      </c>
      <c r="BH109" s="43">
        <v>0</v>
      </c>
      <c r="BI109" s="41">
        <f t="shared" si="60"/>
        <v>0</v>
      </c>
      <c r="BJ109" s="63">
        <v>0.3</v>
      </c>
      <c r="BK109" s="44">
        <v>0</v>
      </c>
      <c r="BL109" s="41">
        <f t="shared" si="61"/>
        <v>0</v>
      </c>
      <c r="BM109" s="45">
        <v>0</v>
      </c>
      <c r="BN109" s="44">
        <v>0</v>
      </c>
      <c r="BO109" s="41">
        <f t="shared" si="62"/>
        <v>0</v>
      </c>
      <c r="BP109" s="45">
        <v>0</v>
      </c>
      <c r="BQ109" s="44">
        <v>0</v>
      </c>
      <c r="BR109" s="41">
        <f t="shared" si="63"/>
        <v>0</v>
      </c>
      <c r="BS109" s="45">
        <v>0</v>
      </c>
      <c r="BT109" s="60">
        <v>0</v>
      </c>
      <c r="BU109" s="41">
        <f t="shared" si="64"/>
        <v>0</v>
      </c>
      <c r="BV109" s="62">
        <v>0</v>
      </c>
      <c r="BW109" s="60">
        <v>600</v>
      </c>
      <c r="BX109" s="41">
        <f t="shared" si="65"/>
        <v>500</v>
      </c>
      <c r="BY109" s="62">
        <v>0</v>
      </c>
      <c r="BZ109" s="60">
        <v>0</v>
      </c>
      <c r="CA109" s="41">
        <f t="shared" si="66"/>
        <v>0</v>
      </c>
      <c r="CB109" s="62">
        <v>0</v>
      </c>
      <c r="CC109" s="44">
        <f t="shared" si="75"/>
        <v>7890.6</v>
      </c>
      <c r="CD109" s="40">
        <f t="shared" si="75"/>
        <v>6575.500000000001</v>
      </c>
      <c r="CE109" s="40">
        <f t="shared" si="75"/>
        <v>6230.211333333334</v>
      </c>
      <c r="CF109" s="60">
        <v>0</v>
      </c>
      <c r="CG109" s="41">
        <f t="shared" si="67"/>
        <v>0</v>
      </c>
      <c r="CH109" s="62">
        <v>0</v>
      </c>
      <c r="CI109" s="60">
        <v>0</v>
      </c>
      <c r="CJ109" s="41">
        <f t="shared" si="68"/>
        <v>0</v>
      </c>
      <c r="CK109" s="57">
        <v>0</v>
      </c>
      <c r="CL109" s="60">
        <v>0</v>
      </c>
      <c r="CM109" s="41">
        <f t="shared" si="69"/>
        <v>0</v>
      </c>
      <c r="CN109" s="62">
        <v>0</v>
      </c>
      <c r="CO109" s="60">
        <v>400</v>
      </c>
      <c r="CP109" s="41">
        <f t="shared" si="70"/>
        <v>333.33333333333337</v>
      </c>
      <c r="CQ109" s="62">
        <v>0</v>
      </c>
      <c r="CR109" s="44">
        <f t="shared" si="71"/>
        <v>400</v>
      </c>
      <c r="CS109" s="40">
        <f t="shared" si="71"/>
        <v>333.33333333333337</v>
      </c>
      <c r="CT109" s="40">
        <f t="shared" si="71"/>
        <v>0</v>
      </c>
    </row>
    <row r="110" spans="2:98" ht="15" customHeight="1">
      <c r="B110" s="34">
        <v>99</v>
      </c>
      <c r="C110" s="35" t="s">
        <v>144</v>
      </c>
      <c r="D110" s="55">
        <v>1429.835</v>
      </c>
      <c r="E110" s="55">
        <v>2184.344</v>
      </c>
      <c r="F110" s="39">
        <f t="shared" si="76"/>
        <v>5694</v>
      </c>
      <c r="G110" s="40">
        <f t="shared" si="76"/>
        <v>4745</v>
      </c>
      <c r="H110" s="40">
        <f t="shared" si="76"/>
        <v>4512.666666666667</v>
      </c>
      <c r="I110" s="41">
        <f t="shared" si="43"/>
        <v>95.10361784334388</v>
      </c>
      <c r="J110" s="39">
        <f t="shared" si="39"/>
        <v>2194</v>
      </c>
      <c r="K110" s="40">
        <f t="shared" si="40"/>
        <v>1828.3333333333333</v>
      </c>
      <c r="L110" s="40">
        <f t="shared" si="74"/>
        <v>1596</v>
      </c>
      <c r="M110" s="41">
        <f t="shared" si="44"/>
        <v>87.2926162260711</v>
      </c>
      <c r="N110" s="56">
        <v>0</v>
      </c>
      <c r="O110" s="41">
        <f t="shared" si="45"/>
        <v>0</v>
      </c>
      <c r="P110" s="57">
        <v>0</v>
      </c>
      <c r="Q110" s="41" t="e">
        <f t="shared" si="46"/>
        <v>#DIV/0!</v>
      </c>
      <c r="R110" s="56">
        <v>1800</v>
      </c>
      <c r="S110" s="41">
        <f t="shared" si="47"/>
        <v>1500</v>
      </c>
      <c r="T110" s="57">
        <v>1233.2</v>
      </c>
      <c r="U110" s="58">
        <f t="shared" si="72"/>
        <v>17.1</v>
      </c>
      <c r="V110" s="64">
        <v>82.8</v>
      </c>
      <c r="W110" s="41">
        <f t="shared" si="48"/>
        <v>82.21333333333334</v>
      </c>
      <c r="X110" s="48">
        <v>23747.3</v>
      </c>
      <c r="Y110" s="48">
        <v>8211</v>
      </c>
      <c r="Z110" s="42">
        <v>22.8</v>
      </c>
      <c r="AA110" s="56">
        <v>214</v>
      </c>
      <c r="AB110" s="41">
        <f t="shared" si="49"/>
        <v>178.33333333333331</v>
      </c>
      <c r="AC110" s="57">
        <v>72.9</v>
      </c>
      <c r="AD110" s="58">
        <f t="shared" si="50"/>
        <v>0</v>
      </c>
      <c r="AE110" s="58">
        <v>0</v>
      </c>
      <c r="AF110" s="41">
        <f t="shared" si="51"/>
        <v>40.8785046728972</v>
      </c>
      <c r="AG110" s="48">
        <v>1460.5</v>
      </c>
      <c r="AH110" s="48">
        <v>412</v>
      </c>
      <c r="AI110" s="42">
        <v>0</v>
      </c>
      <c r="AJ110" s="56">
        <v>0</v>
      </c>
      <c r="AK110" s="41">
        <f t="shared" si="52"/>
        <v>0</v>
      </c>
      <c r="AL110" s="57">
        <v>0</v>
      </c>
      <c r="AM110" s="56">
        <v>0</v>
      </c>
      <c r="AN110" s="41">
        <f t="shared" si="53"/>
        <v>0</v>
      </c>
      <c r="AO110" s="57">
        <v>0</v>
      </c>
      <c r="AP110" s="56">
        <v>0</v>
      </c>
      <c r="AQ110" s="41">
        <f t="shared" si="54"/>
        <v>0</v>
      </c>
      <c r="AR110" s="57">
        <v>0</v>
      </c>
      <c r="AS110" s="56">
        <v>0</v>
      </c>
      <c r="AT110" s="41">
        <f t="shared" si="55"/>
        <v>0</v>
      </c>
      <c r="AU110" s="57">
        <v>0</v>
      </c>
      <c r="AV110" s="60">
        <v>3500</v>
      </c>
      <c r="AW110" s="61">
        <f t="shared" si="56"/>
        <v>2916.666666666667</v>
      </c>
      <c r="AX110" s="62">
        <f t="shared" si="73"/>
        <v>2916.666666666667</v>
      </c>
      <c r="AY110" s="60">
        <v>0</v>
      </c>
      <c r="AZ110" s="61">
        <f t="shared" si="57"/>
        <v>0</v>
      </c>
      <c r="BA110" s="62">
        <v>0</v>
      </c>
      <c r="BB110" s="60">
        <v>0</v>
      </c>
      <c r="BC110" s="41">
        <f t="shared" si="58"/>
        <v>0</v>
      </c>
      <c r="BD110" s="62">
        <v>0</v>
      </c>
      <c r="BE110" s="60">
        <v>0</v>
      </c>
      <c r="BF110" s="41">
        <f t="shared" si="59"/>
        <v>0</v>
      </c>
      <c r="BG110" s="62">
        <v>0</v>
      </c>
      <c r="BH110" s="43">
        <v>180</v>
      </c>
      <c r="BI110" s="41">
        <f t="shared" si="60"/>
        <v>150</v>
      </c>
      <c r="BJ110" s="63">
        <v>289.9</v>
      </c>
      <c r="BK110" s="44">
        <v>0</v>
      </c>
      <c r="BL110" s="41">
        <f t="shared" si="61"/>
        <v>0</v>
      </c>
      <c r="BM110" s="45">
        <v>0</v>
      </c>
      <c r="BN110" s="44">
        <v>0</v>
      </c>
      <c r="BO110" s="41">
        <f t="shared" si="62"/>
        <v>0</v>
      </c>
      <c r="BP110" s="45">
        <v>0</v>
      </c>
      <c r="BQ110" s="44">
        <v>0</v>
      </c>
      <c r="BR110" s="41">
        <f t="shared" si="63"/>
        <v>0</v>
      </c>
      <c r="BS110" s="45">
        <v>0</v>
      </c>
      <c r="BT110" s="60">
        <v>0</v>
      </c>
      <c r="BU110" s="41">
        <f t="shared" si="64"/>
        <v>0</v>
      </c>
      <c r="BV110" s="62">
        <v>0</v>
      </c>
      <c r="BW110" s="60">
        <v>0</v>
      </c>
      <c r="BX110" s="41">
        <f t="shared" si="65"/>
        <v>0</v>
      </c>
      <c r="BY110" s="62">
        <v>0</v>
      </c>
      <c r="BZ110" s="60">
        <v>0</v>
      </c>
      <c r="CA110" s="41">
        <f t="shared" si="66"/>
        <v>0</v>
      </c>
      <c r="CB110" s="62">
        <v>0</v>
      </c>
      <c r="CC110" s="44">
        <f t="shared" si="75"/>
        <v>5694</v>
      </c>
      <c r="CD110" s="40">
        <f t="shared" si="75"/>
        <v>4745</v>
      </c>
      <c r="CE110" s="40">
        <f t="shared" si="75"/>
        <v>4512.666666666667</v>
      </c>
      <c r="CF110" s="60">
        <v>0</v>
      </c>
      <c r="CG110" s="41">
        <f t="shared" si="67"/>
        <v>0</v>
      </c>
      <c r="CH110" s="62">
        <v>0</v>
      </c>
      <c r="CI110" s="60">
        <v>0</v>
      </c>
      <c r="CJ110" s="41">
        <f t="shared" si="68"/>
        <v>0</v>
      </c>
      <c r="CK110" s="57">
        <v>0</v>
      </c>
      <c r="CL110" s="60">
        <v>0</v>
      </c>
      <c r="CM110" s="41">
        <f t="shared" si="69"/>
        <v>0</v>
      </c>
      <c r="CN110" s="62">
        <v>0</v>
      </c>
      <c r="CO110" s="60">
        <v>290</v>
      </c>
      <c r="CP110" s="41">
        <f t="shared" si="70"/>
        <v>241.66666666666669</v>
      </c>
      <c r="CQ110" s="62">
        <v>0</v>
      </c>
      <c r="CR110" s="44">
        <f t="shared" si="71"/>
        <v>290</v>
      </c>
      <c r="CS110" s="40">
        <f t="shared" si="71"/>
        <v>241.66666666666669</v>
      </c>
      <c r="CT110" s="40">
        <f t="shared" si="71"/>
        <v>0</v>
      </c>
    </row>
    <row r="111" spans="2:98" ht="15" customHeight="1">
      <c r="B111" s="34">
        <v>100</v>
      </c>
      <c r="C111" s="35" t="s">
        <v>145</v>
      </c>
      <c r="D111" s="55">
        <v>207.873</v>
      </c>
      <c r="E111" s="55">
        <v>0</v>
      </c>
      <c r="F111" s="39">
        <f t="shared" si="76"/>
        <v>7543.099999999999</v>
      </c>
      <c r="G111" s="40">
        <f t="shared" si="76"/>
        <v>6285.916666666667</v>
      </c>
      <c r="H111" s="40">
        <f t="shared" si="76"/>
        <v>4481.766666666667</v>
      </c>
      <c r="I111" s="41">
        <f t="shared" si="43"/>
        <v>71.2985377364744</v>
      </c>
      <c r="J111" s="39">
        <f t="shared" si="39"/>
        <v>3443.1000000000004</v>
      </c>
      <c r="K111" s="40">
        <f t="shared" si="40"/>
        <v>2869.25</v>
      </c>
      <c r="L111" s="40">
        <f t="shared" si="74"/>
        <v>1565.1</v>
      </c>
      <c r="M111" s="41">
        <f t="shared" si="44"/>
        <v>54.547355580726666</v>
      </c>
      <c r="N111" s="56">
        <v>0.7</v>
      </c>
      <c r="O111" s="41">
        <f t="shared" si="45"/>
        <v>0.5833333333333333</v>
      </c>
      <c r="P111" s="57">
        <v>0</v>
      </c>
      <c r="Q111" s="41">
        <f t="shared" si="46"/>
        <v>0</v>
      </c>
      <c r="R111" s="56">
        <v>1549.4</v>
      </c>
      <c r="S111" s="41">
        <f t="shared" si="47"/>
        <v>1291.1666666666667</v>
      </c>
      <c r="T111" s="57">
        <v>963.9</v>
      </c>
      <c r="U111" s="58">
        <f t="shared" si="72"/>
        <v>190.35000000000002</v>
      </c>
      <c r="V111" s="64">
        <v>134.3</v>
      </c>
      <c r="W111" s="41">
        <f t="shared" si="48"/>
        <v>74.65341422486122</v>
      </c>
      <c r="X111" s="46">
        <v>1700</v>
      </c>
      <c r="Y111" s="46">
        <v>741</v>
      </c>
      <c r="Z111" s="42">
        <v>253.8</v>
      </c>
      <c r="AA111" s="56">
        <v>208</v>
      </c>
      <c r="AB111" s="41">
        <f t="shared" si="49"/>
        <v>173.33333333333331</v>
      </c>
      <c r="AC111" s="57">
        <v>223.9</v>
      </c>
      <c r="AD111" s="58">
        <f t="shared" si="50"/>
        <v>0.08888888888888889</v>
      </c>
      <c r="AE111" s="58">
        <v>0.1</v>
      </c>
      <c r="AF111" s="41">
        <f t="shared" si="51"/>
        <v>129.17307692307693</v>
      </c>
      <c r="AG111" s="46">
        <v>100</v>
      </c>
      <c r="AH111" s="46">
        <v>91</v>
      </c>
      <c r="AI111" s="42">
        <v>0.8</v>
      </c>
      <c r="AJ111" s="56">
        <v>35</v>
      </c>
      <c r="AK111" s="41">
        <f t="shared" si="52"/>
        <v>29.166666666666664</v>
      </c>
      <c r="AL111" s="57">
        <v>18</v>
      </c>
      <c r="AM111" s="56">
        <v>0</v>
      </c>
      <c r="AN111" s="41">
        <f t="shared" si="53"/>
        <v>0</v>
      </c>
      <c r="AO111" s="57">
        <v>0</v>
      </c>
      <c r="AP111" s="56">
        <v>0</v>
      </c>
      <c r="AQ111" s="41">
        <f t="shared" si="54"/>
        <v>0</v>
      </c>
      <c r="AR111" s="57">
        <v>0</v>
      </c>
      <c r="AS111" s="56">
        <v>0</v>
      </c>
      <c r="AT111" s="41">
        <f t="shared" si="55"/>
        <v>0</v>
      </c>
      <c r="AU111" s="57">
        <v>0</v>
      </c>
      <c r="AV111" s="60">
        <v>3500</v>
      </c>
      <c r="AW111" s="61">
        <f t="shared" si="56"/>
        <v>2916.666666666667</v>
      </c>
      <c r="AX111" s="62">
        <f t="shared" si="73"/>
        <v>2916.666666666667</v>
      </c>
      <c r="AY111" s="60">
        <v>0</v>
      </c>
      <c r="AZ111" s="61">
        <f t="shared" si="57"/>
        <v>0</v>
      </c>
      <c r="BA111" s="62">
        <v>0</v>
      </c>
      <c r="BB111" s="60">
        <v>0</v>
      </c>
      <c r="BC111" s="41">
        <f t="shared" si="58"/>
        <v>0</v>
      </c>
      <c r="BD111" s="62">
        <v>0</v>
      </c>
      <c r="BE111" s="60">
        <v>0</v>
      </c>
      <c r="BF111" s="41">
        <f t="shared" si="59"/>
        <v>0</v>
      </c>
      <c r="BG111" s="62">
        <v>0</v>
      </c>
      <c r="BH111" s="43">
        <v>350</v>
      </c>
      <c r="BI111" s="41">
        <f t="shared" si="60"/>
        <v>291.6666666666667</v>
      </c>
      <c r="BJ111" s="63">
        <v>309.3</v>
      </c>
      <c r="BK111" s="44">
        <v>0</v>
      </c>
      <c r="BL111" s="41">
        <f t="shared" si="61"/>
        <v>0</v>
      </c>
      <c r="BM111" s="45">
        <v>0</v>
      </c>
      <c r="BN111" s="44">
        <v>0</v>
      </c>
      <c r="BO111" s="41">
        <f t="shared" si="62"/>
        <v>0</v>
      </c>
      <c r="BP111" s="45">
        <v>0</v>
      </c>
      <c r="BQ111" s="44">
        <v>0</v>
      </c>
      <c r="BR111" s="41">
        <f t="shared" si="63"/>
        <v>0</v>
      </c>
      <c r="BS111" s="45">
        <v>0</v>
      </c>
      <c r="BT111" s="60">
        <v>0</v>
      </c>
      <c r="BU111" s="41">
        <f t="shared" si="64"/>
        <v>0</v>
      </c>
      <c r="BV111" s="62">
        <v>0</v>
      </c>
      <c r="BW111" s="60">
        <v>600</v>
      </c>
      <c r="BX111" s="41">
        <f t="shared" si="65"/>
        <v>500</v>
      </c>
      <c r="BY111" s="62">
        <v>0</v>
      </c>
      <c r="BZ111" s="60">
        <v>1300</v>
      </c>
      <c r="CA111" s="41">
        <f t="shared" si="66"/>
        <v>1083.3333333333333</v>
      </c>
      <c r="CB111" s="62">
        <v>50</v>
      </c>
      <c r="CC111" s="44">
        <f t="shared" si="75"/>
        <v>7543.099999999999</v>
      </c>
      <c r="CD111" s="40">
        <f t="shared" si="75"/>
        <v>6285.916666666667</v>
      </c>
      <c r="CE111" s="40">
        <f t="shared" si="75"/>
        <v>4481.766666666667</v>
      </c>
      <c r="CF111" s="60">
        <v>0</v>
      </c>
      <c r="CG111" s="41">
        <f t="shared" si="67"/>
        <v>0</v>
      </c>
      <c r="CH111" s="62">
        <v>0</v>
      </c>
      <c r="CI111" s="60">
        <v>0</v>
      </c>
      <c r="CJ111" s="41">
        <f t="shared" si="68"/>
        <v>0</v>
      </c>
      <c r="CK111" s="57">
        <v>0</v>
      </c>
      <c r="CL111" s="60">
        <v>0</v>
      </c>
      <c r="CM111" s="41">
        <f t="shared" si="69"/>
        <v>0</v>
      </c>
      <c r="CN111" s="62">
        <v>0</v>
      </c>
      <c r="CO111" s="60">
        <v>400</v>
      </c>
      <c r="CP111" s="41">
        <f t="shared" si="70"/>
        <v>333.33333333333337</v>
      </c>
      <c r="CQ111" s="62">
        <v>0</v>
      </c>
      <c r="CR111" s="44">
        <f t="shared" si="71"/>
        <v>400</v>
      </c>
      <c r="CS111" s="40">
        <f t="shared" si="71"/>
        <v>333.33333333333337</v>
      </c>
      <c r="CT111" s="40">
        <f t="shared" si="71"/>
        <v>0</v>
      </c>
    </row>
    <row r="112" spans="2:98" ht="15" customHeight="1">
      <c r="B112" s="34">
        <v>101</v>
      </c>
      <c r="C112" s="35" t="s">
        <v>159</v>
      </c>
      <c r="D112" s="55">
        <v>10.027</v>
      </c>
      <c r="E112" s="55">
        <v>0.045</v>
      </c>
      <c r="F112" s="39">
        <f t="shared" si="76"/>
        <v>4046.4</v>
      </c>
      <c r="G112" s="40">
        <f t="shared" si="76"/>
        <v>3372.0000000000005</v>
      </c>
      <c r="H112" s="40">
        <f t="shared" si="76"/>
        <v>3379.766666666667</v>
      </c>
      <c r="I112" s="41">
        <f t="shared" si="43"/>
        <v>100.23032819296165</v>
      </c>
      <c r="J112" s="39">
        <f t="shared" si="39"/>
        <v>546.4</v>
      </c>
      <c r="K112" s="40">
        <f t="shared" si="40"/>
        <v>455.3333333333333</v>
      </c>
      <c r="L112" s="40">
        <f t="shared" si="74"/>
        <v>463.1</v>
      </c>
      <c r="M112" s="41">
        <f t="shared" si="44"/>
        <v>101.70571010248904</v>
      </c>
      <c r="N112" s="56">
        <v>0</v>
      </c>
      <c r="O112" s="41">
        <f t="shared" si="45"/>
        <v>0</v>
      </c>
      <c r="P112" s="57">
        <v>0</v>
      </c>
      <c r="Q112" s="41" t="e">
        <f t="shared" si="46"/>
        <v>#DIV/0!</v>
      </c>
      <c r="R112" s="56">
        <v>316</v>
      </c>
      <c r="S112" s="41">
        <f t="shared" si="47"/>
        <v>263.3333333333333</v>
      </c>
      <c r="T112" s="57">
        <v>272.8</v>
      </c>
      <c r="U112" s="58">
        <f t="shared" si="72"/>
        <v>2.8499999999999996</v>
      </c>
      <c r="V112" s="64">
        <v>0</v>
      </c>
      <c r="W112" s="41">
        <f t="shared" si="48"/>
        <v>103.59493670886077</v>
      </c>
      <c r="X112" s="46">
        <v>350.4</v>
      </c>
      <c r="Y112" s="46">
        <v>801.9</v>
      </c>
      <c r="Z112" s="42">
        <v>3.8</v>
      </c>
      <c r="AA112" s="56">
        <v>63</v>
      </c>
      <c r="AB112" s="41">
        <f t="shared" si="49"/>
        <v>52.5</v>
      </c>
      <c r="AC112" s="57">
        <v>22.7</v>
      </c>
      <c r="AD112" s="58">
        <f t="shared" si="50"/>
        <v>0.5111111111111111</v>
      </c>
      <c r="AE112" s="58">
        <v>0</v>
      </c>
      <c r="AF112" s="41">
        <f t="shared" si="51"/>
        <v>43.238095238095234</v>
      </c>
      <c r="AG112" s="46">
        <v>246.8</v>
      </c>
      <c r="AH112" s="46">
        <v>857.4</v>
      </c>
      <c r="AI112" s="42">
        <v>4.6</v>
      </c>
      <c r="AJ112" s="56">
        <v>0</v>
      </c>
      <c r="AK112" s="41">
        <f t="shared" si="52"/>
        <v>0</v>
      </c>
      <c r="AL112" s="57">
        <v>0</v>
      </c>
      <c r="AM112" s="56">
        <v>0</v>
      </c>
      <c r="AN112" s="41">
        <f t="shared" si="53"/>
        <v>0</v>
      </c>
      <c r="AO112" s="57">
        <v>0</v>
      </c>
      <c r="AP112" s="56">
        <v>0</v>
      </c>
      <c r="AQ112" s="41">
        <f t="shared" si="54"/>
        <v>0</v>
      </c>
      <c r="AR112" s="57">
        <v>0</v>
      </c>
      <c r="AS112" s="56">
        <v>0</v>
      </c>
      <c r="AT112" s="41">
        <f t="shared" si="55"/>
        <v>0</v>
      </c>
      <c r="AU112" s="57">
        <v>0</v>
      </c>
      <c r="AV112" s="60">
        <v>3500</v>
      </c>
      <c r="AW112" s="61">
        <f t="shared" si="56"/>
        <v>2916.666666666667</v>
      </c>
      <c r="AX112" s="62">
        <f t="shared" si="73"/>
        <v>2916.666666666667</v>
      </c>
      <c r="AY112" s="60">
        <v>0</v>
      </c>
      <c r="AZ112" s="61">
        <f t="shared" si="57"/>
        <v>0</v>
      </c>
      <c r="BA112" s="62">
        <v>0</v>
      </c>
      <c r="BB112" s="60">
        <v>0</v>
      </c>
      <c r="BC112" s="41">
        <f t="shared" si="58"/>
        <v>0</v>
      </c>
      <c r="BD112" s="62">
        <v>0</v>
      </c>
      <c r="BE112" s="60">
        <v>0</v>
      </c>
      <c r="BF112" s="41">
        <f t="shared" si="59"/>
        <v>0</v>
      </c>
      <c r="BG112" s="62">
        <v>0</v>
      </c>
      <c r="BH112" s="43">
        <v>167.4</v>
      </c>
      <c r="BI112" s="41">
        <f t="shared" si="60"/>
        <v>139.5</v>
      </c>
      <c r="BJ112" s="63">
        <v>167.6</v>
      </c>
      <c r="BK112" s="44">
        <v>0</v>
      </c>
      <c r="BL112" s="41">
        <f t="shared" si="61"/>
        <v>0</v>
      </c>
      <c r="BM112" s="45">
        <v>0</v>
      </c>
      <c r="BN112" s="44">
        <v>0</v>
      </c>
      <c r="BO112" s="41">
        <f t="shared" si="62"/>
        <v>0</v>
      </c>
      <c r="BP112" s="45">
        <v>0</v>
      </c>
      <c r="BQ112" s="44">
        <v>0</v>
      </c>
      <c r="BR112" s="41">
        <f t="shared" si="63"/>
        <v>0</v>
      </c>
      <c r="BS112" s="45">
        <v>0</v>
      </c>
      <c r="BT112" s="60">
        <v>0</v>
      </c>
      <c r="BU112" s="41">
        <f t="shared" si="64"/>
        <v>0</v>
      </c>
      <c r="BV112" s="62">
        <v>0</v>
      </c>
      <c r="BW112" s="60">
        <v>0</v>
      </c>
      <c r="BX112" s="41">
        <f t="shared" si="65"/>
        <v>0</v>
      </c>
      <c r="BY112" s="62">
        <v>0</v>
      </c>
      <c r="BZ112" s="60">
        <v>0</v>
      </c>
      <c r="CA112" s="41">
        <f t="shared" si="66"/>
        <v>0</v>
      </c>
      <c r="CB112" s="62">
        <v>0</v>
      </c>
      <c r="CC112" s="44">
        <f t="shared" si="75"/>
        <v>4046.4</v>
      </c>
      <c r="CD112" s="40">
        <f t="shared" si="75"/>
        <v>3372.0000000000005</v>
      </c>
      <c r="CE112" s="40">
        <f t="shared" si="75"/>
        <v>3379.766666666667</v>
      </c>
      <c r="CF112" s="60">
        <v>0</v>
      </c>
      <c r="CG112" s="41">
        <f t="shared" si="67"/>
        <v>0</v>
      </c>
      <c r="CH112" s="62">
        <v>0</v>
      </c>
      <c r="CI112" s="60">
        <v>0</v>
      </c>
      <c r="CJ112" s="41">
        <f t="shared" si="68"/>
        <v>0</v>
      </c>
      <c r="CK112" s="57">
        <v>0</v>
      </c>
      <c r="CL112" s="60">
        <v>0</v>
      </c>
      <c r="CM112" s="41">
        <f t="shared" si="69"/>
        <v>0</v>
      </c>
      <c r="CN112" s="62">
        <v>0</v>
      </c>
      <c r="CO112" s="60">
        <v>0</v>
      </c>
      <c r="CP112" s="41">
        <f t="shared" si="70"/>
        <v>0</v>
      </c>
      <c r="CQ112" s="62">
        <v>0</v>
      </c>
      <c r="CR112" s="44">
        <f t="shared" si="71"/>
        <v>0</v>
      </c>
      <c r="CS112" s="40">
        <f t="shared" si="71"/>
        <v>0</v>
      </c>
      <c r="CT112" s="40">
        <f t="shared" si="71"/>
        <v>0</v>
      </c>
    </row>
    <row r="113" spans="2:98" ht="15" customHeight="1">
      <c r="B113" s="34">
        <v>102</v>
      </c>
      <c r="C113" s="35" t="s">
        <v>146</v>
      </c>
      <c r="D113" s="55">
        <v>12219.839</v>
      </c>
      <c r="E113" s="55">
        <v>40516.6658</v>
      </c>
      <c r="F113" s="39">
        <f t="shared" si="76"/>
        <v>34200</v>
      </c>
      <c r="G113" s="40">
        <f t="shared" si="76"/>
        <v>28500</v>
      </c>
      <c r="H113" s="40">
        <f t="shared" si="76"/>
        <v>25080.666666666668</v>
      </c>
      <c r="I113" s="41">
        <f t="shared" si="43"/>
        <v>88.00233918128654</v>
      </c>
      <c r="J113" s="39">
        <f t="shared" si="39"/>
        <v>10435</v>
      </c>
      <c r="K113" s="40">
        <f t="shared" si="40"/>
        <v>8695.833333333334</v>
      </c>
      <c r="L113" s="40">
        <f t="shared" si="74"/>
        <v>5776.5</v>
      </c>
      <c r="M113" s="41">
        <f t="shared" si="44"/>
        <v>66.42836607570675</v>
      </c>
      <c r="N113" s="56">
        <v>206.6</v>
      </c>
      <c r="O113" s="41">
        <f t="shared" si="45"/>
        <v>172.16666666666666</v>
      </c>
      <c r="P113" s="57">
        <v>150</v>
      </c>
      <c r="Q113" s="41">
        <f t="shared" si="46"/>
        <v>87.12487899322362</v>
      </c>
      <c r="R113" s="56">
        <v>4800</v>
      </c>
      <c r="S113" s="41">
        <f t="shared" si="47"/>
        <v>4000</v>
      </c>
      <c r="T113" s="57">
        <v>3049</v>
      </c>
      <c r="U113" s="58">
        <f t="shared" si="72"/>
        <v>44.625</v>
      </c>
      <c r="V113" s="64">
        <v>854</v>
      </c>
      <c r="W113" s="41">
        <f t="shared" si="48"/>
        <v>76.225</v>
      </c>
      <c r="X113" s="46">
        <v>67791.7</v>
      </c>
      <c r="Y113" s="46">
        <v>24917.4</v>
      </c>
      <c r="Z113" s="42">
        <v>59.5</v>
      </c>
      <c r="AA113" s="56">
        <v>3807.7</v>
      </c>
      <c r="AB113" s="41">
        <f t="shared" si="49"/>
        <v>3173.0833333333335</v>
      </c>
      <c r="AC113" s="57">
        <v>1500.2</v>
      </c>
      <c r="AD113" s="58">
        <f t="shared" si="50"/>
        <v>2.3333333333333335</v>
      </c>
      <c r="AE113" s="58">
        <v>10</v>
      </c>
      <c r="AF113" s="41">
        <f t="shared" si="51"/>
        <v>47.278934790030725</v>
      </c>
      <c r="AG113" s="46">
        <v>21027.2</v>
      </c>
      <c r="AH113" s="46">
        <v>5125.9</v>
      </c>
      <c r="AI113" s="42">
        <v>21</v>
      </c>
      <c r="AJ113" s="56">
        <v>432</v>
      </c>
      <c r="AK113" s="41">
        <f t="shared" si="52"/>
        <v>360</v>
      </c>
      <c r="AL113" s="57">
        <v>237</v>
      </c>
      <c r="AM113" s="56">
        <v>0</v>
      </c>
      <c r="AN113" s="41">
        <f t="shared" si="53"/>
        <v>0</v>
      </c>
      <c r="AO113" s="57">
        <v>0</v>
      </c>
      <c r="AP113" s="56">
        <v>0</v>
      </c>
      <c r="AQ113" s="41">
        <f t="shared" si="54"/>
        <v>0</v>
      </c>
      <c r="AR113" s="57">
        <v>0</v>
      </c>
      <c r="AS113" s="56">
        <v>0</v>
      </c>
      <c r="AT113" s="41">
        <f t="shared" si="55"/>
        <v>0</v>
      </c>
      <c r="AU113" s="57">
        <v>0</v>
      </c>
      <c r="AV113" s="60">
        <v>23165</v>
      </c>
      <c r="AW113" s="61">
        <f t="shared" si="56"/>
        <v>19304.166666666668</v>
      </c>
      <c r="AX113" s="62">
        <f t="shared" si="73"/>
        <v>19304.166666666668</v>
      </c>
      <c r="AY113" s="60">
        <v>0</v>
      </c>
      <c r="AZ113" s="61">
        <f t="shared" si="57"/>
        <v>0</v>
      </c>
      <c r="BA113" s="62">
        <v>0</v>
      </c>
      <c r="BB113" s="60">
        <v>0</v>
      </c>
      <c r="BC113" s="41">
        <f t="shared" si="58"/>
        <v>0</v>
      </c>
      <c r="BD113" s="62">
        <v>0</v>
      </c>
      <c r="BE113" s="60">
        <v>0</v>
      </c>
      <c r="BF113" s="41">
        <f t="shared" si="59"/>
        <v>0</v>
      </c>
      <c r="BG113" s="62">
        <v>0.1</v>
      </c>
      <c r="BH113" s="43">
        <v>768.7</v>
      </c>
      <c r="BI113" s="41">
        <f t="shared" si="60"/>
        <v>640.5833333333334</v>
      </c>
      <c r="BJ113" s="63">
        <v>837.2</v>
      </c>
      <c r="BK113" s="44">
        <v>0</v>
      </c>
      <c r="BL113" s="41">
        <f t="shared" si="61"/>
        <v>0</v>
      </c>
      <c r="BM113" s="45">
        <v>0</v>
      </c>
      <c r="BN113" s="44">
        <v>0</v>
      </c>
      <c r="BO113" s="41">
        <f t="shared" si="62"/>
        <v>0</v>
      </c>
      <c r="BP113" s="45">
        <v>0</v>
      </c>
      <c r="BQ113" s="44">
        <v>420</v>
      </c>
      <c r="BR113" s="41">
        <f t="shared" si="63"/>
        <v>350</v>
      </c>
      <c r="BS113" s="45">
        <v>0</v>
      </c>
      <c r="BT113" s="60">
        <v>0</v>
      </c>
      <c r="BU113" s="41">
        <f t="shared" si="64"/>
        <v>0</v>
      </c>
      <c r="BV113" s="62">
        <v>0</v>
      </c>
      <c r="BW113" s="60">
        <v>600</v>
      </c>
      <c r="BX113" s="41">
        <f t="shared" si="65"/>
        <v>500</v>
      </c>
      <c r="BY113" s="62">
        <v>0</v>
      </c>
      <c r="BZ113" s="60">
        <v>0</v>
      </c>
      <c r="CA113" s="41">
        <f t="shared" si="66"/>
        <v>0</v>
      </c>
      <c r="CB113" s="62">
        <v>3</v>
      </c>
      <c r="CC113" s="44">
        <f t="shared" si="75"/>
        <v>34200</v>
      </c>
      <c r="CD113" s="40">
        <f t="shared" si="75"/>
        <v>28500</v>
      </c>
      <c r="CE113" s="40">
        <f t="shared" si="75"/>
        <v>25080.666666666668</v>
      </c>
      <c r="CF113" s="60">
        <v>0</v>
      </c>
      <c r="CG113" s="41">
        <f t="shared" si="67"/>
        <v>0</v>
      </c>
      <c r="CH113" s="62">
        <v>0</v>
      </c>
      <c r="CI113" s="60">
        <v>0</v>
      </c>
      <c r="CJ113" s="41">
        <f t="shared" si="68"/>
        <v>0</v>
      </c>
      <c r="CK113" s="57">
        <v>0</v>
      </c>
      <c r="CL113" s="60">
        <v>0</v>
      </c>
      <c r="CM113" s="41">
        <f t="shared" si="69"/>
        <v>0</v>
      </c>
      <c r="CN113" s="62">
        <v>0</v>
      </c>
      <c r="CO113" s="60">
        <v>2500</v>
      </c>
      <c r="CP113" s="41">
        <f t="shared" si="70"/>
        <v>2083.3333333333335</v>
      </c>
      <c r="CQ113" s="62">
        <v>0</v>
      </c>
      <c r="CR113" s="44">
        <f t="shared" si="71"/>
        <v>2500</v>
      </c>
      <c r="CS113" s="40">
        <f t="shared" si="71"/>
        <v>2083.3333333333335</v>
      </c>
      <c r="CT113" s="40">
        <f t="shared" si="71"/>
        <v>0</v>
      </c>
    </row>
    <row r="114" spans="2:98" ht="15" customHeight="1">
      <c r="B114" s="34">
        <v>103</v>
      </c>
      <c r="C114" s="35" t="s">
        <v>156</v>
      </c>
      <c r="D114" s="55">
        <v>283.4831</v>
      </c>
      <c r="E114" s="55">
        <v>0</v>
      </c>
      <c r="F114" s="39">
        <f t="shared" si="76"/>
        <v>10119.6</v>
      </c>
      <c r="G114" s="40">
        <f t="shared" si="76"/>
        <v>8432.999999999998</v>
      </c>
      <c r="H114" s="40">
        <f t="shared" si="76"/>
        <v>6642.083333333333</v>
      </c>
      <c r="I114" s="41">
        <f t="shared" si="43"/>
        <v>78.7629945847662</v>
      </c>
      <c r="J114" s="39">
        <f t="shared" si="39"/>
        <v>4222.1</v>
      </c>
      <c r="K114" s="40">
        <f t="shared" si="40"/>
        <v>3518.4166666666665</v>
      </c>
      <c r="L114" s="40">
        <f t="shared" si="74"/>
        <v>2227.5</v>
      </c>
      <c r="M114" s="41">
        <f t="shared" si="44"/>
        <v>63.30972738684542</v>
      </c>
      <c r="N114" s="56">
        <v>17</v>
      </c>
      <c r="O114" s="41">
        <f t="shared" si="45"/>
        <v>14.166666666666668</v>
      </c>
      <c r="P114" s="57">
        <v>0</v>
      </c>
      <c r="Q114" s="41">
        <f t="shared" si="46"/>
        <v>0</v>
      </c>
      <c r="R114" s="56">
        <v>3000</v>
      </c>
      <c r="S114" s="41">
        <f t="shared" si="47"/>
        <v>2500</v>
      </c>
      <c r="T114" s="57">
        <v>1722.5</v>
      </c>
      <c r="U114" s="58">
        <f t="shared" si="72"/>
        <v>576.975</v>
      </c>
      <c r="V114" s="64">
        <v>102.7</v>
      </c>
      <c r="W114" s="41">
        <f t="shared" si="48"/>
        <v>68.89999999999999</v>
      </c>
      <c r="X114" s="46">
        <v>22744.8</v>
      </c>
      <c r="Y114" s="46">
        <v>9548.2</v>
      </c>
      <c r="Z114" s="42">
        <v>769.3</v>
      </c>
      <c r="AA114" s="56">
        <v>516.1</v>
      </c>
      <c r="AB114" s="41">
        <f t="shared" si="49"/>
        <v>430.0833333333333</v>
      </c>
      <c r="AC114" s="57">
        <v>133</v>
      </c>
      <c r="AD114" s="58">
        <f t="shared" si="50"/>
        <v>0.12222222222222223</v>
      </c>
      <c r="AE114" s="58">
        <v>0</v>
      </c>
      <c r="AF114" s="41">
        <f t="shared" si="51"/>
        <v>30.92423948847123</v>
      </c>
      <c r="AG114" s="46">
        <v>5341</v>
      </c>
      <c r="AH114" s="46">
        <v>243.7</v>
      </c>
      <c r="AI114" s="42">
        <v>1.1</v>
      </c>
      <c r="AJ114" s="56">
        <v>132</v>
      </c>
      <c r="AK114" s="41">
        <f t="shared" si="52"/>
        <v>110</v>
      </c>
      <c r="AL114" s="57">
        <v>111.8</v>
      </c>
      <c r="AM114" s="56">
        <v>0</v>
      </c>
      <c r="AN114" s="41">
        <f t="shared" si="53"/>
        <v>0</v>
      </c>
      <c r="AO114" s="57">
        <v>0</v>
      </c>
      <c r="AP114" s="56">
        <v>0</v>
      </c>
      <c r="AQ114" s="41">
        <f t="shared" si="54"/>
        <v>0</v>
      </c>
      <c r="AR114" s="57">
        <v>0</v>
      </c>
      <c r="AS114" s="56">
        <v>0</v>
      </c>
      <c r="AT114" s="41">
        <f t="shared" si="55"/>
        <v>0</v>
      </c>
      <c r="AU114" s="57">
        <v>0</v>
      </c>
      <c r="AV114" s="60">
        <v>5297.5</v>
      </c>
      <c r="AW114" s="61">
        <f t="shared" si="56"/>
        <v>4414.583333333333</v>
      </c>
      <c r="AX114" s="62">
        <f t="shared" si="73"/>
        <v>4414.583333333333</v>
      </c>
      <c r="AY114" s="60">
        <v>0</v>
      </c>
      <c r="AZ114" s="61">
        <f t="shared" si="57"/>
        <v>0</v>
      </c>
      <c r="BA114" s="62">
        <v>0</v>
      </c>
      <c r="BB114" s="60">
        <v>0</v>
      </c>
      <c r="BC114" s="41">
        <f t="shared" si="58"/>
        <v>0</v>
      </c>
      <c r="BD114" s="62">
        <v>0</v>
      </c>
      <c r="BE114" s="60">
        <v>0</v>
      </c>
      <c r="BF114" s="41">
        <f t="shared" si="59"/>
        <v>0</v>
      </c>
      <c r="BG114" s="62">
        <v>0</v>
      </c>
      <c r="BH114" s="43">
        <v>557</v>
      </c>
      <c r="BI114" s="41">
        <f t="shared" si="60"/>
        <v>464.16666666666663</v>
      </c>
      <c r="BJ114" s="63">
        <v>260.2</v>
      </c>
      <c r="BK114" s="44">
        <v>0</v>
      </c>
      <c r="BL114" s="41">
        <f t="shared" si="61"/>
        <v>0</v>
      </c>
      <c r="BM114" s="45">
        <v>0</v>
      </c>
      <c r="BN114" s="44">
        <v>0</v>
      </c>
      <c r="BO114" s="41">
        <f t="shared" si="62"/>
        <v>0</v>
      </c>
      <c r="BP114" s="45">
        <v>0</v>
      </c>
      <c r="BQ114" s="44">
        <v>0</v>
      </c>
      <c r="BR114" s="41">
        <f t="shared" si="63"/>
        <v>0</v>
      </c>
      <c r="BS114" s="45">
        <v>0</v>
      </c>
      <c r="BT114" s="60">
        <v>0</v>
      </c>
      <c r="BU114" s="41">
        <f t="shared" si="64"/>
        <v>0</v>
      </c>
      <c r="BV114" s="62">
        <v>0</v>
      </c>
      <c r="BW114" s="60">
        <v>600</v>
      </c>
      <c r="BX114" s="41">
        <f t="shared" si="65"/>
        <v>500</v>
      </c>
      <c r="BY114" s="62">
        <v>0</v>
      </c>
      <c r="BZ114" s="60">
        <v>0</v>
      </c>
      <c r="CA114" s="41">
        <f t="shared" si="66"/>
        <v>0</v>
      </c>
      <c r="CB114" s="62">
        <v>0</v>
      </c>
      <c r="CC114" s="44">
        <f t="shared" si="75"/>
        <v>10119.6</v>
      </c>
      <c r="CD114" s="40">
        <f t="shared" si="75"/>
        <v>8432.999999999998</v>
      </c>
      <c r="CE114" s="40">
        <f t="shared" si="75"/>
        <v>6642.083333333333</v>
      </c>
      <c r="CF114" s="60">
        <v>0</v>
      </c>
      <c r="CG114" s="41">
        <f t="shared" si="67"/>
        <v>0</v>
      </c>
      <c r="CH114" s="62">
        <v>0</v>
      </c>
      <c r="CI114" s="60">
        <v>0</v>
      </c>
      <c r="CJ114" s="41">
        <f t="shared" si="68"/>
        <v>0</v>
      </c>
      <c r="CK114" s="57">
        <v>0</v>
      </c>
      <c r="CL114" s="60">
        <v>0</v>
      </c>
      <c r="CM114" s="41">
        <f t="shared" si="69"/>
        <v>0</v>
      </c>
      <c r="CN114" s="62">
        <v>0</v>
      </c>
      <c r="CO114" s="60">
        <v>520</v>
      </c>
      <c r="CP114" s="41">
        <f t="shared" si="70"/>
        <v>433.33333333333337</v>
      </c>
      <c r="CQ114" s="62">
        <v>0</v>
      </c>
      <c r="CR114" s="44">
        <f t="shared" si="71"/>
        <v>520</v>
      </c>
      <c r="CS114" s="40">
        <f t="shared" si="71"/>
        <v>433.33333333333337</v>
      </c>
      <c r="CT114" s="40">
        <f t="shared" si="71"/>
        <v>0</v>
      </c>
    </row>
    <row r="115" spans="2:98" ht="15" customHeight="1">
      <c r="B115" s="34">
        <v>104</v>
      </c>
      <c r="C115" s="35" t="s">
        <v>157</v>
      </c>
      <c r="D115" s="55">
        <v>2516.429</v>
      </c>
      <c r="E115" s="55">
        <v>0.009</v>
      </c>
      <c r="F115" s="39">
        <f t="shared" si="76"/>
        <v>20874.5</v>
      </c>
      <c r="G115" s="40">
        <f t="shared" si="76"/>
        <v>17395.416666666664</v>
      </c>
      <c r="H115" s="40">
        <f t="shared" si="76"/>
        <v>16109.550000000001</v>
      </c>
      <c r="I115" s="41">
        <f t="shared" si="43"/>
        <v>92.6080145632231</v>
      </c>
      <c r="J115" s="39">
        <f t="shared" si="39"/>
        <v>3794</v>
      </c>
      <c r="K115" s="40">
        <f t="shared" si="40"/>
        <v>3161.6666666666665</v>
      </c>
      <c r="L115" s="40">
        <f t="shared" si="74"/>
        <v>2175.8</v>
      </c>
      <c r="M115" s="41">
        <f t="shared" si="44"/>
        <v>68.81813389562468</v>
      </c>
      <c r="N115" s="56">
        <v>130</v>
      </c>
      <c r="O115" s="41">
        <f t="shared" si="45"/>
        <v>108.33333333333334</v>
      </c>
      <c r="P115" s="57">
        <v>300.1</v>
      </c>
      <c r="Q115" s="41">
        <f t="shared" si="46"/>
        <v>277.0153846153846</v>
      </c>
      <c r="R115" s="56">
        <v>1724</v>
      </c>
      <c r="S115" s="41">
        <f t="shared" si="47"/>
        <v>1436.6666666666665</v>
      </c>
      <c r="T115" s="57">
        <v>1096.7</v>
      </c>
      <c r="U115" s="58">
        <f t="shared" si="72"/>
        <v>0.375</v>
      </c>
      <c r="V115" s="64">
        <v>24.3</v>
      </c>
      <c r="W115" s="41">
        <f t="shared" si="48"/>
        <v>76.33642691415315</v>
      </c>
      <c r="X115" s="46">
        <v>11776.6</v>
      </c>
      <c r="Y115" s="46">
        <v>5267.3</v>
      </c>
      <c r="Z115" s="42">
        <v>0.5</v>
      </c>
      <c r="AA115" s="56">
        <v>1180</v>
      </c>
      <c r="AB115" s="41">
        <f t="shared" si="49"/>
        <v>983.3333333333333</v>
      </c>
      <c r="AC115" s="57">
        <v>539.4</v>
      </c>
      <c r="AD115" s="58">
        <f t="shared" si="50"/>
        <v>0.8555555555555556</v>
      </c>
      <c r="AE115" s="58">
        <v>123</v>
      </c>
      <c r="AF115" s="41">
        <f t="shared" si="51"/>
        <v>54.8542372881356</v>
      </c>
      <c r="AG115" s="46">
        <v>5849.2</v>
      </c>
      <c r="AH115" s="46">
        <v>1686.1</v>
      </c>
      <c r="AI115" s="42">
        <v>7.7</v>
      </c>
      <c r="AJ115" s="56">
        <v>260</v>
      </c>
      <c r="AK115" s="41">
        <f t="shared" si="52"/>
        <v>216.66666666666669</v>
      </c>
      <c r="AL115" s="57">
        <v>30.9</v>
      </c>
      <c r="AM115" s="56">
        <v>0</v>
      </c>
      <c r="AN115" s="41">
        <f t="shared" si="53"/>
        <v>0</v>
      </c>
      <c r="AO115" s="57">
        <v>0</v>
      </c>
      <c r="AP115" s="56">
        <v>0</v>
      </c>
      <c r="AQ115" s="41">
        <f t="shared" si="54"/>
        <v>0</v>
      </c>
      <c r="AR115" s="57">
        <v>0</v>
      </c>
      <c r="AS115" s="56">
        <v>0</v>
      </c>
      <c r="AT115" s="41">
        <f t="shared" si="55"/>
        <v>0</v>
      </c>
      <c r="AU115" s="57">
        <v>0</v>
      </c>
      <c r="AV115" s="60">
        <v>16720.5</v>
      </c>
      <c r="AW115" s="61">
        <f t="shared" si="56"/>
        <v>13933.75</v>
      </c>
      <c r="AX115" s="62">
        <f t="shared" si="73"/>
        <v>13933.75</v>
      </c>
      <c r="AY115" s="60">
        <v>0</v>
      </c>
      <c r="AZ115" s="61">
        <f t="shared" si="57"/>
        <v>0</v>
      </c>
      <c r="BA115" s="62">
        <v>0</v>
      </c>
      <c r="BB115" s="60">
        <v>0</v>
      </c>
      <c r="BC115" s="41">
        <f t="shared" si="58"/>
        <v>0</v>
      </c>
      <c r="BD115" s="62">
        <v>0</v>
      </c>
      <c r="BE115" s="60">
        <v>0</v>
      </c>
      <c r="BF115" s="41">
        <f t="shared" si="59"/>
        <v>0</v>
      </c>
      <c r="BG115" s="62">
        <v>0</v>
      </c>
      <c r="BH115" s="43">
        <v>280</v>
      </c>
      <c r="BI115" s="41">
        <f t="shared" si="60"/>
        <v>233.33333333333331</v>
      </c>
      <c r="BJ115" s="63">
        <v>160.7</v>
      </c>
      <c r="BK115" s="44">
        <v>0</v>
      </c>
      <c r="BL115" s="41">
        <f t="shared" si="61"/>
        <v>0</v>
      </c>
      <c r="BM115" s="45">
        <v>0</v>
      </c>
      <c r="BN115" s="44">
        <v>0</v>
      </c>
      <c r="BO115" s="41">
        <f t="shared" si="62"/>
        <v>0</v>
      </c>
      <c r="BP115" s="45">
        <v>0</v>
      </c>
      <c r="BQ115" s="44">
        <v>0</v>
      </c>
      <c r="BR115" s="41">
        <f t="shared" si="63"/>
        <v>0</v>
      </c>
      <c r="BS115" s="45">
        <v>0</v>
      </c>
      <c r="BT115" s="60">
        <v>0</v>
      </c>
      <c r="BU115" s="41">
        <f t="shared" si="64"/>
        <v>0</v>
      </c>
      <c r="BV115" s="62">
        <v>0</v>
      </c>
      <c r="BW115" s="60">
        <v>360</v>
      </c>
      <c r="BX115" s="41">
        <f t="shared" si="65"/>
        <v>300</v>
      </c>
      <c r="BY115" s="62">
        <v>0</v>
      </c>
      <c r="BZ115" s="60">
        <v>220</v>
      </c>
      <c r="CA115" s="41">
        <f t="shared" si="66"/>
        <v>183.33333333333331</v>
      </c>
      <c r="CB115" s="62">
        <v>48</v>
      </c>
      <c r="CC115" s="44">
        <f t="shared" si="75"/>
        <v>20874.5</v>
      </c>
      <c r="CD115" s="40">
        <f t="shared" si="75"/>
        <v>17395.416666666664</v>
      </c>
      <c r="CE115" s="40">
        <f t="shared" si="75"/>
        <v>16109.550000000001</v>
      </c>
      <c r="CF115" s="60">
        <v>0</v>
      </c>
      <c r="CG115" s="41">
        <f t="shared" si="67"/>
        <v>0</v>
      </c>
      <c r="CH115" s="62">
        <v>0</v>
      </c>
      <c r="CI115" s="60">
        <v>0</v>
      </c>
      <c r="CJ115" s="41">
        <f t="shared" si="68"/>
        <v>0</v>
      </c>
      <c r="CK115" s="57">
        <v>0</v>
      </c>
      <c r="CL115" s="60">
        <v>0</v>
      </c>
      <c r="CM115" s="41">
        <f t="shared" si="69"/>
        <v>0</v>
      </c>
      <c r="CN115" s="62">
        <v>0</v>
      </c>
      <c r="CO115" s="60">
        <v>2359</v>
      </c>
      <c r="CP115" s="41">
        <f t="shared" si="70"/>
        <v>1965.8333333333335</v>
      </c>
      <c r="CQ115" s="62">
        <v>0</v>
      </c>
      <c r="CR115" s="44">
        <f t="shared" si="71"/>
        <v>2359</v>
      </c>
      <c r="CS115" s="40">
        <f t="shared" si="71"/>
        <v>1965.8333333333335</v>
      </c>
      <c r="CT115" s="40">
        <f t="shared" si="71"/>
        <v>0</v>
      </c>
    </row>
    <row r="116" spans="2:98" ht="15" customHeight="1">
      <c r="B116" s="34">
        <v>105</v>
      </c>
      <c r="C116" s="35" t="s">
        <v>158</v>
      </c>
      <c r="D116" s="55">
        <v>5770.906</v>
      </c>
      <c r="E116" s="55">
        <v>3948.1744</v>
      </c>
      <c r="F116" s="39">
        <f t="shared" si="76"/>
        <v>19542</v>
      </c>
      <c r="G116" s="40">
        <f t="shared" si="76"/>
        <v>16285.000000000002</v>
      </c>
      <c r="H116" s="40">
        <f t="shared" si="76"/>
        <v>12526.016666666666</v>
      </c>
      <c r="I116" s="41">
        <f t="shared" si="43"/>
        <v>76.91751100194452</v>
      </c>
      <c r="J116" s="39">
        <f t="shared" si="39"/>
        <v>6328.9</v>
      </c>
      <c r="K116" s="40">
        <f t="shared" si="40"/>
        <v>5274.083333333334</v>
      </c>
      <c r="L116" s="40">
        <f t="shared" si="74"/>
        <v>2015.1</v>
      </c>
      <c r="M116" s="41">
        <f t="shared" si="44"/>
        <v>38.20758741645467</v>
      </c>
      <c r="N116" s="56">
        <v>500</v>
      </c>
      <c r="O116" s="41">
        <f t="shared" si="45"/>
        <v>416.66666666666663</v>
      </c>
      <c r="P116" s="57">
        <v>0.4</v>
      </c>
      <c r="Q116" s="41">
        <f t="shared" si="46"/>
        <v>0.09600000000000002</v>
      </c>
      <c r="R116" s="56">
        <v>1216</v>
      </c>
      <c r="S116" s="41">
        <f t="shared" si="47"/>
        <v>1013.3333333333333</v>
      </c>
      <c r="T116" s="57">
        <v>813.9</v>
      </c>
      <c r="U116" s="58">
        <f t="shared" si="72"/>
        <v>282.29999999999995</v>
      </c>
      <c r="V116" s="64">
        <v>25</v>
      </c>
      <c r="W116" s="41">
        <f t="shared" si="48"/>
        <v>80.31907894736842</v>
      </c>
      <c r="X116" s="46">
        <v>3225.6</v>
      </c>
      <c r="Y116" s="46">
        <v>2240.3</v>
      </c>
      <c r="Z116" s="42">
        <v>376.4</v>
      </c>
      <c r="AA116" s="56">
        <v>1098</v>
      </c>
      <c r="AB116" s="41">
        <f t="shared" si="49"/>
        <v>915</v>
      </c>
      <c r="AC116" s="57">
        <v>248</v>
      </c>
      <c r="AD116" s="58">
        <f t="shared" si="50"/>
        <v>88.12222222222222</v>
      </c>
      <c r="AE116" s="58">
        <v>77.7</v>
      </c>
      <c r="AF116" s="41">
        <f t="shared" si="51"/>
        <v>27.10382513661202</v>
      </c>
      <c r="AG116" s="46">
        <v>1554.1</v>
      </c>
      <c r="AH116" s="46">
        <v>381.7</v>
      </c>
      <c r="AI116" s="42">
        <v>793.1</v>
      </c>
      <c r="AJ116" s="56">
        <v>430</v>
      </c>
      <c r="AK116" s="41">
        <f t="shared" si="52"/>
        <v>358.33333333333337</v>
      </c>
      <c r="AL116" s="57">
        <v>0</v>
      </c>
      <c r="AM116" s="56">
        <v>0</v>
      </c>
      <c r="AN116" s="41">
        <f t="shared" si="53"/>
        <v>0</v>
      </c>
      <c r="AO116" s="57">
        <v>0</v>
      </c>
      <c r="AP116" s="56">
        <v>0</v>
      </c>
      <c r="AQ116" s="41">
        <f t="shared" si="54"/>
        <v>0</v>
      </c>
      <c r="AR116" s="57">
        <v>0</v>
      </c>
      <c r="AS116" s="56">
        <v>0</v>
      </c>
      <c r="AT116" s="41">
        <f t="shared" si="55"/>
        <v>0</v>
      </c>
      <c r="AU116" s="57">
        <v>0</v>
      </c>
      <c r="AV116" s="60">
        <v>12613.1</v>
      </c>
      <c r="AW116" s="61">
        <f t="shared" si="56"/>
        <v>10510.916666666668</v>
      </c>
      <c r="AX116" s="62">
        <f t="shared" si="73"/>
        <v>10510.916666666668</v>
      </c>
      <c r="AY116" s="60">
        <v>0</v>
      </c>
      <c r="AZ116" s="61">
        <f t="shared" si="57"/>
        <v>0</v>
      </c>
      <c r="BA116" s="62">
        <v>0</v>
      </c>
      <c r="BB116" s="60">
        <v>0</v>
      </c>
      <c r="BC116" s="41">
        <f t="shared" si="58"/>
        <v>0</v>
      </c>
      <c r="BD116" s="62">
        <v>0</v>
      </c>
      <c r="BE116" s="60">
        <v>0</v>
      </c>
      <c r="BF116" s="41">
        <f t="shared" si="59"/>
        <v>0</v>
      </c>
      <c r="BG116" s="62">
        <v>0</v>
      </c>
      <c r="BH116" s="43">
        <v>2184.9</v>
      </c>
      <c r="BI116" s="41">
        <f t="shared" si="60"/>
        <v>1820.7500000000002</v>
      </c>
      <c r="BJ116" s="63">
        <v>950.8</v>
      </c>
      <c r="BK116" s="44">
        <v>0</v>
      </c>
      <c r="BL116" s="41">
        <f t="shared" si="61"/>
        <v>0</v>
      </c>
      <c r="BM116" s="45">
        <v>0</v>
      </c>
      <c r="BN116" s="44">
        <v>0</v>
      </c>
      <c r="BO116" s="41">
        <f t="shared" si="62"/>
        <v>0</v>
      </c>
      <c r="BP116" s="45">
        <v>0</v>
      </c>
      <c r="BQ116" s="44">
        <v>0</v>
      </c>
      <c r="BR116" s="41">
        <f t="shared" si="63"/>
        <v>0</v>
      </c>
      <c r="BS116" s="45">
        <v>0</v>
      </c>
      <c r="BT116" s="60">
        <v>0</v>
      </c>
      <c r="BU116" s="41">
        <f t="shared" si="64"/>
        <v>0</v>
      </c>
      <c r="BV116" s="62">
        <v>0</v>
      </c>
      <c r="BW116" s="60">
        <v>600</v>
      </c>
      <c r="BX116" s="41">
        <f t="shared" si="65"/>
        <v>500</v>
      </c>
      <c r="BY116" s="62">
        <v>0</v>
      </c>
      <c r="BZ116" s="60">
        <v>900</v>
      </c>
      <c r="CA116" s="41">
        <f t="shared" si="66"/>
        <v>750</v>
      </c>
      <c r="CB116" s="62">
        <v>2</v>
      </c>
      <c r="CC116" s="44">
        <f t="shared" si="75"/>
        <v>19542</v>
      </c>
      <c r="CD116" s="40">
        <f t="shared" si="75"/>
        <v>16285.000000000002</v>
      </c>
      <c r="CE116" s="40">
        <f t="shared" si="75"/>
        <v>12526.016666666666</v>
      </c>
      <c r="CF116" s="60">
        <v>0</v>
      </c>
      <c r="CG116" s="41">
        <f t="shared" si="67"/>
        <v>0</v>
      </c>
      <c r="CH116" s="62">
        <v>0</v>
      </c>
      <c r="CI116" s="60">
        <v>0</v>
      </c>
      <c r="CJ116" s="41">
        <f t="shared" si="68"/>
        <v>0</v>
      </c>
      <c r="CK116" s="57">
        <v>0</v>
      </c>
      <c r="CL116" s="60">
        <v>0</v>
      </c>
      <c r="CM116" s="41">
        <f t="shared" si="69"/>
        <v>0</v>
      </c>
      <c r="CN116" s="62">
        <v>0</v>
      </c>
      <c r="CO116" s="60">
        <v>1300</v>
      </c>
      <c r="CP116" s="41">
        <f t="shared" si="70"/>
        <v>1083.3333333333333</v>
      </c>
      <c r="CQ116" s="62">
        <v>0</v>
      </c>
      <c r="CR116" s="44">
        <f t="shared" si="71"/>
        <v>1300</v>
      </c>
      <c r="CS116" s="40">
        <f t="shared" si="71"/>
        <v>1083.3333333333333</v>
      </c>
      <c r="CT116" s="40">
        <f t="shared" si="71"/>
        <v>0</v>
      </c>
    </row>
    <row r="117" spans="2:98" ht="15" customHeight="1">
      <c r="B117" s="34">
        <v>106</v>
      </c>
      <c r="C117" s="35" t="s">
        <v>147</v>
      </c>
      <c r="D117" s="55">
        <v>0.522</v>
      </c>
      <c r="E117" s="55">
        <v>0</v>
      </c>
      <c r="F117" s="39">
        <f t="shared" si="76"/>
        <v>8601.199999999999</v>
      </c>
      <c r="G117" s="40">
        <f t="shared" si="76"/>
        <v>7167.666666666666</v>
      </c>
      <c r="H117" s="40">
        <f t="shared" si="76"/>
        <v>6443.166666666666</v>
      </c>
      <c r="I117" s="41">
        <f t="shared" si="43"/>
        <v>89.89210807794261</v>
      </c>
      <c r="J117" s="39">
        <f t="shared" si="39"/>
        <v>1350</v>
      </c>
      <c r="K117" s="40">
        <f t="shared" si="40"/>
        <v>1125.0000000000002</v>
      </c>
      <c r="L117" s="40">
        <f t="shared" si="74"/>
        <v>900.5</v>
      </c>
      <c r="M117" s="41">
        <f t="shared" si="44"/>
        <v>80.04444444444442</v>
      </c>
      <c r="N117" s="56">
        <v>1.3</v>
      </c>
      <c r="O117" s="41">
        <f t="shared" si="45"/>
        <v>1.0833333333333335</v>
      </c>
      <c r="P117" s="57">
        <v>0</v>
      </c>
      <c r="Q117" s="41">
        <f t="shared" si="46"/>
        <v>0</v>
      </c>
      <c r="R117" s="56">
        <v>800</v>
      </c>
      <c r="S117" s="41">
        <f t="shared" si="47"/>
        <v>666.6666666666667</v>
      </c>
      <c r="T117" s="57">
        <v>604.5</v>
      </c>
      <c r="U117" s="58">
        <f t="shared" si="72"/>
        <v>72.89999999999999</v>
      </c>
      <c r="V117" s="64">
        <v>0</v>
      </c>
      <c r="W117" s="41">
        <f t="shared" si="48"/>
        <v>90.675</v>
      </c>
      <c r="X117" s="46">
        <v>318.6</v>
      </c>
      <c r="Y117" s="46">
        <v>50</v>
      </c>
      <c r="Z117" s="42">
        <v>97.2</v>
      </c>
      <c r="AA117" s="56">
        <v>198.7</v>
      </c>
      <c r="AB117" s="41">
        <f t="shared" si="49"/>
        <v>165.58333333333334</v>
      </c>
      <c r="AC117" s="57">
        <v>211.2</v>
      </c>
      <c r="AD117" s="58">
        <f t="shared" si="50"/>
        <v>2.0777777777777775</v>
      </c>
      <c r="AE117" s="58">
        <v>0</v>
      </c>
      <c r="AF117" s="41">
        <f t="shared" si="51"/>
        <v>127.54906894816304</v>
      </c>
      <c r="AG117" s="46">
        <v>2490</v>
      </c>
      <c r="AH117" s="46">
        <v>218.7</v>
      </c>
      <c r="AI117" s="42">
        <v>18.7</v>
      </c>
      <c r="AJ117" s="56">
        <v>0</v>
      </c>
      <c r="AK117" s="41">
        <f t="shared" si="52"/>
        <v>0</v>
      </c>
      <c r="AL117" s="57">
        <v>0</v>
      </c>
      <c r="AM117" s="56">
        <v>0</v>
      </c>
      <c r="AN117" s="41">
        <f t="shared" si="53"/>
        <v>0</v>
      </c>
      <c r="AO117" s="57">
        <v>0</v>
      </c>
      <c r="AP117" s="56">
        <v>0</v>
      </c>
      <c r="AQ117" s="41">
        <f t="shared" si="54"/>
        <v>0</v>
      </c>
      <c r="AR117" s="57">
        <v>0</v>
      </c>
      <c r="AS117" s="56">
        <v>0</v>
      </c>
      <c r="AT117" s="41">
        <f t="shared" si="55"/>
        <v>0</v>
      </c>
      <c r="AU117" s="57">
        <v>0</v>
      </c>
      <c r="AV117" s="60">
        <v>6651.2</v>
      </c>
      <c r="AW117" s="61">
        <f t="shared" si="56"/>
        <v>5542.666666666666</v>
      </c>
      <c r="AX117" s="62">
        <f t="shared" si="73"/>
        <v>5542.666666666666</v>
      </c>
      <c r="AY117" s="60">
        <v>0</v>
      </c>
      <c r="AZ117" s="61">
        <f t="shared" si="57"/>
        <v>0</v>
      </c>
      <c r="BA117" s="62">
        <v>0</v>
      </c>
      <c r="BB117" s="60">
        <v>0</v>
      </c>
      <c r="BC117" s="41">
        <f t="shared" si="58"/>
        <v>0</v>
      </c>
      <c r="BD117" s="62">
        <v>0</v>
      </c>
      <c r="BE117" s="60">
        <v>0</v>
      </c>
      <c r="BF117" s="41">
        <f t="shared" si="59"/>
        <v>0</v>
      </c>
      <c r="BG117" s="62">
        <v>0</v>
      </c>
      <c r="BH117" s="43">
        <v>350</v>
      </c>
      <c r="BI117" s="41">
        <f t="shared" si="60"/>
        <v>291.6666666666667</v>
      </c>
      <c r="BJ117" s="63">
        <v>84.8</v>
      </c>
      <c r="BK117" s="44">
        <v>0</v>
      </c>
      <c r="BL117" s="41">
        <f t="shared" si="61"/>
        <v>0</v>
      </c>
      <c r="BM117" s="45">
        <v>0</v>
      </c>
      <c r="BN117" s="44">
        <v>0</v>
      </c>
      <c r="BO117" s="41">
        <f t="shared" si="62"/>
        <v>0</v>
      </c>
      <c r="BP117" s="45">
        <v>0</v>
      </c>
      <c r="BQ117" s="44">
        <v>0</v>
      </c>
      <c r="BR117" s="41">
        <f t="shared" si="63"/>
        <v>0</v>
      </c>
      <c r="BS117" s="45">
        <v>0</v>
      </c>
      <c r="BT117" s="60">
        <v>0</v>
      </c>
      <c r="BU117" s="41">
        <f t="shared" si="64"/>
        <v>0</v>
      </c>
      <c r="BV117" s="62">
        <v>0</v>
      </c>
      <c r="BW117" s="60">
        <v>600</v>
      </c>
      <c r="BX117" s="41">
        <f t="shared" si="65"/>
        <v>500</v>
      </c>
      <c r="BY117" s="62">
        <v>0</v>
      </c>
      <c r="BZ117" s="60">
        <v>0</v>
      </c>
      <c r="CA117" s="41">
        <f t="shared" si="66"/>
        <v>0</v>
      </c>
      <c r="CB117" s="62">
        <v>0</v>
      </c>
      <c r="CC117" s="44">
        <f t="shared" si="75"/>
        <v>8601.199999999999</v>
      </c>
      <c r="CD117" s="40">
        <f t="shared" si="75"/>
        <v>7167.666666666666</v>
      </c>
      <c r="CE117" s="40">
        <f t="shared" si="75"/>
        <v>6443.166666666666</v>
      </c>
      <c r="CF117" s="60">
        <v>0</v>
      </c>
      <c r="CG117" s="41">
        <f t="shared" si="67"/>
        <v>0</v>
      </c>
      <c r="CH117" s="62">
        <v>0</v>
      </c>
      <c r="CI117" s="60">
        <v>0</v>
      </c>
      <c r="CJ117" s="41">
        <f t="shared" si="68"/>
        <v>0</v>
      </c>
      <c r="CK117" s="57">
        <v>0</v>
      </c>
      <c r="CL117" s="60">
        <v>0</v>
      </c>
      <c r="CM117" s="41">
        <f t="shared" si="69"/>
        <v>0</v>
      </c>
      <c r="CN117" s="62">
        <v>0</v>
      </c>
      <c r="CO117" s="60">
        <v>430</v>
      </c>
      <c r="CP117" s="41">
        <f t="shared" si="70"/>
        <v>358.33333333333337</v>
      </c>
      <c r="CQ117" s="62">
        <v>0</v>
      </c>
      <c r="CR117" s="44">
        <f t="shared" si="71"/>
        <v>430</v>
      </c>
      <c r="CS117" s="40">
        <f t="shared" si="71"/>
        <v>358.33333333333337</v>
      </c>
      <c r="CT117" s="40">
        <f t="shared" si="71"/>
        <v>0</v>
      </c>
    </row>
    <row r="118" spans="2:98" ht="15" customHeight="1">
      <c r="B118" s="34">
        <v>107</v>
      </c>
      <c r="C118" s="35" t="s">
        <v>148</v>
      </c>
      <c r="D118" s="55">
        <v>725.594</v>
      </c>
      <c r="E118" s="55">
        <v>4584.542</v>
      </c>
      <c r="F118" s="39">
        <f t="shared" si="76"/>
        <v>7962.5</v>
      </c>
      <c r="G118" s="40">
        <f t="shared" si="76"/>
        <v>6635.416666666665</v>
      </c>
      <c r="H118" s="40">
        <f t="shared" si="76"/>
        <v>6564.316666666667</v>
      </c>
      <c r="I118" s="41">
        <f t="shared" si="43"/>
        <v>98.92847723704868</v>
      </c>
      <c r="J118" s="39">
        <f t="shared" si="39"/>
        <v>1572</v>
      </c>
      <c r="K118" s="40">
        <f t="shared" si="40"/>
        <v>1309.9999999999998</v>
      </c>
      <c r="L118" s="40">
        <f t="shared" si="74"/>
        <v>1238.9</v>
      </c>
      <c r="M118" s="41">
        <f t="shared" si="44"/>
        <v>94.57251908396948</v>
      </c>
      <c r="N118" s="56">
        <v>0</v>
      </c>
      <c r="O118" s="41">
        <f t="shared" si="45"/>
        <v>0</v>
      </c>
      <c r="P118" s="57">
        <v>0</v>
      </c>
      <c r="Q118" s="41" t="e">
        <f t="shared" si="46"/>
        <v>#DIV/0!</v>
      </c>
      <c r="R118" s="56">
        <v>870</v>
      </c>
      <c r="S118" s="41">
        <f t="shared" si="47"/>
        <v>725</v>
      </c>
      <c r="T118" s="57">
        <v>741.8</v>
      </c>
      <c r="U118" s="58">
        <f t="shared" si="72"/>
        <v>59.324999999999996</v>
      </c>
      <c r="V118" s="64">
        <v>113.4</v>
      </c>
      <c r="W118" s="41">
        <f t="shared" si="48"/>
        <v>102.31724137931033</v>
      </c>
      <c r="X118" s="46">
        <v>3745.3</v>
      </c>
      <c r="Y118" s="46">
        <v>1685.2</v>
      </c>
      <c r="Z118" s="42">
        <v>79.1</v>
      </c>
      <c r="AA118" s="56">
        <v>250</v>
      </c>
      <c r="AB118" s="41">
        <f t="shared" si="49"/>
        <v>208.33333333333331</v>
      </c>
      <c r="AC118" s="57">
        <v>152.1</v>
      </c>
      <c r="AD118" s="58">
        <f t="shared" si="50"/>
        <v>0.9222222222222223</v>
      </c>
      <c r="AE118" s="58">
        <v>0</v>
      </c>
      <c r="AF118" s="41">
        <f t="shared" si="51"/>
        <v>73.00800000000001</v>
      </c>
      <c r="AG118" s="46">
        <v>1864.7</v>
      </c>
      <c r="AH118" s="46">
        <v>58</v>
      </c>
      <c r="AI118" s="42">
        <v>8.3</v>
      </c>
      <c r="AJ118" s="56">
        <v>10</v>
      </c>
      <c r="AK118" s="41">
        <f t="shared" si="52"/>
        <v>8.333333333333334</v>
      </c>
      <c r="AL118" s="57">
        <v>5</v>
      </c>
      <c r="AM118" s="56">
        <v>0</v>
      </c>
      <c r="AN118" s="41">
        <f t="shared" si="53"/>
        <v>0</v>
      </c>
      <c r="AO118" s="57">
        <v>0</v>
      </c>
      <c r="AP118" s="56">
        <v>0</v>
      </c>
      <c r="AQ118" s="41">
        <f t="shared" si="54"/>
        <v>0</v>
      </c>
      <c r="AR118" s="57">
        <v>0</v>
      </c>
      <c r="AS118" s="56">
        <v>0</v>
      </c>
      <c r="AT118" s="41">
        <f t="shared" si="55"/>
        <v>0</v>
      </c>
      <c r="AU118" s="57">
        <v>0</v>
      </c>
      <c r="AV118" s="60">
        <v>6390.5</v>
      </c>
      <c r="AW118" s="61">
        <f t="shared" si="56"/>
        <v>5325.416666666666</v>
      </c>
      <c r="AX118" s="62">
        <f t="shared" si="73"/>
        <v>5325.416666666666</v>
      </c>
      <c r="AY118" s="60">
        <v>0</v>
      </c>
      <c r="AZ118" s="61">
        <f t="shared" si="57"/>
        <v>0</v>
      </c>
      <c r="BA118" s="62">
        <v>0</v>
      </c>
      <c r="BB118" s="60">
        <v>0</v>
      </c>
      <c r="BC118" s="41">
        <f t="shared" si="58"/>
        <v>0</v>
      </c>
      <c r="BD118" s="62">
        <v>0</v>
      </c>
      <c r="BE118" s="60">
        <v>0</v>
      </c>
      <c r="BF118" s="41">
        <f t="shared" si="59"/>
        <v>0</v>
      </c>
      <c r="BG118" s="62">
        <v>0</v>
      </c>
      <c r="BH118" s="43">
        <v>240</v>
      </c>
      <c r="BI118" s="41">
        <f t="shared" si="60"/>
        <v>200</v>
      </c>
      <c r="BJ118" s="63">
        <v>180</v>
      </c>
      <c r="BK118" s="44">
        <v>0</v>
      </c>
      <c r="BL118" s="41">
        <f t="shared" si="61"/>
        <v>0</v>
      </c>
      <c r="BM118" s="45">
        <v>0</v>
      </c>
      <c r="BN118" s="44">
        <v>0</v>
      </c>
      <c r="BO118" s="41">
        <f t="shared" si="62"/>
        <v>0</v>
      </c>
      <c r="BP118" s="45">
        <v>0</v>
      </c>
      <c r="BQ118" s="44">
        <v>0</v>
      </c>
      <c r="BR118" s="41">
        <f t="shared" si="63"/>
        <v>0</v>
      </c>
      <c r="BS118" s="45">
        <v>0</v>
      </c>
      <c r="BT118" s="60">
        <v>0</v>
      </c>
      <c r="BU118" s="41">
        <f t="shared" si="64"/>
        <v>0</v>
      </c>
      <c r="BV118" s="62">
        <v>0</v>
      </c>
      <c r="BW118" s="60">
        <v>0</v>
      </c>
      <c r="BX118" s="41">
        <f t="shared" si="65"/>
        <v>0</v>
      </c>
      <c r="BY118" s="62">
        <v>0</v>
      </c>
      <c r="BZ118" s="60">
        <v>202</v>
      </c>
      <c r="CA118" s="41">
        <f t="shared" si="66"/>
        <v>168.33333333333331</v>
      </c>
      <c r="CB118" s="62">
        <v>160</v>
      </c>
      <c r="CC118" s="44">
        <f t="shared" si="75"/>
        <v>7962.5</v>
      </c>
      <c r="CD118" s="40">
        <f t="shared" si="75"/>
        <v>6635.416666666665</v>
      </c>
      <c r="CE118" s="40">
        <f t="shared" si="75"/>
        <v>6564.316666666667</v>
      </c>
      <c r="CF118" s="60">
        <v>0</v>
      </c>
      <c r="CG118" s="41">
        <f t="shared" si="67"/>
        <v>0</v>
      </c>
      <c r="CH118" s="62">
        <v>0</v>
      </c>
      <c r="CI118" s="60">
        <v>0</v>
      </c>
      <c r="CJ118" s="41">
        <f t="shared" si="68"/>
        <v>0</v>
      </c>
      <c r="CK118" s="57">
        <v>0</v>
      </c>
      <c r="CL118" s="60">
        <v>0</v>
      </c>
      <c r="CM118" s="41">
        <f t="shared" si="69"/>
        <v>0</v>
      </c>
      <c r="CN118" s="62">
        <v>0</v>
      </c>
      <c r="CO118" s="60">
        <v>400</v>
      </c>
      <c r="CP118" s="41">
        <f t="shared" si="70"/>
        <v>333.33333333333337</v>
      </c>
      <c r="CQ118" s="62">
        <v>0</v>
      </c>
      <c r="CR118" s="44">
        <f t="shared" si="71"/>
        <v>400</v>
      </c>
      <c r="CS118" s="40">
        <f t="shared" si="71"/>
        <v>333.33333333333337</v>
      </c>
      <c r="CT118" s="40">
        <f t="shared" si="71"/>
        <v>0</v>
      </c>
    </row>
    <row r="119" spans="2:98" ht="15" customHeight="1">
      <c r="B119" s="34">
        <v>108</v>
      </c>
      <c r="C119" s="35" t="s">
        <v>149</v>
      </c>
      <c r="D119" s="55">
        <v>538.011</v>
      </c>
      <c r="E119" s="55">
        <v>3655.46</v>
      </c>
      <c r="F119" s="39">
        <f t="shared" si="76"/>
        <v>6680</v>
      </c>
      <c r="G119" s="40">
        <f t="shared" si="76"/>
        <v>5566.666666666667</v>
      </c>
      <c r="H119" s="40">
        <f t="shared" si="76"/>
        <v>4376.066666666667</v>
      </c>
      <c r="I119" s="41">
        <f t="shared" si="43"/>
        <v>78.6119760479042</v>
      </c>
      <c r="J119" s="39">
        <f t="shared" si="39"/>
        <v>2880</v>
      </c>
      <c r="K119" s="40">
        <f t="shared" si="40"/>
        <v>2400</v>
      </c>
      <c r="L119" s="40">
        <f t="shared" si="74"/>
        <v>1459.3999999999999</v>
      </c>
      <c r="M119" s="41">
        <f t="shared" si="44"/>
        <v>60.80833333333333</v>
      </c>
      <c r="N119" s="56">
        <v>0</v>
      </c>
      <c r="O119" s="41">
        <f t="shared" si="45"/>
        <v>0</v>
      </c>
      <c r="P119" s="57">
        <v>0</v>
      </c>
      <c r="Q119" s="41" t="e">
        <f t="shared" si="46"/>
        <v>#DIV/0!</v>
      </c>
      <c r="R119" s="56">
        <v>1650</v>
      </c>
      <c r="S119" s="41">
        <f t="shared" si="47"/>
        <v>1375</v>
      </c>
      <c r="T119" s="57">
        <v>601.4</v>
      </c>
      <c r="U119" s="58">
        <f t="shared" si="72"/>
        <v>231.89999999999998</v>
      </c>
      <c r="V119" s="64">
        <v>71.4</v>
      </c>
      <c r="W119" s="41">
        <f t="shared" si="48"/>
        <v>43.738181818181815</v>
      </c>
      <c r="X119" s="46">
        <v>11996.9</v>
      </c>
      <c r="Y119" s="46">
        <v>4510.5</v>
      </c>
      <c r="Z119" s="42">
        <v>309.2</v>
      </c>
      <c r="AA119" s="56">
        <v>200</v>
      </c>
      <c r="AB119" s="41">
        <f t="shared" si="49"/>
        <v>166.66666666666669</v>
      </c>
      <c r="AC119" s="57">
        <v>66.7</v>
      </c>
      <c r="AD119" s="58">
        <f t="shared" si="50"/>
        <v>1.4777777777777779</v>
      </c>
      <c r="AE119" s="58">
        <v>0</v>
      </c>
      <c r="AF119" s="41">
        <f t="shared" si="51"/>
        <v>40.019999999999996</v>
      </c>
      <c r="AG119" s="46">
        <v>872.9</v>
      </c>
      <c r="AH119" s="46">
        <v>450</v>
      </c>
      <c r="AI119" s="42">
        <v>13.3</v>
      </c>
      <c r="AJ119" s="56">
        <v>30</v>
      </c>
      <c r="AK119" s="41">
        <f t="shared" si="52"/>
        <v>25</v>
      </c>
      <c r="AL119" s="57">
        <v>9.9</v>
      </c>
      <c r="AM119" s="56">
        <v>0</v>
      </c>
      <c r="AN119" s="41">
        <f t="shared" si="53"/>
        <v>0</v>
      </c>
      <c r="AO119" s="57">
        <v>0</v>
      </c>
      <c r="AP119" s="56">
        <v>0</v>
      </c>
      <c r="AQ119" s="41">
        <f t="shared" si="54"/>
        <v>0</v>
      </c>
      <c r="AR119" s="57">
        <v>0</v>
      </c>
      <c r="AS119" s="56">
        <v>0</v>
      </c>
      <c r="AT119" s="41">
        <f t="shared" si="55"/>
        <v>0</v>
      </c>
      <c r="AU119" s="57">
        <v>0</v>
      </c>
      <c r="AV119" s="60">
        <v>3500</v>
      </c>
      <c r="AW119" s="61">
        <f t="shared" si="56"/>
        <v>2916.666666666667</v>
      </c>
      <c r="AX119" s="62">
        <f t="shared" si="73"/>
        <v>2916.666666666667</v>
      </c>
      <c r="AY119" s="60">
        <v>0</v>
      </c>
      <c r="AZ119" s="61">
        <f t="shared" si="57"/>
        <v>0</v>
      </c>
      <c r="BA119" s="62">
        <v>0</v>
      </c>
      <c r="BB119" s="60">
        <v>0</v>
      </c>
      <c r="BC119" s="41">
        <f t="shared" si="58"/>
        <v>0</v>
      </c>
      <c r="BD119" s="62">
        <v>0</v>
      </c>
      <c r="BE119" s="60">
        <v>0</v>
      </c>
      <c r="BF119" s="41">
        <f t="shared" si="59"/>
        <v>0</v>
      </c>
      <c r="BG119" s="62">
        <v>0</v>
      </c>
      <c r="BH119" s="43">
        <v>300</v>
      </c>
      <c r="BI119" s="41">
        <f t="shared" si="60"/>
        <v>250</v>
      </c>
      <c r="BJ119" s="63">
        <v>414.6</v>
      </c>
      <c r="BK119" s="44">
        <v>0</v>
      </c>
      <c r="BL119" s="41">
        <f t="shared" si="61"/>
        <v>0</v>
      </c>
      <c r="BM119" s="45">
        <v>0</v>
      </c>
      <c r="BN119" s="44">
        <v>0</v>
      </c>
      <c r="BO119" s="41">
        <f t="shared" si="62"/>
        <v>0</v>
      </c>
      <c r="BP119" s="45">
        <v>0</v>
      </c>
      <c r="BQ119" s="44">
        <v>0</v>
      </c>
      <c r="BR119" s="41">
        <f t="shared" si="63"/>
        <v>0</v>
      </c>
      <c r="BS119" s="45">
        <v>0</v>
      </c>
      <c r="BT119" s="60">
        <v>0</v>
      </c>
      <c r="BU119" s="41">
        <f t="shared" si="64"/>
        <v>0</v>
      </c>
      <c r="BV119" s="62">
        <v>0</v>
      </c>
      <c r="BW119" s="60">
        <v>300</v>
      </c>
      <c r="BX119" s="41">
        <f t="shared" si="65"/>
        <v>250</v>
      </c>
      <c r="BY119" s="62">
        <v>0</v>
      </c>
      <c r="BZ119" s="60">
        <v>700</v>
      </c>
      <c r="CA119" s="41">
        <f t="shared" si="66"/>
        <v>583.3333333333334</v>
      </c>
      <c r="CB119" s="62">
        <v>366.8</v>
      </c>
      <c r="CC119" s="44">
        <f t="shared" si="75"/>
        <v>6680</v>
      </c>
      <c r="CD119" s="40">
        <f t="shared" si="75"/>
        <v>5566.666666666667</v>
      </c>
      <c r="CE119" s="40">
        <f t="shared" si="75"/>
        <v>4376.066666666667</v>
      </c>
      <c r="CF119" s="60">
        <v>0</v>
      </c>
      <c r="CG119" s="41">
        <f t="shared" si="67"/>
        <v>0</v>
      </c>
      <c r="CH119" s="62">
        <v>0</v>
      </c>
      <c r="CI119" s="60">
        <v>0</v>
      </c>
      <c r="CJ119" s="41">
        <f t="shared" si="68"/>
        <v>0</v>
      </c>
      <c r="CK119" s="57">
        <v>0</v>
      </c>
      <c r="CL119" s="60">
        <v>0</v>
      </c>
      <c r="CM119" s="41">
        <f t="shared" si="69"/>
        <v>0</v>
      </c>
      <c r="CN119" s="62">
        <v>0</v>
      </c>
      <c r="CO119" s="60">
        <v>400</v>
      </c>
      <c r="CP119" s="41">
        <f t="shared" si="70"/>
        <v>333.33333333333337</v>
      </c>
      <c r="CQ119" s="62">
        <v>0</v>
      </c>
      <c r="CR119" s="44">
        <f t="shared" si="71"/>
        <v>400</v>
      </c>
      <c r="CS119" s="40">
        <f t="shared" si="71"/>
        <v>333.33333333333337</v>
      </c>
      <c r="CT119" s="40">
        <f t="shared" si="71"/>
        <v>0</v>
      </c>
    </row>
    <row r="120" spans="2:98" ht="15" customHeight="1">
      <c r="B120" s="34">
        <v>109</v>
      </c>
      <c r="C120" s="35" t="s">
        <v>150</v>
      </c>
      <c r="D120" s="55">
        <v>666.152</v>
      </c>
      <c r="E120" s="55">
        <v>0.189</v>
      </c>
      <c r="F120" s="39">
        <f t="shared" si="76"/>
        <v>5213.5</v>
      </c>
      <c r="G120" s="40">
        <f t="shared" si="76"/>
        <v>4344.583333333334</v>
      </c>
      <c r="H120" s="40">
        <f t="shared" si="76"/>
        <v>3907.966666666667</v>
      </c>
      <c r="I120" s="41">
        <f t="shared" si="43"/>
        <v>89.95032128128896</v>
      </c>
      <c r="J120" s="39">
        <f t="shared" si="39"/>
        <v>1713.5</v>
      </c>
      <c r="K120" s="40">
        <f t="shared" si="40"/>
        <v>1427.9166666666667</v>
      </c>
      <c r="L120" s="40">
        <f t="shared" si="74"/>
        <v>991.3</v>
      </c>
      <c r="M120" s="41">
        <f t="shared" si="44"/>
        <v>69.42281879194631</v>
      </c>
      <c r="N120" s="56">
        <v>0</v>
      </c>
      <c r="O120" s="41">
        <f t="shared" si="45"/>
        <v>0</v>
      </c>
      <c r="P120" s="57">
        <v>0</v>
      </c>
      <c r="Q120" s="41" t="e">
        <f t="shared" si="46"/>
        <v>#DIV/0!</v>
      </c>
      <c r="R120" s="56">
        <v>1413.5</v>
      </c>
      <c r="S120" s="41">
        <f t="shared" si="47"/>
        <v>1177.9166666666667</v>
      </c>
      <c r="T120" s="57">
        <v>762.8</v>
      </c>
      <c r="U120" s="58">
        <f t="shared" si="72"/>
        <v>49.199999999999996</v>
      </c>
      <c r="V120" s="64">
        <v>0</v>
      </c>
      <c r="W120" s="41">
        <f t="shared" si="48"/>
        <v>64.75840113194198</v>
      </c>
      <c r="X120" s="46">
        <v>12564</v>
      </c>
      <c r="Y120" s="46">
        <v>8215.6</v>
      </c>
      <c r="Z120" s="42">
        <v>65.6</v>
      </c>
      <c r="AA120" s="56">
        <v>100</v>
      </c>
      <c r="AB120" s="41">
        <f t="shared" si="49"/>
        <v>83.33333333333334</v>
      </c>
      <c r="AC120" s="57">
        <v>88</v>
      </c>
      <c r="AD120" s="58">
        <f t="shared" si="50"/>
        <v>1.088888888888889</v>
      </c>
      <c r="AE120" s="58">
        <v>0</v>
      </c>
      <c r="AF120" s="41">
        <f t="shared" si="51"/>
        <v>105.59999999999998</v>
      </c>
      <c r="AG120" s="46">
        <v>475</v>
      </c>
      <c r="AH120" s="46">
        <v>196</v>
      </c>
      <c r="AI120" s="42">
        <v>9.8</v>
      </c>
      <c r="AJ120" s="56">
        <v>0</v>
      </c>
      <c r="AK120" s="41">
        <f t="shared" si="52"/>
        <v>0</v>
      </c>
      <c r="AL120" s="57">
        <v>0</v>
      </c>
      <c r="AM120" s="56">
        <v>0</v>
      </c>
      <c r="AN120" s="41">
        <f t="shared" si="53"/>
        <v>0</v>
      </c>
      <c r="AO120" s="57">
        <v>0</v>
      </c>
      <c r="AP120" s="56">
        <v>0</v>
      </c>
      <c r="AQ120" s="41">
        <f t="shared" si="54"/>
        <v>0</v>
      </c>
      <c r="AR120" s="57">
        <v>0</v>
      </c>
      <c r="AS120" s="56">
        <v>0</v>
      </c>
      <c r="AT120" s="41">
        <f t="shared" si="55"/>
        <v>0</v>
      </c>
      <c r="AU120" s="57">
        <v>0</v>
      </c>
      <c r="AV120" s="60">
        <v>3500</v>
      </c>
      <c r="AW120" s="61">
        <f t="shared" si="56"/>
        <v>2916.666666666667</v>
      </c>
      <c r="AX120" s="62">
        <f t="shared" si="73"/>
        <v>2916.666666666667</v>
      </c>
      <c r="AY120" s="60">
        <v>0</v>
      </c>
      <c r="AZ120" s="61">
        <f t="shared" si="57"/>
        <v>0</v>
      </c>
      <c r="BA120" s="62">
        <v>0</v>
      </c>
      <c r="BB120" s="60">
        <v>0</v>
      </c>
      <c r="BC120" s="41">
        <f t="shared" si="58"/>
        <v>0</v>
      </c>
      <c r="BD120" s="62">
        <v>0</v>
      </c>
      <c r="BE120" s="60">
        <v>0</v>
      </c>
      <c r="BF120" s="41">
        <f t="shared" si="59"/>
        <v>0</v>
      </c>
      <c r="BG120" s="62">
        <v>0</v>
      </c>
      <c r="BH120" s="43">
        <v>200</v>
      </c>
      <c r="BI120" s="41">
        <f t="shared" si="60"/>
        <v>166.66666666666669</v>
      </c>
      <c r="BJ120" s="63">
        <v>140.5</v>
      </c>
      <c r="BK120" s="44">
        <v>0</v>
      </c>
      <c r="BL120" s="41">
        <f t="shared" si="61"/>
        <v>0</v>
      </c>
      <c r="BM120" s="45">
        <v>0</v>
      </c>
      <c r="BN120" s="44">
        <v>0</v>
      </c>
      <c r="BO120" s="41">
        <f t="shared" si="62"/>
        <v>0</v>
      </c>
      <c r="BP120" s="45">
        <v>0</v>
      </c>
      <c r="BQ120" s="44">
        <v>0</v>
      </c>
      <c r="BR120" s="41">
        <f t="shared" si="63"/>
        <v>0</v>
      </c>
      <c r="BS120" s="45">
        <v>0</v>
      </c>
      <c r="BT120" s="60">
        <v>0</v>
      </c>
      <c r="BU120" s="41">
        <f t="shared" si="64"/>
        <v>0</v>
      </c>
      <c r="BV120" s="62">
        <v>0</v>
      </c>
      <c r="BW120" s="60">
        <v>0</v>
      </c>
      <c r="BX120" s="41">
        <f t="shared" si="65"/>
        <v>0</v>
      </c>
      <c r="BY120" s="62">
        <v>0</v>
      </c>
      <c r="BZ120" s="60">
        <v>0</v>
      </c>
      <c r="CA120" s="41">
        <f t="shared" si="66"/>
        <v>0</v>
      </c>
      <c r="CB120" s="62">
        <v>0</v>
      </c>
      <c r="CC120" s="44">
        <f t="shared" si="75"/>
        <v>5213.5</v>
      </c>
      <c r="CD120" s="40">
        <f t="shared" si="75"/>
        <v>4344.583333333334</v>
      </c>
      <c r="CE120" s="40">
        <f t="shared" si="75"/>
        <v>3907.966666666667</v>
      </c>
      <c r="CF120" s="60">
        <v>0</v>
      </c>
      <c r="CG120" s="41">
        <f t="shared" si="67"/>
        <v>0</v>
      </c>
      <c r="CH120" s="62">
        <v>0</v>
      </c>
      <c r="CI120" s="60">
        <v>0</v>
      </c>
      <c r="CJ120" s="41">
        <f t="shared" si="68"/>
        <v>0</v>
      </c>
      <c r="CK120" s="57">
        <v>0</v>
      </c>
      <c r="CL120" s="60">
        <v>0</v>
      </c>
      <c r="CM120" s="41">
        <f t="shared" si="69"/>
        <v>0</v>
      </c>
      <c r="CN120" s="62">
        <v>0</v>
      </c>
      <c r="CO120" s="60">
        <v>280</v>
      </c>
      <c r="CP120" s="41">
        <f t="shared" si="70"/>
        <v>233.33333333333331</v>
      </c>
      <c r="CQ120" s="62">
        <v>0</v>
      </c>
      <c r="CR120" s="44">
        <f t="shared" si="71"/>
        <v>280</v>
      </c>
      <c r="CS120" s="40">
        <f t="shared" si="71"/>
        <v>233.33333333333331</v>
      </c>
      <c r="CT120" s="40">
        <f t="shared" si="71"/>
        <v>0</v>
      </c>
    </row>
    <row r="121" spans="2:98" ht="15" customHeight="1">
      <c r="B121" s="34">
        <v>110</v>
      </c>
      <c r="C121" s="35" t="s">
        <v>151</v>
      </c>
      <c r="D121" s="55">
        <v>678.144</v>
      </c>
      <c r="E121" s="55">
        <v>0</v>
      </c>
      <c r="F121" s="39">
        <f t="shared" si="76"/>
        <v>5987.4</v>
      </c>
      <c r="G121" s="40">
        <f t="shared" si="76"/>
        <v>4989.5</v>
      </c>
      <c r="H121" s="40">
        <f t="shared" si="76"/>
        <v>4396.3</v>
      </c>
      <c r="I121" s="41">
        <f t="shared" si="43"/>
        <v>88.11103316965628</v>
      </c>
      <c r="J121" s="39">
        <f t="shared" si="39"/>
        <v>2073</v>
      </c>
      <c r="K121" s="40">
        <f t="shared" si="40"/>
        <v>1727.5000000000002</v>
      </c>
      <c r="L121" s="40">
        <f t="shared" si="74"/>
        <v>1134.3</v>
      </c>
      <c r="M121" s="41">
        <f t="shared" si="44"/>
        <v>65.6613603473227</v>
      </c>
      <c r="N121" s="56">
        <v>0</v>
      </c>
      <c r="O121" s="41">
        <f t="shared" si="45"/>
        <v>0</v>
      </c>
      <c r="P121" s="57">
        <v>0</v>
      </c>
      <c r="Q121" s="41" t="e">
        <f t="shared" si="46"/>
        <v>#DIV/0!</v>
      </c>
      <c r="R121" s="56">
        <v>1600</v>
      </c>
      <c r="S121" s="41">
        <f t="shared" si="47"/>
        <v>1333.3333333333335</v>
      </c>
      <c r="T121" s="57">
        <v>1000.1</v>
      </c>
      <c r="U121" s="58">
        <f t="shared" si="72"/>
        <v>273</v>
      </c>
      <c r="V121" s="64">
        <v>0</v>
      </c>
      <c r="W121" s="41">
        <f t="shared" si="48"/>
        <v>75.0075</v>
      </c>
      <c r="X121" s="46">
        <v>5021.2</v>
      </c>
      <c r="Y121" s="46">
        <v>1756.9</v>
      </c>
      <c r="Z121" s="42">
        <v>364</v>
      </c>
      <c r="AA121" s="56">
        <v>315</v>
      </c>
      <c r="AB121" s="41">
        <f t="shared" si="49"/>
        <v>262.5</v>
      </c>
      <c r="AC121" s="57">
        <v>109.2</v>
      </c>
      <c r="AD121" s="58">
        <f t="shared" si="50"/>
        <v>1.3666666666666667</v>
      </c>
      <c r="AE121" s="58">
        <v>0</v>
      </c>
      <c r="AF121" s="41">
        <f t="shared" si="51"/>
        <v>41.6</v>
      </c>
      <c r="AG121" s="46">
        <v>855</v>
      </c>
      <c r="AH121" s="46">
        <v>670.3</v>
      </c>
      <c r="AI121" s="42">
        <v>12.3</v>
      </c>
      <c r="AJ121" s="56">
        <v>48</v>
      </c>
      <c r="AK121" s="41">
        <f t="shared" si="52"/>
        <v>40</v>
      </c>
      <c r="AL121" s="57">
        <v>0</v>
      </c>
      <c r="AM121" s="56">
        <v>0</v>
      </c>
      <c r="AN121" s="41">
        <f t="shared" si="53"/>
        <v>0</v>
      </c>
      <c r="AO121" s="57">
        <v>0</v>
      </c>
      <c r="AP121" s="56">
        <v>0</v>
      </c>
      <c r="AQ121" s="41">
        <f t="shared" si="54"/>
        <v>0</v>
      </c>
      <c r="AR121" s="57">
        <v>0</v>
      </c>
      <c r="AS121" s="56">
        <v>0</v>
      </c>
      <c r="AT121" s="41">
        <f t="shared" si="55"/>
        <v>0</v>
      </c>
      <c r="AU121" s="57">
        <v>0</v>
      </c>
      <c r="AV121" s="60">
        <v>3914.4</v>
      </c>
      <c r="AW121" s="61">
        <f t="shared" si="56"/>
        <v>3262</v>
      </c>
      <c r="AX121" s="62">
        <f t="shared" si="73"/>
        <v>3262</v>
      </c>
      <c r="AY121" s="60">
        <v>0</v>
      </c>
      <c r="AZ121" s="61">
        <f t="shared" si="57"/>
        <v>0</v>
      </c>
      <c r="BA121" s="62">
        <v>0</v>
      </c>
      <c r="BB121" s="60">
        <v>0</v>
      </c>
      <c r="BC121" s="41">
        <f t="shared" si="58"/>
        <v>0</v>
      </c>
      <c r="BD121" s="62">
        <v>0</v>
      </c>
      <c r="BE121" s="60">
        <v>0</v>
      </c>
      <c r="BF121" s="41">
        <f t="shared" si="59"/>
        <v>0</v>
      </c>
      <c r="BG121" s="62">
        <v>0</v>
      </c>
      <c r="BH121" s="43">
        <v>110</v>
      </c>
      <c r="BI121" s="41">
        <f t="shared" si="60"/>
        <v>91.66666666666666</v>
      </c>
      <c r="BJ121" s="63">
        <v>25</v>
      </c>
      <c r="BK121" s="44">
        <v>0</v>
      </c>
      <c r="BL121" s="41">
        <f t="shared" si="61"/>
        <v>0</v>
      </c>
      <c r="BM121" s="45">
        <v>0</v>
      </c>
      <c r="BN121" s="44">
        <v>0</v>
      </c>
      <c r="BO121" s="41">
        <f t="shared" si="62"/>
        <v>0</v>
      </c>
      <c r="BP121" s="45">
        <v>0</v>
      </c>
      <c r="BQ121" s="44">
        <v>0</v>
      </c>
      <c r="BR121" s="41">
        <f t="shared" si="63"/>
        <v>0</v>
      </c>
      <c r="BS121" s="45">
        <v>0</v>
      </c>
      <c r="BT121" s="60">
        <v>0</v>
      </c>
      <c r="BU121" s="41">
        <f t="shared" si="64"/>
        <v>0</v>
      </c>
      <c r="BV121" s="62">
        <v>0</v>
      </c>
      <c r="BW121" s="60">
        <v>0</v>
      </c>
      <c r="BX121" s="41">
        <f t="shared" si="65"/>
        <v>0</v>
      </c>
      <c r="BY121" s="62">
        <v>0</v>
      </c>
      <c r="BZ121" s="60">
        <v>0</v>
      </c>
      <c r="CA121" s="41">
        <f t="shared" si="66"/>
        <v>0</v>
      </c>
      <c r="CB121" s="62">
        <v>0</v>
      </c>
      <c r="CC121" s="44">
        <f t="shared" si="75"/>
        <v>5987.4</v>
      </c>
      <c r="CD121" s="40">
        <f t="shared" si="75"/>
        <v>4989.5</v>
      </c>
      <c r="CE121" s="40">
        <f t="shared" si="75"/>
        <v>4396.3</v>
      </c>
      <c r="CF121" s="60">
        <v>0</v>
      </c>
      <c r="CG121" s="41">
        <f t="shared" si="67"/>
        <v>0</v>
      </c>
      <c r="CH121" s="62">
        <v>0</v>
      </c>
      <c r="CI121" s="60">
        <v>0</v>
      </c>
      <c r="CJ121" s="41">
        <f t="shared" si="68"/>
        <v>0</v>
      </c>
      <c r="CK121" s="57">
        <v>0</v>
      </c>
      <c r="CL121" s="60">
        <v>0</v>
      </c>
      <c r="CM121" s="41">
        <f t="shared" si="69"/>
        <v>0</v>
      </c>
      <c r="CN121" s="62">
        <v>0</v>
      </c>
      <c r="CO121" s="60">
        <v>600</v>
      </c>
      <c r="CP121" s="41">
        <f t="shared" si="70"/>
        <v>500</v>
      </c>
      <c r="CQ121" s="62">
        <v>591.856</v>
      </c>
      <c r="CR121" s="44">
        <f t="shared" si="71"/>
        <v>600</v>
      </c>
      <c r="CS121" s="40">
        <f t="shared" si="71"/>
        <v>500</v>
      </c>
      <c r="CT121" s="40">
        <f t="shared" si="71"/>
        <v>591.856</v>
      </c>
    </row>
    <row r="122" spans="2:98" ht="15" customHeight="1">
      <c r="B122" s="34">
        <v>111</v>
      </c>
      <c r="C122" s="35" t="s">
        <v>152</v>
      </c>
      <c r="D122" s="55">
        <v>1825.135</v>
      </c>
      <c r="E122" s="55">
        <v>662.239</v>
      </c>
      <c r="F122" s="39">
        <f t="shared" si="76"/>
        <v>15356.099999999999</v>
      </c>
      <c r="G122" s="40">
        <f t="shared" si="76"/>
        <v>12796.749999999998</v>
      </c>
      <c r="H122" s="40">
        <f t="shared" si="76"/>
        <v>11637.049999999997</v>
      </c>
      <c r="I122" s="41">
        <f t="shared" si="43"/>
        <v>90.93754273546017</v>
      </c>
      <c r="J122" s="39">
        <f t="shared" si="39"/>
        <v>2461.8</v>
      </c>
      <c r="K122" s="40">
        <f t="shared" si="40"/>
        <v>2051.5</v>
      </c>
      <c r="L122" s="40">
        <f t="shared" si="74"/>
        <v>1191.8000000000002</v>
      </c>
      <c r="M122" s="41">
        <f t="shared" si="44"/>
        <v>58.09407750426519</v>
      </c>
      <c r="N122" s="56">
        <v>32</v>
      </c>
      <c r="O122" s="41">
        <f t="shared" si="45"/>
        <v>26.666666666666664</v>
      </c>
      <c r="P122" s="57">
        <v>32</v>
      </c>
      <c r="Q122" s="41">
        <f t="shared" si="46"/>
        <v>120.00000000000001</v>
      </c>
      <c r="R122" s="56">
        <v>1200</v>
      </c>
      <c r="S122" s="41">
        <f t="shared" si="47"/>
        <v>1000</v>
      </c>
      <c r="T122" s="57">
        <v>597.4</v>
      </c>
      <c r="U122" s="58">
        <f t="shared" si="72"/>
        <v>6</v>
      </c>
      <c r="V122" s="64">
        <v>82</v>
      </c>
      <c r="W122" s="41">
        <f t="shared" si="48"/>
        <v>59.739999999999995</v>
      </c>
      <c r="X122" s="46">
        <v>6219.1</v>
      </c>
      <c r="Y122" s="46">
        <v>5301</v>
      </c>
      <c r="Z122" s="42">
        <v>8</v>
      </c>
      <c r="AA122" s="56">
        <v>763.8</v>
      </c>
      <c r="AB122" s="41">
        <f t="shared" si="49"/>
        <v>636.5</v>
      </c>
      <c r="AC122" s="57">
        <v>140.8</v>
      </c>
      <c r="AD122" s="58">
        <f t="shared" si="50"/>
        <v>0.07777777777777778</v>
      </c>
      <c r="AE122" s="58">
        <v>0.1</v>
      </c>
      <c r="AF122" s="41">
        <f t="shared" si="51"/>
        <v>22.120974076983504</v>
      </c>
      <c r="AG122" s="46">
        <v>3139.9</v>
      </c>
      <c r="AH122" s="46">
        <v>874.5</v>
      </c>
      <c r="AI122" s="42">
        <v>0.7</v>
      </c>
      <c r="AJ122" s="56">
        <v>36</v>
      </c>
      <c r="AK122" s="41">
        <f t="shared" si="52"/>
        <v>30</v>
      </c>
      <c r="AL122" s="57">
        <v>5</v>
      </c>
      <c r="AM122" s="56">
        <v>0</v>
      </c>
      <c r="AN122" s="41">
        <f t="shared" si="53"/>
        <v>0</v>
      </c>
      <c r="AO122" s="57">
        <v>0</v>
      </c>
      <c r="AP122" s="56">
        <v>0</v>
      </c>
      <c r="AQ122" s="41">
        <f t="shared" si="54"/>
        <v>0</v>
      </c>
      <c r="AR122" s="57">
        <v>0</v>
      </c>
      <c r="AS122" s="56">
        <v>0</v>
      </c>
      <c r="AT122" s="41">
        <f t="shared" si="55"/>
        <v>0</v>
      </c>
      <c r="AU122" s="57">
        <v>0</v>
      </c>
      <c r="AV122" s="60">
        <v>12534.3</v>
      </c>
      <c r="AW122" s="61">
        <f t="shared" si="56"/>
        <v>10445.249999999998</v>
      </c>
      <c r="AX122" s="62">
        <f t="shared" si="73"/>
        <v>10445.249999999998</v>
      </c>
      <c r="AY122" s="60">
        <v>0</v>
      </c>
      <c r="AZ122" s="61">
        <f t="shared" si="57"/>
        <v>0</v>
      </c>
      <c r="BA122" s="62">
        <v>0</v>
      </c>
      <c r="BB122" s="60">
        <v>0</v>
      </c>
      <c r="BC122" s="41">
        <f t="shared" si="58"/>
        <v>0</v>
      </c>
      <c r="BD122" s="62">
        <v>0</v>
      </c>
      <c r="BE122" s="60">
        <v>0</v>
      </c>
      <c r="BF122" s="41">
        <f t="shared" si="59"/>
        <v>0</v>
      </c>
      <c r="BG122" s="62">
        <v>0</v>
      </c>
      <c r="BH122" s="43">
        <v>300</v>
      </c>
      <c r="BI122" s="41">
        <f t="shared" si="60"/>
        <v>250</v>
      </c>
      <c r="BJ122" s="63">
        <v>386.6</v>
      </c>
      <c r="BK122" s="44">
        <v>0</v>
      </c>
      <c r="BL122" s="41">
        <f t="shared" si="61"/>
        <v>0</v>
      </c>
      <c r="BM122" s="45">
        <v>0</v>
      </c>
      <c r="BN122" s="44">
        <v>0</v>
      </c>
      <c r="BO122" s="41">
        <f t="shared" si="62"/>
        <v>0</v>
      </c>
      <c r="BP122" s="45">
        <v>0</v>
      </c>
      <c r="BQ122" s="44">
        <v>30</v>
      </c>
      <c r="BR122" s="41">
        <f t="shared" si="63"/>
        <v>25</v>
      </c>
      <c r="BS122" s="45">
        <v>30</v>
      </c>
      <c r="BT122" s="60">
        <v>0</v>
      </c>
      <c r="BU122" s="41">
        <f t="shared" si="64"/>
        <v>0</v>
      </c>
      <c r="BV122" s="62">
        <v>0</v>
      </c>
      <c r="BW122" s="60">
        <v>360</v>
      </c>
      <c r="BX122" s="41">
        <f t="shared" si="65"/>
        <v>300</v>
      </c>
      <c r="BY122" s="62">
        <v>0</v>
      </c>
      <c r="BZ122" s="60">
        <v>100</v>
      </c>
      <c r="CA122" s="41">
        <f t="shared" si="66"/>
        <v>83.33333333333334</v>
      </c>
      <c r="CB122" s="62">
        <v>0</v>
      </c>
      <c r="CC122" s="44">
        <f t="shared" si="75"/>
        <v>15356.099999999999</v>
      </c>
      <c r="CD122" s="40">
        <f t="shared" si="75"/>
        <v>12796.749999999998</v>
      </c>
      <c r="CE122" s="40">
        <f t="shared" si="75"/>
        <v>11637.049999999997</v>
      </c>
      <c r="CF122" s="60">
        <v>0</v>
      </c>
      <c r="CG122" s="41">
        <f t="shared" si="67"/>
        <v>0</v>
      </c>
      <c r="CH122" s="62">
        <v>0</v>
      </c>
      <c r="CI122" s="60">
        <v>0</v>
      </c>
      <c r="CJ122" s="41">
        <f t="shared" si="68"/>
        <v>0</v>
      </c>
      <c r="CK122" s="57">
        <v>0</v>
      </c>
      <c r="CL122" s="60">
        <v>0</v>
      </c>
      <c r="CM122" s="41">
        <f t="shared" si="69"/>
        <v>0</v>
      </c>
      <c r="CN122" s="62">
        <v>0</v>
      </c>
      <c r="CO122" s="60">
        <v>800</v>
      </c>
      <c r="CP122" s="41">
        <f t="shared" si="70"/>
        <v>666.6666666666667</v>
      </c>
      <c r="CQ122" s="62">
        <v>0</v>
      </c>
      <c r="CR122" s="44">
        <f t="shared" si="71"/>
        <v>800</v>
      </c>
      <c r="CS122" s="40">
        <f t="shared" si="71"/>
        <v>666.6666666666667</v>
      </c>
      <c r="CT122" s="40">
        <f t="shared" si="71"/>
        <v>0</v>
      </c>
    </row>
    <row r="123" spans="2:98" ht="15" customHeight="1">
      <c r="B123" s="34">
        <v>112</v>
      </c>
      <c r="C123" s="35" t="s">
        <v>153</v>
      </c>
      <c r="D123" s="55">
        <v>203.417</v>
      </c>
      <c r="E123" s="55">
        <v>112.928</v>
      </c>
      <c r="F123" s="39">
        <f t="shared" si="76"/>
        <v>8696</v>
      </c>
      <c r="G123" s="40">
        <f t="shared" si="76"/>
        <v>7246.666666666667</v>
      </c>
      <c r="H123" s="40">
        <f t="shared" si="76"/>
        <v>6780.869333333334</v>
      </c>
      <c r="I123" s="41">
        <f t="shared" si="43"/>
        <v>93.57225390984361</v>
      </c>
      <c r="J123" s="39">
        <f t="shared" si="39"/>
        <v>2741.8</v>
      </c>
      <c r="K123" s="40">
        <f t="shared" si="40"/>
        <v>2284.8333333333335</v>
      </c>
      <c r="L123" s="40">
        <f t="shared" si="74"/>
        <v>2069.036</v>
      </c>
      <c r="M123" s="41">
        <f t="shared" si="44"/>
        <v>90.55522649354438</v>
      </c>
      <c r="N123" s="56">
        <v>20</v>
      </c>
      <c r="O123" s="41">
        <f t="shared" si="45"/>
        <v>16.666666666666668</v>
      </c>
      <c r="P123" s="57">
        <v>0.136</v>
      </c>
      <c r="Q123" s="41">
        <f t="shared" si="46"/>
        <v>0.8160000000000001</v>
      </c>
      <c r="R123" s="56">
        <v>801.8</v>
      </c>
      <c r="S123" s="41">
        <f t="shared" si="47"/>
        <v>668.1666666666666</v>
      </c>
      <c r="T123" s="57">
        <v>780.3</v>
      </c>
      <c r="U123" s="58">
        <f t="shared" si="72"/>
        <v>38.699999999999996</v>
      </c>
      <c r="V123" s="64">
        <v>243.5</v>
      </c>
      <c r="W123" s="41">
        <f t="shared" si="48"/>
        <v>116.78223996008981</v>
      </c>
      <c r="X123" s="46">
        <v>2103.3</v>
      </c>
      <c r="Y123" s="46">
        <v>1677.5</v>
      </c>
      <c r="Z123" s="42">
        <v>51.6</v>
      </c>
      <c r="AA123" s="56">
        <v>330</v>
      </c>
      <c r="AB123" s="41">
        <f t="shared" si="49"/>
        <v>275</v>
      </c>
      <c r="AC123" s="57">
        <v>165</v>
      </c>
      <c r="AD123" s="58">
        <f t="shared" si="50"/>
        <v>7.411111111111111</v>
      </c>
      <c r="AE123" s="58">
        <v>10.2</v>
      </c>
      <c r="AF123" s="41">
        <f t="shared" si="51"/>
        <v>60</v>
      </c>
      <c r="AG123" s="46">
        <v>731.6</v>
      </c>
      <c r="AH123" s="46">
        <v>741</v>
      </c>
      <c r="AI123" s="42">
        <v>66.7</v>
      </c>
      <c r="AJ123" s="56">
        <v>40</v>
      </c>
      <c r="AK123" s="41">
        <f t="shared" si="52"/>
        <v>33.333333333333336</v>
      </c>
      <c r="AL123" s="57">
        <v>19.8</v>
      </c>
      <c r="AM123" s="56">
        <v>0</v>
      </c>
      <c r="AN123" s="41">
        <f t="shared" si="53"/>
        <v>0</v>
      </c>
      <c r="AO123" s="57">
        <v>0</v>
      </c>
      <c r="AP123" s="56">
        <v>0</v>
      </c>
      <c r="AQ123" s="41">
        <f t="shared" si="54"/>
        <v>0</v>
      </c>
      <c r="AR123" s="57">
        <v>0</v>
      </c>
      <c r="AS123" s="56">
        <v>0</v>
      </c>
      <c r="AT123" s="41">
        <f t="shared" si="55"/>
        <v>0</v>
      </c>
      <c r="AU123" s="57">
        <v>0</v>
      </c>
      <c r="AV123" s="60">
        <v>5654.2</v>
      </c>
      <c r="AW123" s="61">
        <f t="shared" si="56"/>
        <v>4711.833333333333</v>
      </c>
      <c r="AX123" s="62">
        <f t="shared" si="73"/>
        <v>4711.833333333333</v>
      </c>
      <c r="AY123" s="60">
        <v>0</v>
      </c>
      <c r="AZ123" s="61">
        <f t="shared" si="57"/>
        <v>0</v>
      </c>
      <c r="BA123" s="62">
        <v>0</v>
      </c>
      <c r="BB123" s="60">
        <v>0</v>
      </c>
      <c r="BC123" s="41">
        <f t="shared" si="58"/>
        <v>0</v>
      </c>
      <c r="BD123" s="62">
        <v>0</v>
      </c>
      <c r="BE123" s="60">
        <v>0</v>
      </c>
      <c r="BF123" s="41">
        <f t="shared" si="59"/>
        <v>0</v>
      </c>
      <c r="BG123" s="62">
        <v>0</v>
      </c>
      <c r="BH123" s="43">
        <v>950</v>
      </c>
      <c r="BI123" s="41">
        <f t="shared" si="60"/>
        <v>791.6666666666667</v>
      </c>
      <c r="BJ123" s="63">
        <v>905.4</v>
      </c>
      <c r="BK123" s="44">
        <v>0</v>
      </c>
      <c r="BL123" s="41">
        <f t="shared" si="61"/>
        <v>0</v>
      </c>
      <c r="BM123" s="45">
        <v>0</v>
      </c>
      <c r="BN123" s="44">
        <v>0</v>
      </c>
      <c r="BO123" s="41">
        <f t="shared" si="62"/>
        <v>0</v>
      </c>
      <c r="BP123" s="45">
        <v>0</v>
      </c>
      <c r="BQ123" s="44">
        <v>0</v>
      </c>
      <c r="BR123" s="41">
        <f t="shared" si="63"/>
        <v>0</v>
      </c>
      <c r="BS123" s="45">
        <v>0</v>
      </c>
      <c r="BT123" s="60">
        <v>0</v>
      </c>
      <c r="BU123" s="41">
        <f t="shared" si="64"/>
        <v>0</v>
      </c>
      <c r="BV123" s="62">
        <v>0</v>
      </c>
      <c r="BW123" s="60">
        <v>300</v>
      </c>
      <c r="BX123" s="41">
        <f t="shared" si="65"/>
        <v>250</v>
      </c>
      <c r="BY123" s="62">
        <v>0</v>
      </c>
      <c r="BZ123" s="60">
        <v>600</v>
      </c>
      <c r="CA123" s="41">
        <f t="shared" si="66"/>
        <v>500</v>
      </c>
      <c r="CB123" s="62">
        <v>198.4</v>
      </c>
      <c r="CC123" s="44">
        <f t="shared" si="75"/>
        <v>8696</v>
      </c>
      <c r="CD123" s="40">
        <f t="shared" si="75"/>
        <v>7246.666666666667</v>
      </c>
      <c r="CE123" s="40">
        <f t="shared" si="75"/>
        <v>6780.869333333334</v>
      </c>
      <c r="CF123" s="60">
        <v>0</v>
      </c>
      <c r="CG123" s="41">
        <f t="shared" si="67"/>
        <v>0</v>
      </c>
      <c r="CH123" s="62">
        <v>0</v>
      </c>
      <c r="CI123" s="60">
        <v>0</v>
      </c>
      <c r="CJ123" s="41">
        <f t="shared" si="68"/>
        <v>0</v>
      </c>
      <c r="CK123" s="57">
        <v>0</v>
      </c>
      <c r="CL123" s="60">
        <v>0</v>
      </c>
      <c r="CM123" s="41">
        <f t="shared" si="69"/>
        <v>0</v>
      </c>
      <c r="CN123" s="62">
        <v>0</v>
      </c>
      <c r="CO123" s="60">
        <v>410</v>
      </c>
      <c r="CP123" s="41">
        <f t="shared" si="70"/>
        <v>341.66666666666663</v>
      </c>
      <c r="CQ123" s="62">
        <v>0</v>
      </c>
      <c r="CR123" s="44">
        <f t="shared" si="71"/>
        <v>410</v>
      </c>
      <c r="CS123" s="40">
        <f t="shared" si="71"/>
        <v>341.66666666666663</v>
      </c>
      <c r="CT123" s="40">
        <f t="shared" si="71"/>
        <v>0</v>
      </c>
    </row>
    <row r="124" spans="2:98" ht="15" customHeight="1">
      <c r="B124" s="34">
        <v>113</v>
      </c>
      <c r="C124" s="35" t="s">
        <v>154</v>
      </c>
      <c r="D124" s="55">
        <v>147.841</v>
      </c>
      <c r="E124" s="55">
        <v>0.02</v>
      </c>
      <c r="F124" s="39">
        <f t="shared" si="76"/>
        <v>7431.3</v>
      </c>
      <c r="G124" s="40">
        <f t="shared" si="76"/>
        <v>6192.75</v>
      </c>
      <c r="H124" s="40">
        <f t="shared" si="76"/>
        <v>5415.05</v>
      </c>
      <c r="I124" s="41">
        <f t="shared" si="43"/>
        <v>87.4417665818901</v>
      </c>
      <c r="J124" s="39">
        <f t="shared" si="39"/>
        <v>2100</v>
      </c>
      <c r="K124" s="40">
        <f t="shared" si="40"/>
        <v>1750</v>
      </c>
      <c r="L124" s="40">
        <f t="shared" si="74"/>
        <v>1472.3</v>
      </c>
      <c r="M124" s="41">
        <f t="shared" si="44"/>
        <v>84.13142857142857</v>
      </c>
      <c r="N124" s="56">
        <v>50</v>
      </c>
      <c r="O124" s="41">
        <f t="shared" si="45"/>
        <v>41.66666666666667</v>
      </c>
      <c r="P124" s="57">
        <v>0</v>
      </c>
      <c r="Q124" s="41">
        <f t="shared" si="46"/>
        <v>0</v>
      </c>
      <c r="R124" s="56">
        <v>600</v>
      </c>
      <c r="S124" s="41">
        <f t="shared" si="47"/>
        <v>500</v>
      </c>
      <c r="T124" s="57">
        <v>306.5</v>
      </c>
      <c r="U124" s="58">
        <f t="shared" si="72"/>
        <v>81</v>
      </c>
      <c r="V124" s="64">
        <v>31.5</v>
      </c>
      <c r="W124" s="41">
        <f t="shared" si="48"/>
        <v>61.3</v>
      </c>
      <c r="X124" s="46">
        <v>546.7</v>
      </c>
      <c r="Y124" s="46">
        <v>301.6</v>
      </c>
      <c r="Z124" s="42">
        <v>108</v>
      </c>
      <c r="AA124" s="56">
        <v>400</v>
      </c>
      <c r="AB124" s="41">
        <f t="shared" si="49"/>
        <v>333.33333333333337</v>
      </c>
      <c r="AC124" s="57">
        <v>196.3</v>
      </c>
      <c r="AD124" s="58">
        <f t="shared" si="50"/>
        <v>40.15555555555555</v>
      </c>
      <c r="AE124" s="58">
        <v>54.1</v>
      </c>
      <c r="AF124" s="41">
        <f t="shared" si="51"/>
        <v>58.89</v>
      </c>
      <c r="AG124" s="46">
        <v>613.1</v>
      </c>
      <c r="AH124" s="46">
        <v>78.9</v>
      </c>
      <c r="AI124" s="42">
        <v>361.4</v>
      </c>
      <c r="AJ124" s="56">
        <v>250</v>
      </c>
      <c r="AK124" s="41">
        <f t="shared" si="52"/>
        <v>208.33333333333331</v>
      </c>
      <c r="AL124" s="57">
        <v>341.2</v>
      </c>
      <c r="AM124" s="56">
        <v>0</v>
      </c>
      <c r="AN124" s="41">
        <f t="shared" si="53"/>
        <v>0</v>
      </c>
      <c r="AO124" s="57">
        <v>0</v>
      </c>
      <c r="AP124" s="56">
        <v>0</v>
      </c>
      <c r="AQ124" s="41">
        <f t="shared" si="54"/>
        <v>0</v>
      </c>
      <c r="AR124" s="57">
        <v>0</v>
      </c>
      <c r="AS124" s="56">
        <v>0</v>
      </c>
      <c r="AT124" s="41">
        <f t="shared" si="55"/>
        <v>0</v>
      </c>
      <c r="AU124" s="57">
        <v>0</v>
      </c>
      <c r="AV124" s="60">
        <v>4731.3</v>
      </c>
      <c r="AW124" s="61">
        <f t="shared" si="56"/>
        <v>3942.7500000000005</v>
      </c>
      <c r="AX124" s="62">
        <f t="shared" si="73"/>
        <v>3942.7500000000005</v>
      </c>
      <c r="AY124" s="60">
        <v>0</v>
      </c>
      <c r="AZ124" s="61">
        <f t="shared" si="57"/>
        <v>0</v>
      </c>
      <c r="BA124" s="62">
        <v>0</v>
      </c>
      <c r="BB124" s="60">
        <v>0</v>
      </c>
      <c r="BC124" s="41">
        <f t="shared" si="58"/>
        <v>0</v>
      </c>
      <c r="BD124" s="62">
        <v>0</v>
      </c>
      <c r="BE124" s="60">
        <v>0</v>
      </c>
      <c r="BF124" s="41">
        <f t="shared" si="59"/>
        <v>0</v>
      </c>
      <c r="BG124" s="62">
        <v>0</v>
      </c>
      <c r="BH124" s="43">
        <v>600</v>
      </c>
      <c r="BI124" s="41">
        <f t="shared" si="60"/>
        <v>500</v>
      </c>
      <c r="BJ124" s="63">
        <v>593.8</v>
      </c>
      <c r="BK124" s="44">
        <v>0</v>
      </c>
      <c r="BL124" s="41">
        <f t="shared" si="61"/>
        <v>0</v>
      </c>
      <c r="BM124" s="45">
        <v>0</v>
      </c>
      <c r="BN124" s="44">
        <v>0</v>
      </c>
      <c r="BO124" s="41">
        <f t="shared" si="62"/>
        <v>0</v>
      </c>
      <c r="BP124" s="45">
        <v>0</v>
      </c>
      <c r="BQ124" s="44">
        <v>0</v>
      </c>
      <c r="BR124" s="41">
        <f t="shared" si="63"/>
        <v>0</v>
      </c>
      <c r="BS124" s="45">
        <v>0</v>
      </c>
      <c r="BT124" s="60">
        <v>0</v>
      </c>
      <c r="BU124" s="41">
        <f t="shared" si="64"/>
        <v>0</v>
      </c>
      <c r="BV124" s="62">
        <v>0</v>
      </c>
      <c r="BW124" s="60">
        <v>600</v>
      </c>
      <c r="BX124" s="41">
        <f t="shared" si="65"/>
        <v>500</v>
      </c>
      <c r="BY124" s="62">
        <v>0</v>
      </c>
      <c r="BZ124" s="60">
        <v>200</v>
      </c>
      <c r="CA124" s="41">
        <f t="shared" si="66"/>
        <v>166.66666666666669</v>
      </c>
      <c r="CB124" s="62">
        <v>34.5</v>
      </c>
      <c r="CC124" s="44">
        <f t="shared" si="75"/>
        <v>7431.3</v>
      </c>
      <c r="CD124" s="40">
        <f t="shared" si="75"/>
        <v>6192.75</v>
      </c>
      <c r="CE124" s="40">
        <f t="shared" si="75"/>
        <v>5415.05</v>
      </c>
      <c r="CF124" s="60">
        <v>0</v>
      </c>
      <c r="CG124" s="41">
        <f t="shared" si="67"/>
        <v>0</v>
      </c>
      <c r="CH124" s="62">
        <v>0</v>
      </c>
      <c r="CI124" s="60">
        <v>0</v>
      </c>
      <c r="CJ124" s="41">
        <f t="shared" si="68"/>
        <v>0</v>
      </c>
      <c r="CK124" s="57">
        <v>0</v>
      </c>
      <c r="CL124" s="60">
        <v>0</v>
      </c>
      <c r="CM124" s="41">
        <f t="shared" si="69"/>
        <v>0</v>
      </c>
      <c r="CN124" s="62">
        <v>0</v>
      </c>
      <c r="CO124" s="60">
        <v>400</v>
      </c>
      <c r="CP124" s="41">
        <f t="shared" si="70"/>
        <v>333.33333333333337</v>
      </c>
      <c r="CQ124" s="62">
        <v>0</v>
      </c>
      <c r="CR124" s="44">
        <f t="shared" si="71"/>
        <v>400</v>
      </c>
      <c r="CS124" s="40">
        <f t="shared" si="71"/>
        <v>333.33333333333337</v>
      </c>
      <c r="CT124" s="40">
        <f t="shared" si="71"/>
        <v>0</v>
      </c>
    </row>
    <row r="125" spans="2:98" ht="15" customHeight="1">
      <c r="B125" s="34">
        <v>114</v>
      </c>
      <c r="C125" s="35" t="s">
        <v>155</v>
      </c>
      <c r="D125" s="55">
        <v>1373.211</v>
      </c>
      <c r="E125" s="55">
        <v>780.417</v>
      </c>
      <c r="F125" s="39">
        <f t="shared" si="76"/>
        <v>7845.799999999999</v>
      </c>
      <c r="G125" s="40">
        <f t="shared" si="76"/>
        <v>6538.166666666668</v>
      </c>
      <c r="H125" s="40">
        <f t="shared" si="76"/>
        <v>5793.683333333334</v>
      </c>
      <c r="I125" s="41">
        <f t="shared" si="43"/>
        <v>88.61327079456525</v>
      </c>
      <c r="J125" s="39">
        <f t="shared" si="39"/>
        <v>2751.7</v>
      </c>
      <c r="K125" s="40">
        <f t="shared" si="40"/>
        <v>2293.083333333333</v>
      </c>
      <c r="L125" s="40">
        <f t="shared" si="74"/>
        <v>2048.6</v>
      </c>
      <c r="M125" s="41">
        <f t="shared" si="44"/>
        <v>89.33822727768289</v>
      </c>
      <c r="N125" s="56">
        <v>0</v>
      </c>
      <c r="O125" s="41">
        <f t="shared" si="45"/>
        <v>0</v>
      </c>
      <c r="P125" s="57">
        <v>0</v>
      </c>
      <c r="Q125" s="41" t="e">
        <f t="shared" si="46"/>
        <v>#DIV/0!</v>
      </c>
      <c r="R125" s="56">
        <v>2000</v>
      </c>
      <c r="S125" s="41">
        <f t="shared" si="47"/>
        <v>1666.6666666666665</v>
      </c>
      <c r="T125" s="57">
        <v>1527.2</v>
      </c>
      <c r="U125" s="58">
        <f t="shared" si="72"/>
        <v>314.4</v>
      </c>
      <c r="V125" s="64">
        <v>0</v>
      </c>
      <c r="W125" s="41">
        <f t="shared" si="48"/>
        <v>91.63200000000002</v>
      </c>
      <c r="X125" s="46">
        <v>9865.9</v>
      </c>
      <c r="Y125" s="46">
        <v>5838.4</v>
      </c>
      <c r="Z125" s="42">
        <v>419.2</v>
      </c>
      <c r="AA125" s="56">
        <v>200</v>
      </c>
      <c r="AB125" s="41">
        <f t="shared" si="49"/>
        <v>166.66666666666669</v>
      </c>
      <c r="AC125" s="57">
        <v>151.8</v>
      </c>
      <c r="AD125" s="58">
        <f t="shared" si="50"/>
        <v>0.7555555555555555</v>
      </c>
      <c r="AE125" s="58">
        <v>0</v>
      </c>
      <c r="AF125" s="41">
        <f t="shared" si="51"/>
        <v>91.08</v>
      </c>
      <c r="AG125" s="46">
        <v>2086.6</v>
      </c>
      <c r="AH125" s="46">
        <v>300</v>
      </c>
      <c r="AI125" s="42">
        <v>6.8</v>
      </c>
      <c r="AJ125" s="56">
        <v>100</v>
      </c>
      <c r="AK125" s="41">
        <f t="shared" si="52"/>
        <v>83.33333333333334</v>
      </c>
      <c r="AL125" s="57">
        <v>0</v>
      </c>
      <c r="AM125" s="56">
        <v>0</v>
      </c>
      <c r="AN125" s="41">
        <f t="shared" si="53"/>
        <v>0</v>
      </c>
      <c r="AO125" s="57">
        <v>0</v>
      </c>
      <c r="AP125" s="56">
        <v>0</v>
      </c>
      <c r="AQ125" s="41">
        <f t="shared" si="54"/>
        <v>0</v>
      </c>
      <c r="AR125" s="57">
        <v>0</v>
      </c>
      <c r="AS125" s="56">
        <v>0</v>
      </c>
      <c r="AT125" s="41">
        <f t="shared" si="55"/>
        <v>0</v>
      </c>
      <c r="AU125" s="57">
        <v>0</v>
      </c>
      <c r="AV125" s="60">
        <v>4494.1</v>
      </c>
      <c r="AW125" s="61">
        <f t="shared" si="56"/>
        <v>3745.083333333334</v>
      </c>
      <c r="AX125" s="62">
        <f t="shared" si="73"/>
        <v>3745.083333333334</v>
      </c>
      <c r="AY125" s="60">
        <v>0</v>
      </c>
      <c r="AZ125" s="61">
        <f t="shared" si="57"/>
        <v>0</v>
      </c>
      <c r="BA125" s="62">
        <v>0</v>
      </c>
      <c r="BB125" s="60">
        <v>0</v>
      </c>
      <c r="BC125" s="41">
        <f t="shared" si="58"/>
        <v>0</v>
      </c>
      <c r="BD125" s="62">
        <v>0</v>
      </c>
      <c r="BE125" s="60">
        <v>0</v>
      </c>
      <c r="BF125" s="41">
        <f t="shared" si="59"/>
        <v>0</v>
      </c>
      <c r="BG125" s="62">
        <v>0</v>
      </c>
      <c r="BH125" s="43">
        <v>451.7</v>
      </c>
      <c r="BI125" s="41">
        <f t="shared" si="60"/>
        <v>376.41666666666663</v>
      </c>
      <c r="BJ125" s="63">
        <v>369.6</v>
      </c>
      <c r="BK125" s="44">
        <v>0</v>
      </c>
      <c r="BL125" s="41">
        <f t="shared" si="61"/>
        <v>0</v>
      </c>
      <c r="BM125" s="45">
        <v>0</v>
      </c>
      <c r="BN125" s="44">
        <v>0</v>
      </c>
      <c r="BO125" s="41">
        <f t="shared" si="62"/>
        <v>0</v>
      </c>
      <c r="BP125" s="45">
        <v>0</v>
      </c>
      <c r="BQ125" s="44">
        <v>0</v>
      </c>
      <c r="BR125" s="41">
        <f t="shared" si="63"/>
        <v>0</v>
      </c>
      <c r="BS125" s="45">
        <v>0</v>
      </c>
      <c r="BT125" s="60">
        <v>0</v>
      </c>
      <c r="BU125" s="41">
        <f t="shared" si="64"/>
        <v>0</v>
      </c>
      <c r="BV125" s="62">
        <v>0</v>
      </c>
      <c r="BW125" s="60">
        <v>600</v>
      </c>
      <c r="BX125" s="41">
        <f t="shared" si="65"/>
        <v>500</v>
      </c>
      <c r="BY125" s="62">
        <v>0</v>
      </c>
      <c r="BZ125" s="60">
        <v>0</v>
      </c>
      <c r="CA125" s="41">
        <f t="shared" si="66"/>
        <v>0</v>
      </c>
      <c r="CB125" s="62">
        <v>0</v>
      </c>
      <c r="CC125" s="44">
        <f t="shared" si="75"/>
        <v>7845.8</v>
      </c>
      <c r="CD125" s="40">
        <f t="shared" si="75"/>
        <v>6538.166666666668</v>
      </c>
      <c r="CE125" s="40">
        <f t="shared" si="75"/>
        <v>5793.683333333334</v>
      </c>
      <c r="CF125" s="60">
        <v>0</v>
      </c>
      <c r="CG125" s="41">
        <f t="shared" si="67"/>
        <v>0</v>
      </c>
      <c r="CH125" s="62">
        <v>0</v>
      </c>
      <c r="CI125" s="60">
        <v>0</v>
      </c>
      <c r="CJ125" s="41">
        <f t="shared" si="68"/>
        <v>0</v>
      </c>
      <c r="CK125" s="57">
        <v>0</v>
      </c>
      <c r="CL125" s="60">
        <v>0</v>
      </c>
      <c r="CM125" s="41">
        <f t="shared" si="69"/>
        <v>0</v>
      </c>
      <c r="CN125" s="62">
        <v>0</v>
      </c>
      <c r="CO125" s="60">
        <v>400</v>
      </c>
      <c r="CP125" s="41">
        <f t="shared" si="70"/>
        <v>333.33333333333337</v>
      </c>
      <c r="CQ125" s="62">
        <v>400</v>
      </c>
      <c r="CR125" s="44">
        <f t="shared" si="71"/>
        <v>400</v>
      </c>
      <c r="CS125" s="40">
        <f t="shared" si="71"/>
        <v>333.33333333333337</v>
      </c>
      <c r="CT125" s="40">
        <f t="shared" si="71"/>
        <v>400</v>
      </c>
    </row>
    <row r="126" spans="2:98" ht="19.5" customHeight="1">
      <c r="B126" s="95" t="s">
        <v>84</v>
      </c>
      <c r="C126" s="96"/>
      <c r="D126" s="50">
        <f>SUM(D12:D125)</f>
        <v>274073.0201</v>
      </c>
      <c r="E126" s="50">
        <f>SUM(E12:E125)</f>
        <v>198384.02519999997</v>
      </c>
      <c r="F126" s="50">
        <f>SUM(F12:F125)</f>
        <v>2495818.6701000007</v>
      </c>
      <c r="G126" s="50">
        <f>SUM(G12:G125)</f>
        <v>2080188.683416667</v>
      </c>
      <c r="H126" s="50">
        <f>SUM(H12:H125)</f>
        <v>1822971.4346666667</v>
      </c>
      <c r="I126" s="50">
        <f>H126/G126*100</f>
        <v>87.63490779463686</v>
      </c>
      <c r="J126" s="50">
        <f>SUM(J12:J125)</f>
        <v>874212.6101</v>
      </c>
      <c r="K126" s="50">
        <f>SUM(K12:K125)</f>
        <v>720896.2584166664</v>
      </c>
      <c r="L126" s="50">
        <f>SUM(L12:L125)</f>
        <v>504386.8180000001</v>
      </c>
      <c r="M126" s="50">
        <f>L126/K126*100</f>
        <v>69.9666300263238</v>
      </c>
      <c r="N126" s="50">
        <f>SUM(N12:N125)</f>
        <v>92621.90000000004</v>
      </c>
      <c r="O126" s="50">
        <f>SUM(O12:O125)</f>
        <v>77184.91666666669</v>
      </c>
      <c r="P126" s="50">
        <f aca="true" t="shared" si="77" ref="P126:CC126">SUM(P12:P125)</f>
        <v>28685.284999999996</v>
      </c>
      <c r="Q126" s="50">
        <f>P126/O126*100</f>
        <v>37.16436609484365</v>
      </c>
      <c r="R126" s="50">
        <f t="shared" si="77"/>
        <v>360913.8</v>
      </c>
      <c r="S126" s="50">
        <f t="shared" si="77"/>
        <v>300761.5000000002</v>
      </c>
      <c r="T126" s="50">
        <f t="shared" si="77"/>
        <v>228996.29999999993</v>
      </c>
      <c r="U126" s="50">
        <f t="shared" si="77"/>
        <v>25713.975000000002</v>
      </c>
      <c r="V126" s="50">
        <f t="shared" si="77"/>
        <v>34951.76000000001</v>
      </c>
      <c r="W126" s="50">
        <f>T126/S126*100</f>
        <v>76.13883425903907</v>
      </c>
      <c r="X126" s="50">
        <f t="shared" si="77"/>
        <v>2122658.1000000006</v>
      </c>
      <c r="Y126" s="50">
        <f t="shared" si="77"/>
        <v>1355148.7999999993</v>
      </c>
      <c r="Z126" s="50">
        <f t="shared" si="77"/>
        <v>34285.29999999999</v>
      </c>
      <c r="AA126" s="50">
        <f t="shared" si="77"/>
        <v>145212.1</v>
      </c>
      <c r="AB126" s="50">
        <f t="shared" si="77"/>
        <v>121010.08333333327</v>
      </c>
      <c r="AC126" s="50">
        <f t="shared" si="77"/>
        <v>99015.82</v>
      </c>
      <c r="AD126" s="50">
        <f>SUM(AD12:AD125)</f>
        <v>2496.233333333332</v>
      </c>
      <c r="AE126" s="50">
        <f>SUM(AE12:AE125)</f>
        <v>5207.900000000001</v>
      </c>
      <c r="AF126" s="50">
        <f>AC126/AB126*100</f>
        <v>81.82443749522255</v>
      </c>
      <c r="AG126" s="50">
        <f t="shared" si="77"/>
        <v>1030252.6999999997</v>
      </c>
      <c r="AH126" s="50">
        <f t="shared" si="77"/>
        <v>490473.6</v>
      </c>
      <c r="AI126" s="50">
        <f t="shared" si="77"/>
        <v>22466.09999999999</v>
      </c>
      <c r="AJ126" s="50">
        <f t="shared" si="77"/>
        <v>33049.899999999994</v>
      </c>
      <c r="AK126" s="50">
        <f t="shared" si="77"/>
        <v>27541.58333333333</v>
      </c>
      <c r="AL126" s="50">
        <f t="shared" si="77"/>
        <v>18098.663</v>
      </c>
      <c r="AM126" s="50">
        <f t="shared" si="77"/>
        <v>27507.6</v>
      </c>
      <c r="AN126" s="50">
        <f t="shared" si="77"/>
        <v>22923</v>
      </c>
      <c r="AO126" s="50">
        <f t="shared" si="77"/>
        <v>16418.300000000003</v>
      </c>
      <c r="AP126" s="50">
        <f t="shared" si="77"/>
        <v>0</v>
      </c>
      <c r="AQ126" s="50">
        <f t="shared" si="77"/>
        <v>0</v>
      </c>
      <c r="AR126" s="50">
        <f t="shared" si="77"/>
        <v>0</v>
      </c>
      <c r="AS126" s="50">
        <f t="shared" si="77"/>
        <v>732.21</v>
      </c>
      <c r="AT126" s="50">
        <f t="shared" si="77"/>
        <v>732.2</v>
      </c>
      <c r="AU126" s="50">
        <f t="shared" si="77"/>
        <v>732.2</v>
      </c>
      <c r="AV126" s="50">
        <f t="shared" si="77"/>
        <v>1559593.7</v>
      </c>
      <c r="AW126" s="50">
        <f t="shared" si="77"/>
        <v>1299653.8166666673</v>
      </c>
      <c r="AX126" s="50">
        <f t="shared" si="77"/>
        <v>1299653.8166666673</v>
      </c>
      <c r="AY126" s="50">
        <f t="shared" si="77"/>
        <v>9406.24</v>
      </c>
      <c r="AZ126" s="50">
        <f t="shared" si="77"/>
        <v>8063.9</v>
      </c>
      <c r="BA126" s="50">
        <f t="shared" si="77"/>
        <v>8063.9</v>
      </c>
      <c r="BB126" s="50">
        <f t="shared" si="77"/>
        <v>0</v>
      </c>
      <c r="BC126" s="50">
        <f t="shared" si="77"/>
        <v>0</v>
      </c>
      <c r="BD126" s="50">
        <f t="shared" si="77"/>
        <v>0</v>
      </c>
      <c r="BE126" s="50">
        <f t="shared" si="77"/>
        <v>11084.61</v>
      </c>
      <c r="BF126" s="50">
        <f t="shared" si="77"/>
        <v>9237.175</v>
      </c>
      <c r="BG126" s="50">
        <f t="shared" si="77"/>
        <v>5828.564000000001</v>
      </c>
      <c r="BH126" s="50">
        <f t="shared" si="77"/>
        <v>91082.49999999997</v>
      </c>
      <c r="BI126" s="50">
        <f t="shared" si="77"/>
        <v>75902.08333333336</v>
      </c>
      <c r="BJ126" s="50">
        <f t="shared" si="77"/>
        <v>61750.50000000001</v>
      </c>
      <c r="BK126" s="50">
        <f t="shared" si="77"/>
        <v>6041.4</v>
      </c>
      <c r="BL126" s="50">
        <f t="shared" si="77"/>
        <v>5034.5</v>
      </c>
      <c r="BM126" s="50">
        <f t="shared" si="77"/>
        <v>5722.06</v>
      </c>
      <c r="BN126" s="50">
        <f t="shared" si="77"/>
        <v>5183</v>
      </c>
      <c r="BO126" s="50">
        <f t="shared" si="77"/>
        <v>4319.166666666667</v>
      </c>
      <c r="BP126" s="50">
        <f t="shared" si="77"/>
        <v>6563.3</v>
      </c>
      <c r="BQ126" s="50">
        <f t="shared" si="77"/>
        <v>13852.6</v>
      </c>
      <c r="BR126" s="50">
        <f t="shared" si="77"/>
        <v>11543.833333333334</v>
      </c>
      <c r="BS126" s="50">
        <f t="shared" si="77"/>
        <v>10045.4</v>
      </c>
      <c r="BT126" s="50">
        <f t="shared" si="77"/>
        <v>9137.1</v>
      </c>
      <c r="BU126" s="50">
        <f t="shared" si="77"/>
        <v>7614.249999999999</v>
      </c>
      <c r="BV126" s="50">
        <f t="shared" si="77"/>
        <v>6338.5</v>
      </c>
      <c r="BW126" s="50">
        <f t="shared" si="77"/>
        <v>51873.91</v>
      </c>
      <c r="BX126" s="50">
        <f t="shared" si="77"/>
        <v>43228.258333333324</v>
      </c>
      <c r="BY126" s="50">
        <f t="shared" si="77"/>
        <v>10134.699999999999</v>
      </c>
      <c r="BZ126" s="50">
        <f t="shared" si="77"/>
        <v>78526.1001</v>
      </c>
      <c r="CA126" s="50">
        <f t="shared" si="77"/>
        <v>65438.41675000001</v>
      </c>
      <c r="CB126" s="50">
        <f t="shared" si="77"/>
        <v>16924.126</v>
      </c>
      <c r="CC126" s="50">
        <f t="shared" si="77"/>
        <v>2495818.6701000007</v>
      </c>
      <c r="CD126" s="50">
        <f aca="true" t="shared" si="78" ref="CD126:CT126">SUM(CD12:CD125)</f>
        <v>2080188.683416667</v>
      </c>
      <c r="CE126" s="50">
        <f t="shared" si="78"/>
        <v>1822971.4346666667</v>
      </c>
      <c r="CF126" s="50">
        <f t="shared" si="78"/>
        <v>0</v>
      </c>
      <c r="CG126" s="50">
        <f t="shared" si="78"/>
        <v>0</v>
      </c>
      <c r="CH126" s="50">
        <f t="shared" si="78"/>
        <v>0</v>
      </c>
      <c r="CI126" s="50">
        <f t="shared" si="78"/>
        <v>0</v>
      </c>
      <c r="CJ126" s="50">
        <f t="shared" si="78"/>
        <v>0</v>
      </c>
      <c r="CK126" s="50">
        <f t="shared" si="78"/>
        <v>0</v>
      </c>
      <c r="CL126" s="50">
        <f t="shared" si="78"/>
        <v>0</v>
      </c>
      <c r="CM126" s="50">
        <f t="shared" si="78"/>
        <v>0</v>
      </c>
      <c r="CN126" s="50">
        <f t="shared" si="78"/>
        <v>0</v>
      </c>
      <c r="CO126" s="50">
        <f t="shared" si="78"/>
        <v>171750.5</v>
      </c>
      <c r="CP126" s="50">
        <f t="shared" si="78"/>
        <v>143125.41666666677</v>
      </c>
      <c r="CQ126" s="50">
        <f t="shared" si="78"/>
        <v>27048.479000000003</v>
      </c>
      <c r="CR126" s="50">
        <f t="shared" si="78"/>
        <v>171750.5</v>
      </c>
      <c r="CS126" s="50">
        <f t="shared" si="78"/>
        <v>143125.41666666677</v>
      </c>
      <c r="CT126" s="50">
        <f t="shared" si="78"/>
        <v>27048.479000000003</v>
      </c>
    </row>
    <row r="127" spans="2:99" ht="17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</row>
    <row r="128" spans="2:99" ht="17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51"/>
      <c r="O128" s="52"/>
      <c r="P128" s="53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54">
        <f>BJ126+BM126+BP126+BS126</f>
        <v>84081.26000000001</v>
      </c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</row>
    <row r="129" spans="2:99" ht="17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</row>
    <row r="130" spans="2:99" ht="17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</row>
    <row r="131" spans="2:99" ht="17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</row>
    <row r="132" spans="2:99" ht="17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</row>
    <row r="133" spans="2:99" ht="17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</row>
    <row r="134" spans="2:99" ht="17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</row>
    <row r="135" spans="2:99" ht="17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</row>
    <row r="136" spans="2:99" ht="17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</row>
    <row r="137" spans="2:99" ht="17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</row>
    <row r="138" spans="2:99" ht="17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</row>
    <row r="139" spans="2:99" ht="17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</row>
    <row r="140" spans="2:99" ht="17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</row>
    <row r="141" spans="2:99" ht="17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</row>
    <row r="142" spans="2:99" ht="17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</row>
    <row r="143" spans="2:99" ht="17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</row>
    <row r="144" spans="2:99" ht="17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</row>
    <row r="145" spans="2:99" ht="17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</row>
    <row r="146" spans="2:99" ht="17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</row>
    <row r="147" spans="2:99" ht="17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</row>
    <row r="148" spans="2:99" ht="17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</row>
    <row r="149" spans="2:99" ht="17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</row>
    <row r="150" spans="2:99" ht="17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</row>
    <row r="151" spans="2:99" ht="17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</row>
    <row r="152" spans="2:99" ht="17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</row>
    <row r="153" spans="2:99" ht="17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</row>
    <row r="154" spans="2:99" ht="17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</row>
    <row r="155" spans="2:99" ht="17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</row>
    <row r="156" spans="2:99" ht="17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</row>
    <row r="157" spans="2:99" ht="17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</row>
    <row r="158" spans="2:99" ht="17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</row>
    <row r="159" spans="2:99" ht="17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</row>
    <row r="160" spans="2:99" ht="17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</row>
    <row r="161" spans="2:99" ht="17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</row>
    <row r="162" spans="2:99" ht="17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</row>
    <row r="163" spans="2:99" ht="17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</row>
    <row r="164" spans="2:99" ht="17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</row>
    <row r="165" spans="2:99" ht="17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</row>
    <row r="166" spans="2:99" ht="17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</row>
    <row r="167" spans="2:99" ht="17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</row>
    <row r="168" spans="2:99" ht="17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</row>
    <row r="169" spans="2:99" ht="17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</row>
    <row r="170" spans="2:99" ht="17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</row>
    <row r="171" spans="2:99" ht="17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</row>
    <row r="172" spans="2:99" ht="17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</row>
    <row r="173" spans="2:99" ht="17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</row>
    <row r="174" spans="2:99" ht="17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</row>
    <row r="175" spans="2:99" ht="17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</row>
    <row r="176" spans="2:99" ht="17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</row>
    <row r="177" spans="2:99" ht="17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</row>
    <row r="178" spans="2:99" ht="17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</row>
    <row r="179" spans="2:99" ht="17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</row>
    <row r="180" spans="2:99" ht="17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</row>
    <row r="181" spans="2:99" ht="17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</row>
    <row r="182" spans="2:99" ht="17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</row>
    <row r="183" spans="2:99" ht="17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</row>
    <row r="184" spans="2:99" ht="17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</row>
    <row r="185" spans="2:99" ht="17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</row>
    <row r="186" spans="2:99" ht="17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</row>
    <row r="187" spans="2:99" ht="17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</row>
    <row r="188" spans="2:99" ht="17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</row>
    <row r="189" spans="2:99" ht="17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</row>
    <row r="190" spans="2:99" ht="17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</row>
    <row r="191" spans="2:99" ht="17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</row>
    <row r="192" spans="2:99" ht="17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</row>
    <row r="193" spans="2:99" ht="17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</row>
    <row r="194" spans="2:99" ht="17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</row>
    <row r="195" spans="2:99" ht="17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</row>
    <row r="196" spans="2:99" ht="17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</row>
    <row r="197" spans="2:99" ht="17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</row>
    <row r="198" spans="2:99" ht="17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</row>
    <row r="199" spans="2:99" ht="17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</row>
    <row r="200" spans="2:99" ht="17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</row>
    <row r="201" spans="2:99" ht="17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</row>
    <row r="202" spans="2:99" ht="17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</row>
    <row r="203" spans="2:99" ht="17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</row>
    <row r="204" spans="2:99" ht="17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</row>
    <row r="205" spans="2:99" ht="17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</row>
    <row r="206" spans="2:99" ht="17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</row>
    <row r="207" spans="2:99" ht="17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</row>
    <row r="208" spans="2:99" ht="17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</row>
    <row r="209" spans="2:99" ht="17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</row>
    <row r="210" spans="2:99" ht="17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</row>
    <row r="211" spans="2:99" ht="17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</row>
    <row r="212" spans="2:99" ht="17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</row>
    <row r="213" spans="2:99" ht="17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</row>
    <row r="214" spans="2:99" ht="17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</row>
    <row r="215" spans="2:99" ht="17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</row>
    <row r="216" spans="2:99" ht="17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</row>
    <row r="217" spans="2:99" ht="17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</row>
    <row r="218" spans="2:99" ht="17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</row>
    <row r="219" spans="2:99" ht="17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</row>
    <row r="220" spans="2:99" ht="17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</row>
    <row r="221" spans="2:99" ht="17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</row>
    <row r="222" spans="2:99" ht="17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</row>
    <row r="223" spans="2:99" ht="17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</row>
    <row r="224" spans="2:99" ht="17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</row>
    <row r="225" spans="2:99" ht="17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</row>
    <row r="226" spans="2:99" ht="17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</row>
    <row r="227" spans="2:99" ht="17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</row>
    <row r="228" spans="2:99" ht="17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</row>
    <row r="229" spans="2:99" ht="17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</row>
    <row r="230" spans="2:99" ht="17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</row>
    <row r="231" spans="2:99" ht="17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</row>
    <row r="232" spans="2:99" ht="17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</row>
    <row r="233" spans="2:99" ht="17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</row>
    <row r="234" spans="2:99" ht="17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</row>
    <row r="235" spans="2:99" ht="17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</row>
    <row r="236" spans="2:99" ht="17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</row>
    <row r="237" spans="2:99" ht="17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</row>
    <row r="238" spans="2:99" ht="17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</row>
    <row r="239" spans="2:99" ht="17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</row>
    <row r="240" spans="2:99" ht="17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</row>
    <row r="241" spans="2:99" ht="17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</row>
    <row r="242" spans="2:99" ht="17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</row>
    <row r="243" spans="2:99" ht="17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</row>
    <row r="244" spans="2:99" ht="17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</row>
    <row r="245" spans="2:99" ht="17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</row>
    <row r="246" spans="2:99" ht="17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</row>
    <row r="247" spans="2:99" ht="17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</row>
    <row r="248" spans="2:99" ht="17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</row>
    <row r="249" spans="2:99" ht="17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</row>
    <row r="250" spans="2:99" ht="17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</row>
    <row r="251" spans="2:99" ht="17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</row>
    <row r="252" spans="2:99" ht="17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</row>
    <row r="253" spans="2:99" ht="17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</row>
    <row r="254" spans="2:99" ht="17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</row>
    <row r="255" spans="2:99" ht="17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</row>
    <row r="256" spans="2:99" ht="17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</row>
    <row r="257" spans="2:99" ht="17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</row>
    <row r="258" spans="2:99" ht="17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</row>
    <row r="259" spans="2:99" ht="17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</row>
    <row r="260" spans="2:99" ht="17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</row>
    <row r="261" spans="2:99" ht="17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</row>
    <row r="262" spans="2:99" ht="17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</row>
    <row r="263" spans="2:99" ht="17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</row>
    <row r="264" spans="2:99" ht="17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</row>
    <row r="265" spans="2:99" ht="17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</row>
    <row r="266" spans="2:99" ht="17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</row>
    <row r="267" spans="2:99" ht="17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</row>
    <row r="268" spans="2:99" ht="17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</row>
    <row r="269" spans="2:99" ht="17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</row>
    <row r="270" spans="2:99" ht="17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</row>
    <row r="271" spans="2:99" ht="17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</row>
    <row r="272" spans="2:99" ht="17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</row>
    <row r="273" spans="2:99" ht="17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</row>
    <row r="274" spans="2:99" ht="17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</row>
    <row r="275" spans="2:99" ht="17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</row>
    <row r="276" spans="2:99" ht="17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</row>
    <row r="277" spans="2:99" ht="17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</row>
    <row r="278" spans="2:99" ht="17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</row>
    <row r="279" spans="2:99" ht="17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</row>
    <row r="280" spans="2:99" ht="17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</row>
    <row r="281" spans="2:99" ht="17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</row>
    <row r="282" spans="2:99" ht="17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</row>
    <row r="283" spans="2:99" ht="17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</row>
    <row r="284" spans="2:99" ht="17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</row>
    <row r="285" spans="2:99" ht="17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</row>
    <row r="286" spans="2:99" ht="17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</row>
    <row r="287" spans="2:99" ht="17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</row>
    <row r="288" spans="2:99" ht="17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</row>
    <row r="289" spans="2:99" ht="17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</row>
    <row r="290" spans="2:99" ht="17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</row>
    <row r="291" spans="2:99" ht="17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</row>
    <row r="292" spans="2:99" ht="17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</row>
    <row r="293" spans="2:99" ht="17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</row>
    <row r="294" spans="2:99" ht="17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</row>
    <row r="295" spans="2:99" ht="17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</row>
    <row r="296" spans="2:99" ht="17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</row>
    <row r="297" spans="2:99" ht="17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</row>
    <row r="298" spans="2:99" ht="17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</row>
    <row r="299" spans="2:99" ht="17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  <c r="CS299" s="38"/>
      <c r="CT299" s="38"/>
      <c r="CU299" s="38"/>
    </row>
    <row r="300" spans="2:99" ht="17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</row>
    <row r="301" spans="2:99" ht="17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</row>
    <row r="302" spans="2:99" ht="17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</row>
    <row r="303" spans="2:99" ht="17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</row>
    <row r="304" spans="2:99" ht="17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</row>
    <row r="305" spans="2:99" ht="17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</row>
    <row r="306" spans="2:99" ht="17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</row>
    <row r="307" spans="2:99" ht="17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  <c r="CS307" s="38"/>
      <c r="CT307" s="38"/>
      <c r="CU307" s="38"/>
    </row>
    <row r="308" spans="2:99" ht="17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</row>
    <row r="309" spans="2:99" ht="17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</row>
    <row r="310" spans="2:99" ht="17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</row>
    <row r="311" spans="2:99" ht="17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</row>
    <row r="312" spans="2:99" ht="17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</row>
    <row r="313" spans="2:99" ht="17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</row>
    <row r="314" spans="2:99" ht="17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</row>
    <row r="315" spans="2:99" ht="17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</row>
    <row r="316" spans="2:99" ht="17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</row>
    <row r="317" spans="2:99" ht="17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</row>
    <row r="318" spans="2:99" ht="17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</row>
    <row r="319" spans="2:99" ht="17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</row>
    <row r="320" spans="2:99" ht="17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</row>
    <row r="321" spans="2:99" ht="17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</row>
    <row r="322" spans="2:99" ht="17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</row>
    <row r="323" spans="2:99" ht="17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</row>
    <row r="324" spans="2:99" ht="17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</row>
    <row r="325" spans="2:99" ht="17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</row>
    <row r="326" spans="2:99" ht="17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</row>
    <row r="327" spans="2:99" ht="17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</row>
    <row r="328" spans="2:99" ht="17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</row>
    <row r="329" spans="2:99" ht="17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</row>
    <row r="330" spans="2:99" ht="17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  <c r="CS330" s="38"/>
      <c r="CT330" s="38"/>
      <c r="CU330" s="38"/>
    </row>
    <row r="331" spans="2:99" ht="17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</row>
    <row r="332" spans="2:99" ht="17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</row>
    <row r="333" spans="2:99" ht="17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  <c r="CS333" s="38"/>
      <c r="CT333" s="38"/>
      <c r="CU333" s="38"/>
    </row>
    <row r="334" spans="2:99" ht="17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</row>
    <row r="335" spans="2:99" ht="17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  <c r="CS335" s="38"/>
      <c r="CT335" s="38"/>
      <c r="CU335" s="38"/>
    </row>
    <row r="336" spans="2:99" ht="17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</row>
    <row r="337" spans="2:99" ht="17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</row>
    <row r="338" spans="2:99" ht="17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</row>
    <row r="339" spans="2:99" ht="17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  <c r="CS339" s="38"/>
      <c r="CT339" s="38"/>
      <c r="CU339" s="38"/>
    </row>
    <row r="340" spans="2:99" ht="17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</row>
    <row r="341" spans="2:99" ht="17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</row>
    <row r="342" spans="2:99" ht="17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  <c r="CS342" s="38"/>
      <c r="CT342" s="38"/>
      <c r="CU342" s="38"/>
    </row>
    <row r="343" spans="2:99" ht="17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</row>
    <row r="344" spans="2:99" ht="17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</row>
    <row r="345" spans="2:99" ht="17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</row>
    <row r="346" spans="2:99" ht="17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</row>
    <row r="347" spans="2:99" ht="17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</row>
    <row r="348" spans="2:99" ht="17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</row>
    <row r="349" spans="2:99" ht="17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  <c r="CS349" s="38"/>
      <c r="CT349" s="38"/>
      <c r="CU349" s="38"/>
    </row>
    <row r="350" spans="2:99" ht="17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</row>
    <row r="351" spans="2:99" ht="17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  <c r="CS351" s="38"/>
      <c r="CT351" s="38"/>
      <c r="CU351" s="38"/>
    </row>
    <row r="352" spans="2:99" ht="17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</row>
    <row r="353" spans="2:99" ht="17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  <c r="CS353" s="38"/>
      <c r="CT353" s="38"/>
      <c r="CU353" s="38"/>
    </row>
    <row r="354" spans="2:99" ht="17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</row>
    <row r="355" spans="2:99" ht="17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</row>
    <row r="356" spans="2:99" ht="17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</row>
    <row r="357" spans="2:99" ht="17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</row>
    <row r="358" spans="2:99" ht="17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</row>
    <row r="359" spans="2:99" ht="17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</row>
    <row r="360" spans="2:99" ht="17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</row>
    <row r="361" spans="2:99" ht="17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</row>
    <row r="362" spans="2:99" ht="17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</row>
    <row r="363" spans="2:99" ht="17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</row>
    <row r="364" spans="2:99" ht="17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</row>
    <row r="365" spans="2:99" ht="17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</row>
    <row r="366" spans="2:99" ht="17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</row>
    <row r="367" spans="2:99" ht="17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</row>
    <row r="368" spans="2:99" ht="17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</row>
    <row r="369" spans="2:99" ht="17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</row>
    <row r="370" spans="2:99" ht="17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</row>
    <row r="371" spans="2:99" ht="17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</row>
    <row r="372" spans="2:99" ht="17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</row>
    <row r="373" spans="2:99" ht="17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  <c r="CS373" s="38"/>
      <c r="CT373" s="38"/>
      <c r="CU373" s="38"/>
    </row>
    <row r="374" spans="2:99" ht="17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  <c r="CS374" s="38"/>
      <c r="CT374" s="38"/>
      <c r="CU374" s="38"/>
    </row>
    <row r="375" spans="2:99" ht="17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  <c r="CS375" s="38"/>
      <c r="CT375" s="38"/>
      <c r="CU375" s="38"/>
    </row>
    <row r="376" spans="2:99" ht="17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</row>
    <row r="377" spans="2:99" ht="17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  <c r="CS377" s="38"/>
      <c r="CT377" s="38"/>
      <c r="CU377" s="38"/>
    </row>
    <row r="378" spans="2:99" ht="17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</row>
    <row r="379" spans="2:99" ht="17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</row>
    <row r="380" spans="2:99" ht="17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</row>
    <row r="381" spans="2:99" ht="17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</row>
    <row r="382" spans="2:99" ht="17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</row>
    <row r="383" spans="2:99" ht="17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</row>
    <row r="384" spans="2:99" ht="17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</row>
    <row r="385" spans="2:99" ht="17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</row>
    <row r="386" spans="2:99" ht="17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</row>
    <row r="387" spans="2:99" ht="17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</row>
    <row r="388" spans="2:99" ht="17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</row>
    <row r="389" spans="2:99" ht="17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</row>
    <row r="390" spans="2:99" ht="17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  <c r="CS390" s="38"/>
      <c r="CT390" s="38"/>
      <c r="CU390" s="38"/>
    </row>
    <row r="391" spans="2:99" ht="17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  <c r="CS391" s="38"/>
      <c r="CT391" s="38"/>
      <c r="CU391" s="38"/>
    </row>
    <row r="392" spans="2:99" ht="17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  <c r="CS392" s="38"/>
      <c r="CT392" s="38"/>
      <c r="CU392" s="38"/>
    </row>
    <row r="393" spans="2:99" ht="17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  <c r="CS393" s="38"/>
      <c r="CT393" s="38"/>
      <c r="CU393" s="38"/>
    </row>
    <row r="394" spans="2:99" ht="17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</row>
    <row r="395" spans="2:99" ht="17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  <c r="CS395" s="38"/>
      <c r="CT395" s="38"/>
      <c r="CU395" s="38"/>
    </row>
    <row r="396" spans="2:99" ht="17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  <c r="CS396" s="38"/>
      <c r="CT396" s="38"/>
      <c r="CU396" s="38"/>
    </row>
    <row r="397" spans="2:99" ht="17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  <c r="CS397" s="38"/>
      <c r="CT397" s="38"/>
      <c r="CU397" s="38"/>
    </row>
    <row r="398" spans="2:99" ht="17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  <c r="CS398" s="38"/>
      <c r="CT398" s="38"/>
      <c r="CU398" s="38"/>
    </row>
    <row r="399" spans="2:99" ht="17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  <c r="CS399" s="38"/>
      <c r="CT399" s="38"/>
      <c r="CU399" s="38"/>
    </row>
    <row r="400" spans="2:99" ht="17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  <c r="CS400" s="38"/>
      <c r="CT400" s="38"/>
      <c r="CU400" s="38"/>
    </row>
    <row r="401" spans="2:99" ht="17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  <c r="CS401" s="38"/>
      <c r="CT401" s="38"/>
      <c r="CU401" s="38"/>
    </row>
    <row r="402" spans="2:99" ht="17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  <c r="CP402" s="38"/>
      <c r="CQ402" s="38"/>
      <c r="CR402" s="38"/>
      <c r="CS402" s="38"/>
      <c r="CT402" s="38"/>
      <c r="CU402" s="38"/>
    </row>
    <row r="403" spans="2:99" ht="17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</row>
    <row r="404" spans="2:99" ht="17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  <c r="CP404" s="38"/>
      <c r="CQ404" s="38"/>
      <c r="CR404" s="38"/>
      <c r="CS404" s="38"/>
      <c r="CT404" s="38"/>
      <c r="CU404" s="38"/>
    </row>
    <row r="405" spans="2:99" ht="17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</row>
    <row r="406" spans="2:99" ht="17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  <c r="CP406" s="38"/>
      <c r="CQ406" s="38"/>
      <c r="CR406" s="38"/>
      <c r="CS406" s="38"/>
      <c r="CT406" s="38"/>
      <c r="CU406" s="38"/>
    </row>
    <row r="407" spans="2:99" ht="17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  <c r="CP407" s="38"/>
      <c r="CQ407" s="38"/>
      <c r="CR407" s="38"/>
      <c r="CS407" s="38"/>
      <c r="CT407" s="38"/>
      <c r="CU407" s="38"/>
    </row>
    <row r="408" spans="2:99" ht="17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</row>
    <row r="409" spans="2:99" ht="17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</row>
    <row r="410" spans="2:99" ht="17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</row>
    <row r="411" spans="2:99" ht="17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  <c r="CR411" s="38"/>
      <c r="CS411" s="38"/>
      <c r="CT411" s="38"/>
      <c r="CU411" s="38"/>
    </row>
    <row r="412" spans="2:99" ht="17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  <c r="CR412" s="38"/>
      <c r="CS412" s="38"/>
      <c r="CT412" s="38"/>
      <c r="CU412" s="38"/>
    </row>
    <row r="413" spans="2:99" ht="17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  <c r="CR413" s="38"/>
      <c r="CS413" s="38"/>
      <c r="CT413" s="38"/>
      <c r="CU413" s="38"/>
    </row>
    <row r="414" spans="2:99" ht="17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  <c r="CR414" s="38"/>
      <c r="CS414" s="38"/>
      <c r="CT414" s="38"/>
      <c r="CU414" s="38"/>
    </row>
    <row r="415" spans="2:99" ht="17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</row>
    <row r="416" spans="2:99" ht="17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</row>
    <row r="417" spans="2:99" ht="17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</row>
    <row r="418" spans="2:99" ht="17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  <c r="CS418" s="38"/>
      <c r="CT418" s="38"/>
      <c r="CU418" s="38"/>
    </row>
    <row r="419" spans="2:99" ht="17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  <c r="CS419" s="38"/>
      <c r="CT419" s="38"/>
      <c r="CU419" s="38"/>
    </row>
    <row r="420" spans="2:99" ht="17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  <c r="CR420" s="38"/>
      <c r="CS420" s="38"/>
      <c r="CT420" s="38"/>
      <c r="CU420" s="38"/>
    </row>
    <row r="421" spans="2:99" ht="17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  <c r="CP421" s="38"/>
      <c r="CQ421" s="38"/>
      <c r="CR421" s="38"/>
      <c r="CS421" s="38"/>
      <c r="CT421" s="38"/>
      <c r="CU421" s="38"/>
    </row>
    <row r="422" spans="2:99" ht="17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  <c r="CR422" s="38"/>
      <c r="CS422" s="38"/>
      <c r="CT422" s="38"/>
      <c r="CU422" s="38"/>
    </row>
    <row r="423" spans="2:99" ht="17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  <c r="CP423" s="38"/>
      <c r="CQ423" s="38"/>
      <c r="CR423" s="38"/>
      <c r="CS423" s="38"/>
      <c r="CT423" s="38"/>
      <c r="CU423" s="38"/>
    </row>
    <row r="424" spans="2:99" ht="17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</row>
    <row r="425" spans="2:99" ht="17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</row>
    <row r="426" spans="2:99" ht="17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</row>
    <row r="427" spans="2:99" ht="17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  <c r="CP427" s="38"/>
      <c r="CQ427" s="38"/>
      <c r="CR427" s="38"/>
      <c r="CS427" s="38"/>
      <c r="CT427" s="38"/>
      <c r="CU427" s="38"/>
    </row>
    <row r="428" spans="2:99" ht="17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</row>
    <row r="429" spans="2:99" ht="17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</row>
    <row r="430" spans="2:99" ht="17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</row>
    <row r="431" spans="2:99" ht="17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</row>
    <row r="432" spans="2:99" ht="17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  <c r="CS432" s="38"/>
      <c r="CT432" s="38"/>
      <c r="CU432" s="38"/>
    </row>
    <row r="433" spans="2:99" ht="17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</row>
    <row r="434" spans="2:99" ht="17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</row>
    <row r="435" spans="2:99" ht="17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  <c r="CP435" s="38"/>
      <c r="CQ435" s="38"/>
      <c r="CR435" s="38"/>
      <c r="CS435" s="38"/>
      <c r="CT435" s="38"/>
      <c r="CU435" s="38"/>
    </row>
    <row r="436" spans="2:99" ht="17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  <c r="CS436" s="38"/>
      <c r="CT436" s="38"/>
      <c r="CU436" s="38"/>
    </row>
    <row r="437" spans="2:99" ht="17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</row>
    <row r="438" spans="2:99" ht="17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  <c r="CP438" s="38"/>
      <c r="CQ438" s="38"/>
      <c r="CR438" s="38"/>
      <c r="CS438" s="38"/>
      <c r="CT438" s="38"/>
      <c r="CU438" s="38"/>
    </row>
    <row r="439" spans="2:99" ht="17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</row>
    <row r="440" spans="2:99" ht="17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</row>
    <row r="441" spans="2:99" ht="17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  <c r="CP441" s="38"/>
      <c r="CQ441" s="38"/>
      <c r="CR441" s="38"/>
      <c r="CS441" s="38"/>
      <c r="CT441" s="38"/>
      <c r="CU441" s="38"/>
    </row>
    <row r="442" spans="2:99" ht="17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</row>
    <row r="443" spans="2:99" ht="17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</row>
    <row r="444" spans="2:99" ht="17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</row>
    <row r="445" spans="2:99" ht="17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  <c r="CP445" s="38"/>
      <c r="CQ445" s="38"/>
      <c r="CR445" s="38"/>
      <c r="CS445" s="38"/>
      <c r="CT445" s="38"/>
      <c r="CU445" s="38"/>
    </row>
    <row r="446" spans="2:99" ht="17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</row>
    <row r="447" spans="2:99" ht="17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</row>
    <row r="448" spans="2:99" ht="17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  <c r="CP448" s="38"/>
      <c r="CQ448" s="38"/>
      <c r="CR448" s="38"/>
      <c r="CS448" s="38"/>
      <c r="CT448" s="38"/>
      <c r="CU448" s="38"/>
    </row>
    <row r="449" spans="2:99" ht="17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  <c r="CP449" s="38"/>
      <c r="CQ449" s="38"/>
      <c r="CR449" s="38"/>
      <c r="CS449" s="38"/>
      <c r="CT449" s="38"/>
      <c r="CU449" s="38"/>
    </row>
    <row r="450" spans="2:99" ht="17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</row>
    <row r="451" spans="2:99" ht="17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</row>
    <row r="452" spans="2:99" ht="17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</row>
    <row r="453" spans="2:99" ht="17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  <c r="CS453" s="38"/>
      <c r="CT453" s="38"/>
      <c r="CU453" s="38"/>
    </row>
    <row r="454" spans="2:99" ht="17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  <c r="CP454" s="38"/>
      <c r="CQ454" s="38"/>
      <c r="CR454" s="38"/>
      <c r="CS454" s="38"/>
      <c r="CT454" s="38"/>
      <c r="CU454" s="38"/>
    </row>
    <row r="455" spans="2:99" ht="17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</row>
    <row r="456" spans="2:99" ht="17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</row>
    <row r="457" spans="2:99" ht="17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</row>
    <row r="458" spans="2:99" ht="17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</row>
    <row r="459" spans="2:99" ht="17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  <c r="CS459" s="38"/>
      <c r="CT459" s="38"/>
      <c r="CU459" s="38"/>
    </row>
    <row r="460" spans="2:99" ht="17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  <c r="CL460" s="38"/>
      <c r="CM460" s="38"/>
      <c r="CN460" s="38"/>
      <c r="CO460" s="38"/>
      <c r="CP460" s="38"/>
      <c r="CQ460" s="38"/>
      <c r="CR460" s="38"/>
      <c r="CS460" s="38"/>
      <c r="CT460" s="38"/>
      <c r="CU460" s="38"/>
    </row>
    <row r="461" spans="2:99" ht="17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</row>
    <row r="462" spans="2:99" ht="17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</row>
    <row r="463" spans="2:99" ht="17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  <c r="CP463" s="38"/>
      <c r="CQ463" s="38"/>
      <c r="CR463" s="38"/>
      <c r="CS463" s="38"/>
      <c r="CT463" s="38"/>
      <c r="CU463" s="38"/>
    </row>
    <row r="464" spans="2:99" ht="17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</row>
    <row r="465" spans="2:99" ht="17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  <c r="CP465" s="38"/>
      <c r="CQ465" s="38"/>
      <c r="CR465" s="38"/>
      <c r="CS465" s="38"/>
      <c r="CT465" s="38"/>
      <c r="CU465" s="38"/>
    </row>
    <row r="466" spans="2:99" ht="17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</row>
    <row r="467" spans="2:99" ht="17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</row>
    <row r="468" spans="2:99" ht="17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</row>
    <row r="469" spans="2:99" ht="17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</row>
    <row r="470" spans="2:99" ht="17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</row>
    <row r="471" spans="2:99" ht="17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  <c r="CS471" s="38"/>
      <c r="CT471" s="38"/>
      <c r="CU471" s="38"/>
    </row>
    <row r="472" spans="2:99" ht="17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  <c r="CP472" s="38"/>
      <c r="CQ472" s="38"/>
      <c r="CR472" s="38"/>
      <c r="CS472" s="38"/>
      <c r="CT472" s="38"/>
      <c r="CU472" s="38"/>
    </row>
    <row r="473" spans="2:99" ht="17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  <c r="CP473" s="38"/>
      <c r="CQ473" s="38"/>
      <c r="CR473" s="38"/>
      <c r="CS473" s="38"/>
      <c r="CT473" s="38"/>
      <c r="CU473" s="38"/>
    </row>
    <row r="474" spans="2:99" ht="17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  <c r="CL474" s="38"/>
      <c r="CM474" s="38"/>
      <c r="CN474" s="38"/>
      <c r="CO474" s="38"/>
      <c r="CP474" s="38"/>
      <c r="CQ474" s="38"/>
      <c r="CR474" s="38"/>
      <c r="CS474" s="38"/>
      <c r="CT474" s="38"/>
      <c r="CU474" s="38"/>
    </row>
    <row r="475" spans="2:99" ht="17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  <c r="CP475" s="38"/>
      <c r="CQ475" s="38"/>
      <c r="CR475" s="38"/>
      <c r="CS475" s="38"/>
      <c r="CT475" s="38"/>
      <c r="CU475" s="38"/>
    </row>
    <row r="476" spans="2:99" ht="17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  <c r="CS476" s="38"/>
      <c r="CT476" s="38"/>
      <c r="CU476" s="38"/>
    </row>
    <row r="477" spans="2:99" ht="17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</row>
    <row r="478" spans="2:99" ht="17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</row>
    <row r="479" spans="2:99" ht="17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</row>
    <row r="480" spans="2:99" ht="17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</row>
    <row r="481" spans="2:99" ht="17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</row>
    <row r="482" spans="2:99" ht="17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  <c r="CP482" s="38"/>
      <c r="CQ482" s="38"/>
      <c r="CR482" s="38"/>
      <c r="CS482" s="38"/>
      <c r="CT482" s="38"/>
      <c r="CU482" s="38"/>
    </row>
    <row r="483" spans="2:99" ht="17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  <c r="CR483" s="38"/>
      <c r="CS483" s="38"/>
      <c r="CT483" s="38"/>
      <c r="CU483" s="38"/>
    </row>
    <row r="484" spans="2:99" ht="17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</row>
    <row r="485" spans="2:99" ht="17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</row>
    <row r="486" spans="2:99" ht="17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</row>
    <row r="487" spans="2:99" ht="17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  <c r="CL487" s="38"/>
      <c r="CM487" s="38"/>
      <c r="CN487" s="38"/>
      <c r="CO487" s="38"/>
      <c r="CP487" s="38"/>
      <c r="CQ487" s="38"/>
      <c r="CR487" s="38"/>
      <c r="CS487" s="38"/>
      <c r="CT487" s="38"/>
      <c r="CU487" s="38"/>
    </row>
    <row r="488" spans="2:99" ht="17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  <c r="CL488" s="38"/>
      <c r="CM488" s="38"/>
      <c r="CN488" s="38"/>
      <c r="CO488" s="38"/>
      <c r="CP488" s="38"/>
      <c r="CQ488" s="38"/>
      <c r="CR488" s="38"/>
      <c r="CS488" s="38"/>
      <c r="CT488" s="38"/>
      <c r="CU488" s="38"/>
    </row>
    <row r="489" spans="2:99" ht="17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  <c r="CP489" s="38"/>
      <c r="CQ489" s="38"/>
      <c r="CR489" s="38"/>
      <c r="CS489" s="38"/>
      <c r="CT489" s="38"/>
      <c r="CU489" s="38"/>
    </row>
    <row r="490" spans="2:99" ht="17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  <c r="CL490" s="38"/>
      <c r="CM490" s="38"/>
      <c r="CN490" s="38"/>
      <c r="CO490" s="38"/>
      <c r="CP490" s="38"/>
      <c r="CQ490" s="38"/>
      <c r="CR490" s="38"/>
      <c r="CS490" s="38"/>
      <c r="CT490" s="38"/>
      <c r="CU490" s="38"/>
    </row>
    <row r="491" spans="2:99" ht="17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  <c r="CL491" s="38"/>
      <c r="CM491" s="38"/>
      <c r="CN491" s="38"/>
      <c r="CO491" s="38"/>
      <c r="CP491" s="38"/>
      <c r="CQ491" s="38"/>
      <c r="CR491" s="38"/>
      <c r="CS491" s="38"/>
      <c r="CT491" s="38"/>
      <c r="CU491" s="38"/>
    </row>
    <row r="492" spans="2:99" ht="17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  <c r="CP492" s="38"/>
      <c r="CQ492" s="38"/>
      <c r="CR492" s="38"/>
      <c r="CS492" s="38"/>
      <c r="CT492" s="38"/>
      <c r="CU492" s="38"/>
    </row>
    <row r="493" spans="2:99" ht="17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</row>
    <row r="494" spans="2:99" ht="17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</row>
    <row r="495" spans="2:99" ht="17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</row>
    <row r="496" spans="2:99" ht="17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  <c r="CP496" s="38"/>
      <c r="CQ496" s="38"/>
      <c r="CR496" s="38"/>
      <c r="CS496" s="38"/>
      <c r="CT496" s="38"/>
      <c r="CU496" s="38"/>
    </row>
    <row r="497" spans="2:99" ht="17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</row>
    <row r="498" spans="2:99" ht="17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</row>
    <row r="499" spans="2:99" ht="17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</row>
    <row r="500" spans="2:99" ht="17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</row>
    <row r="501" spans="2:99" ht="17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</row>
    <row r="502" spans="2:99" ht="17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</row>
    <row r="503" spans="2:99" ht="17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38"/>
      <c r="CF503" s="38"/>
      <c r="CG503" s="38"/>
      <c r="CH503" s="38"/>
      <c r="CI503" s="38"/>
      <c r="CJ503" s="38"/>
      <c r="CK503" s="38"/>
      <c r="CL503" s="38"/>
      <c r="CM503" s="38"/>
      <c r="CN503" s="38"/>
      <c r="CO503" s="38"/>
      <c r="CP503" s="38"/>
      <c r="CQ503" s="38"/>
      <c r="CR503" s="38"/>
      <c r="CS503" s="38"/>
      <c r="CT503" s="38"/>
      <c r="CU503" s="38"/>
    </row>
    <row r="504" spans="2:99" ht="17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</row>
    <row r="505" spans="2:99" ht="17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</row>
    <row r="506" spans="2:99" ht="17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38"/>
      <c r="CF506" s="38"/>
      <c r="CG506" s="38"/>
      <c r="CH506" s="38"/>
      <c r="CI506" s="38"/>
      <c r="CJ506" s="38"/>
      <c r="CK506" s="38"/>
      <c r="CL506" s="38"/>
      <c r="CM506" s="38"/>
      <c r="CN506" s="38"/>
      <c r="CO506" s="38"/>
      <c r="CP506" s="38"/>
      <c r="CQ506" s="38"/>
      <c r="CR506" s="38"/>
      <c r="CS506" s="38"/>
      <c r="CT506" s="38"/>
      <c r="CU506" s="38"/>
    </row>
    <row r="507" spans="2:99" ht="17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  <c r="CL507" s="38"/>
      <c r="CM507" s="38"/>
      <c r="CN507" s="38"/>
      <c r="CO507" s="38"/>
      <c r="CP507" s="38"/>
      <c r="CQ507" s="38"/>
      <c r="CR507" s="38"/>
      <c r="CS507" s="38"/>
      <c r="CT507" s="38"/>
      <c r="CU507" s="38"/>
    </row>
    <row r="508" spans="2:99" ht="17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T508" s="38"/>
      <c r="BU508" s="38"/>
      <c r="BV508" s="38"/>
      <c r="BW508" s="38"/>
      <c r="BX508" s="38"/>
      <c r="BY508" s="38"/>
      <c r="BZ508" s="38"/>
      <c r="CA508" s="38"/>
      <c r="CB508" s="38"/>
      <c r="CC508" s="38"/>
      <c r="CD508" s="38"/>
      <c r="CE508" s="38"/>
      <c r="CF508" s="38"/>
      <c r="CG508" s="38"/>
      <c r="CH508" s="38"/>
      <c r="CI508" s="38"/>
      <c r="CJ508" s="38"/>
      <c r="CK508" s="38"/>
      <c r="CL508" s="38"/>
      <c r="CM508" s="38"/>
      <c r="CN508" s="38"/>
      <c r="CO508" s="38"/>
      <c r="CP508" s="38"/>
      <c r="CQ508" s="38"/>
      <c r="CR508" s="38"/>
      <c r="CS508" s="38"/>
      <c r="CT508" s="38"/>
      <c r="CU508" s="38"/>
    </row>
    <row r="509" spans="2:99" ht="17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  <c r="CL509" s="38"/>
      <c r="CM509" s="38"/>
      <c r="CN509" s="38"/>
      <c r="CO509" s="38"/>
      <c r="CP509" s="38"/>
      <c r="CQ509" s="38"/>
      <c r="CR509" s="38"/>
      <c r="CS509" s="38"/>
      <c r="CT509" s="38"/>
      <c r="CU509" s="38"/>
    </row>
    <row r="510" spans="2:99" ht="17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  <c r="CP510" s="38"/>
      <c r="CQ510" s="38"/>
      <c r="CR510" s="38"/>
      <c r="CS510" s="38"/>
      <c r="CT510" s="38"/>
      <c r="CU510" s="38"/>
    </row>
    <row r="511" spans="2:99" ht="17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  <c r="CS511" s="38"/>
      <c r="CT511" s="38"/>
      <c r="CU511" s="38"/>
    </row>
    <row r="512" spans="2:99" ht="17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</row>
    <row r="513" spans="2:99" ht="17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</row>
    <row r="514" spans="2:99" ht="17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</row>
    <row r="515" spans="2:99" ht="17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  <c r="CP515" s="38"/>
      <c r="CQ515" s="38"/>
      <c r="CR515" s="38"/>
      <c r="CS515" s="38"/>
      <c r="CT515" s="38"/>
      <c r="CU515" s="38"/>
    </row>
    <row r="516" spans="2:99" ht="17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  <c r="CL516" s="38"/>
      <c r="CM516" s="38"/>
      <c r="CN516" s="38"/>
      <c r="CO516" s="38"/>
      <c r="CP516" s="38"/>
      <c r="CQ516" s="38"/>
      <c r="CR516" s="38"/>
      <c r="CS516" s="38"/>
      <c r="CT516" s="38"/>
      <c r="CU516" s="38"/>
    </row>
    <row r="517" spans="2:99" ht="17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  <c r="CP517" s="38"/>
      <c r="CQ517" s="38"/>
      <c r="CR517" s="38"/>
      <c r="CS517" s="38"/>
      <c r="CT517" s="38"/>
      <c r="CU517" s="38"/>
    </row>
    <row r="518" spans="2:99" ht="17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</row>
    <row r="519" spans="2:99" ht="17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  <c r="CS519" s="38"/>
      <c r="CT519" s="38"/>
      <c r="CU519" s="38"/>
    </row>
    <row r="520" spans="2:99" ht="17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</row>
    <row r="521" spans="2:99" ht="17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  <c r="CP521" s="38"/>
      <c r="CQ521" s="38"/>
      <c r="CR521" s="38"/>
      <c r="CS521" s="38"/>
      <c r="CT521" s="38"/>
      <c r="CU521" s="38"/>
    </row>
    <row r="522" spans="2:99" ht="17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</row>
    <row r="523" spans="2:99" ht="17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  <c r="CL523" s="38"/>
      <c r="CM523" s="38"/>
      <c r="CN523" s="38"/>
      <c r="CO523" s="38"/>
      <c r="CP523" s="38"/>
      <c r="CQ523" s="38"/>
      <c r="CR523" s="38"/>
      <c r="CS523" s="38"/>
      <c r="CT523" s="38"/>
      <c r="CU523" s="38"/>
    </row>
    <row r="524" spans="2:99" ht="17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</row>
    <row r="525" spans="2:99" ht="17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38"/>
      <c r="CD525" s="38"/>
      <c r="CE525" s="38"/>
      <c r="CF525" s="38"/>
      <c r="CG525" s="38"/>
      <c r="CH525" s="38"/>
      <c r="CI525" s="38"/>
      <c r="CJ525" s="38"/>
      <c r="CK525" s="38"/>
      <c r="CL525" s="38"/>
      <c r="CM525" s="38"/>
      <c r="CN525" s="38"/>
      <c r="CO525" s="38"/>
      <c r="CP525" s="38"/>
      <c r="CQ525" s="38"/>
      <c r="CR525" s="38"/>
      <c r="CS525" s="38"/>
      <c r="CT525" s="38"/>
      <c r="CU525" s="38"/>
    </row>
    <row r="526" spans="2:99" ht="17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  <c r="CP526" s="38"/>
      <c r="CQ526" s="38"/>
      <c r="CR526" s="38"/>
      <c r="CS526" s="38"/>
      <c r="CT526" s="38"/>
      <c r="CU526" s="38"/>
    </row>
    <row r="527" spans="2:99" ht="17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  <c r="CP527" s="38"/>
      <c r="CQ527" s="38"/>
      <c r="CR527" s="38"/>
      <c r="CS527" s="38"/>
      <c r="CT527" s="38"/>
      <c r="CU527" s="38"/>
    </row>
    <row r="528" spans="2:99" ht="17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  <c r="CR528" s="38"/>
      <c r="CS528" s="38"/>
      <c r="CT528" s="38"/>
      <c r="CU528" s="38"/>
    </row>
    <row r="529" spans="2:99" ht="17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</row>
    <row r="530" spans="2:99" ht="17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  <c r="CR530" s="38"/>
      <c r="CS530" s="38"/>
      <c r="CT530" s="38"/>
      <c r="CU530" s="38"/>
    </row>
    <row r="531" spans="2:99" ht="17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  <c r="CS531" s="38"/>
      <c r="CT531" s="38"/>
      <c r="CU531" s="38"/>
    </row>
    <row r="532" spans="2:99" ht="17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  <c r="CS532" s="38"/>
      <c r="CT532" s="38"/>
      <c r="CU532" s="38"/>
    </row>
    <row r="533" spans="2:99" ht="17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  <c r="CP533" s="38"/>
      <c r="CQ533" s="38"/>
      <c r="CR533" s="38"/>
      <c r="CS533" s="38"/>
      <c r="CT533" s="38"/>
      <c r="CU533" s="38"/>
    </row>
    <row r="534" spans="2:99" ht="17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  <c r="CL534" s="38"/>
      <c r="CM534" s="38"/>
      <c r="CN534" s="38"/>
      <c r="CO534" s="38"/>
      <c r="CP534" s="38"/>
      <c r="CQ534" s="38"/>
      <c r="CR534" s="38"/>
      <c r="CS534" s="38"/>
      <c r="CT534" s="38"/>
      <c r="CU534" s="38"/>
    </row>
    <row r="535" spans="2:99" ht="17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</row>
    <row r="536" spans="2:99" ht="17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</row>
    <row r="537" spans="2:99" ht="17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  <c r="CS537" s="38"/>
      <c r="CT537" s="38"/>
      <c r="CU537" s="38"/>
    </row>
    <row r="538" spans="2:99" ht="17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</row>
    <row r="539" spans="2:99" ht="17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</row>
    <row r="540" spans="2:99" ht="17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  <c r="CS540" s="38"/>
      <c r="CT540" s="38"/>
      <c r="CU540" s="38"/>
    </row>
    <row r="541" spans="2:99" ht="17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  <c r="CP541" s="38"/>
      <c r="CQ541" s="38"/>
      <c r="CR541" s="38"/>
      <c r="CS541" s="38"/>
      <c r="CT541" s="38"/>
      <c r="CU541" s="38"/>
    </row>
    <row r="542" spans="2:99" ht="17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</row>
    <row r="543" spans="2:99" ht="17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</row>
    <row r="544" spans="2:99" ht="17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</row>
    <row r="545" spans="2:99" ht="17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</row>
    <row r="546" spans="2:99" ht="17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</row>
    <row r="547" spans="2:99" ht="17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</row>
    <row r="548" spans="2:99" ht="17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  <c r="CP548" s="38"/>
      <c r="CQ548" s="38"/>
      <c r="CR548" s="38"/>
      <c r="CS548" s="38"/>
      <c r="CT548" s="38"/>
      <c r="CU548" s="38"/>
    </row>
    <row r="549" spans="2:99" ht="17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</row>
    <row r="550" spans="2:99" ht="17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  <c r="CS550" s="38"/>
      <c r="CT550" s="38"/>
      <c r="CU550" s="38"/>
    </row>
    <row r="551" spans="2:99" ht="17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</row>
    <row r="552" spans="2:99" ht="17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  <c r="CP552" s="38"/>
      <c r="CQ552" s="38"/>
      <c r="CR552" s="38"/>
      <c r="CS552" s="38"/>
      <c r="CT552" s="38"/>
      <c r="CU552" s="38"/>
    </row>
    <row r="553" spans="2:99" ht="17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  <c r="CR553" s="38"/>
      <c r="CS553" s="38"/>
      <c r="CT553" s="38"/>
      <c r="CU553" s="38"/>
    </row>
    <row r="554" spans="2:99" ht="17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  <c r="CR554" s="38"/>
      <c r="CS554" s="38"/>
      <c r="CT554" s="38"/>
      <c r="CU554" s="38"/>
    </row>
    <row r="555" spans="2:99" ht="17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</row>
    <row r="556" spans="2:99" ht="17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  <c r="CP556" s="38"/>
      <c r="CQ556" s="38"/>
      <c r="CR556" s="38"/>
      <c r="CS556" s="38"/>
      <c r="CT556" s="38"/>
      <c r="CU556" s="38"/>
    </row>
    <row r="557" spans="2:99" ht="17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</row>
    <row r="558" spans="2:99" ht="17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  <c r="CP558" s="38"/>
      <c r="CQ558" s="38"/>
      <c r="CR558" s="38"/>
      <c r="CS558" s="38"/>
      <c r="CT558" s="38"/>
      <c r="CU558" s="38"/>
    </row>
    <row r="559" spans="2:99" ht="17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</row>
    <row r="560" spans="2:99" ht="17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</row>
    <row r="561" spans="2:99" ht="17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  <c r="CP561" s="38"/>
      <c r="CQ561" s="38"/>
      <c r="CR561" s="38"/>
      <c r="CS561" s="38"/>
      <c r="CT561" s="38"/>
      <c r="CU561" s="38"/>
    </row>
    <row r="562" spans="2:99" ht="17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  <c r="CP562" s="38"/>
      <c r="CQ562" s="38"/>
      <c r="CR562" s="38"/>
      <c r="CS562" s="38"/>
      <c r="CT562" s="38"/>
      <c r="CU562" s="38"/>
    </row>
    <row r="563" spans="2:99" ht="17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  <c r="CP563" s="38"/>
      <c r="CQ563" s="38"/>
      <c r="CR563" s="38"/>
      <c r="CS563" s="38"/>
      <c r="CT563" s="38"/>
      <c r="CU563" s="38"/>
    </row>
    <row r="564" spans="2:99" ht="17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</row>
    <row r="565" spans="2:99" ht="17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</row>
    <row r="566" spans="2:99" ht="17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  <c r="CR566" s="38"/>
      <c r="CS566" s="38"/>
      <c r="CT566" s="38"/>
      <c r="CU566" s="38"/>
    </row>
    <row r="567" spans="2:99" ht="17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  <c r="CP567" s="38"/>
      <c r="CQ567" s="38"/>
      <c r="CR567" s="38"/>
      <c r="CS567" s="38"/>
      <c r="CT567" s="38"/>
      <c r="CU567" s="38"/>
    </row>
    <row r="568" spans="2:99" ht="17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  <c r="CP568" s="38"/>
      <c r="CQ568" s="38"/>
      <c r="CR568" s="38"/>
      <c r="CS568" s="38"/>
      <c r="CT568" s="38"/>
      <c r="CU568" s="38"/>
    </row>
    <row r="569" spans="2:99" ht="17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  <c r="CP569" s="38"/>
      <c r="CQ569" s="38"/>
      <c r="CR569" s="38"/>
      <c r="CS569" s="38"/>
      <c r="CT569" s="38"/>
      <c r="CU569" s="38"/>
    </row>
    <row r="570" spans="2:99" ht="17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38"/>
      <c r="CN570" s="38"/>
      <c r="CO570" s="38"/>
      <c r="CP570" s="38"/>
      <c r="CQ570" s="38"/>
      <c r="CR570" s="38"/>
      <c r="CS570" s="38"/>
      <c r="CT570" s="38"/>
      <c r="CU570" s="38"/>
    </row>
    <row r="571" spans="2:99" ht="17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38"/>
      <c r="CN571" s="38"/>
      <c r="CO571" s="38"/>
      <c r="CP571" s="38"/>
      <c r="CQ571" s="38"/>
      <c r="CR571" s="38"/>
      <c r="CS571" s="38"/>
      <c r="CT571" s="38"/>
      <c r="CU571" s="38"/>
    </row>
    <row r="572" spans="2:99" ht="17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  <c r="CS572" s="38"/>
      <c r="CT572" s="38"/>
      <c r="CU572" s="38"/>
    </row>
    <row r="573" spans="2:99" ht="17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  <c r="CS573" s="38"/>
      <c r="CT573" s="38"/>
      <c r="CU573" s="38"/>
    </row>
    <row r="574" spans="2:99" ht="17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  <c r="CP574" s="38"/>
      <c r="CQ574" s="38"/>
      <c r="CR574" s="38"/>
      <c r="CS574" s="38"/>
      <c r="CT574" s="38"/>
      <c r="CU574" s="38"/>
    </row>
    <row r="575" spans="2:99" ht="17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  <c r="CL575" s="38"/>
      <c r="CM575" s="38"/>
      <c r="CN575" s="38"/>
      <c r="CO575" s="38"/>
      <c r="CP575" s="38"/>
      <c r="CQ575" s="38"/>
      <c r="CR575" s="38"/>
      <c r="CS575" s="38"/>
      <c r="CT575" s="38"/>
      <c r="CU575" s="38"/>
    </row>
    <row r="576" spans="2:99" ht="17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  <c r="CS576" s="38"/>
      <c r="CT576" s="38"/>
      <c r="CU576" s="38"/>
    </row>
    <row r="577" spans="2:99" ht="17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</row>
    <row r="578" spans="2:99" ht="17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  <c r="CL578" s="38"/>
      <c r="CM578" s="38"/>
      <c r="CN578" s="38"/>
      <c r="CO578" s="38"/>
      <c r="CP578" s="38"/>
      <c r="CQ578" s="38"/>
      <c r="CR578" s="38"/>
      <c r="CS578" s="38"/>
      <c r="CT578" s="38"/>
      <c r="CU578" s="38"/>
    </row>
    <row r="579" spans="2:99" ht="17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  <c r="CP579" s="38"/>
      <c r="CQ579" s="38"/>
      <c r="CR579" s="38"/>
      <c r="CS579" s="38"/>
      <c r="CT579" s="38"/>
      <c r="CU579" s="38"/>
    </row>
    <row r="580" spans="2:99" ht="17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  <c r="CS580" s="38"/>
      <c r="CT580" s="38"/>
      <c r="CU580" s="38"/>
    </row>
    <row r="581" spans="2:99" ht="17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  <c r="CL581" s="38"/>
      <c r="CM581" s="38"/>
      <c r="CN581" s="38"/>
      <c r="CO581" s="38"/>
      <c r="CP581" s="38"/>
      <c r="CQ581" s="38"/>
      <c r="CR581" s="38"/>
      <c r="CS581" s="38"/>
      <c r="CT581" s="38"/>
      <c r="CU581" s="38"/>
    </row>
    <row r="582" spans="2:99" ht="17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  <c r="CL582" s="38"/>
      <c r="CM582" s="38"/>
      <c r="CN582" s="38"/>
      <c r="CO582" s="38"/>
      <c r="CP582" s="38"/>
      <c r="CQ582" s="38"/>
      <c r="CR582" s="38"/>
      <c r="CS582" s="38"/>
      <c r="CT582" s="38"/>
      <c r="CU582" s="38"/>
    </row>
    <row r="583" spans="2:99" ht="17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38"/>
      <c r="CD583" s="38"/>
      <c r="CE583" s="38"/>
      <c r="CF583" s="38"/>
      <c r="CG583" s="38"/>
      <c r="CH583" s="38"/>
      <c r="CI583" s="38"/>
      <c r="CJ583" s="38"/>
      <c r="CK583" s="38"/>
      <c r="CL583" s="38"/>
      <c r="CM583" s="38"/>
      <c r="CN583" s="38"/>
      <c r="CO583" s="38"/>
      <c r="CP583" s="38"/>
      <c r="CQ583" s="38"/>
      <c r="CR583" s="38"/>
      <c r="CS583" s="38"/>
      <c r="CT583" s="38"/>
      <c r="CU583" s="38"/>
    </row>
    <row r="584" spans="2:99" ht="17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  <c r="CL584" s="38"/>
      <c r="CM584" s="38"/>
      <c r="CN584" s="38"/>
      <c r="CO584" s="38"/>
      <c r="CP584" s="38"/>
      <c r="CQ584" s="38"/>
      <c r="CR584" s="38"/>
      <c r="CS584" s="38"/>
      <c r="CT584" s="38"/>
      <c r="CU584" s="38"/>
    </row>
    <row r="585" spans="2:99" ht="17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  <c r="CL585" s="38"/>
      <c r="CM585" s="38"/>
      <c r="CN585" s="38"/>
      <c r="CO585" s="38"/>
      <c r="CP585" s="38"/>
      <c r="CQ585" s="38"/>
      <c r="CR585" s="38"/>
      <c r="CS585" s="38"/>
      <c r="CT585" s="38"/>
      <c r="CU585" s="38"/>
    </row>
    <row r="586" spans="2:99" ht="17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  <c r="CL586" s="38"/>
      <c r="CM586" s="38"/>
      <c r="CN586" s="38"/>
      <c r="CO586" s="38"/>
      <c r="CP586" s="38"/>
      <c r="CQ586" s="38"/>
      <c r="CR586" s="38"/>
      <c r="CS586" s="38"/>
      <c r="CT586" s="38"/>
      <c r="CU586" s="38"/>
    </row>
    <row r="587" spans="2:99" ht="17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</row>
    <row r="588" spans="2:99" ht="17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  <c r="CP588" s="38"/>
      <c r="CQ588" s="38"/>
      <c r="CR588" s="38"/>
      <c r="CS588" s="38"/>
      <c r="CT588" s="38"/>
      <c r="CU588" s="38"/>
    </row>
    <row r="589" spans="2:99" ht="17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  <c r="CH589" s="38"/>
      <c r="CI589" s="38"/>
      <c r="CJ589" s="38"/>
      <c r="CK589" s="38"/>
      <c r="CL589" s="38"/>
      <c r="CM589" s="38"/>
      <c r="CN589" s="38"/>
      <c r="CO589" s="38"/>
      <c r="CP589" s="38"/>
      <c r="CQ589" s="38"/>
      <c r="CR589" s="38"/>
      <c r="CS589" s="38"/>
      <c r="CT589" s="38"/>
      <c r="CU589" s="38"/>
    </row>
    <row r="590" spans="2:99" ht="17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  <c r="CL590" s="38"/>
      <c r="CM590" s="38"/>
      <c r="CN590" s="38"/>
      <c r="CO590" s="38"/>
      <c r="CP590" s="38"/>
      <c r="CQ590" s="38"/>
      <c r="CR590" s="38"/>
      <c r="CS590" s="38"/>
      <c r="CT590" s="38"/>
      <c r="CU590" s="38"/>
    </row>
    <row r="591" spans="2:99" ht="17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  <c r="CS591" s="38"/>
      <c r="CT591" s="38"/>
      <c r="CU591" s="38"/>
    </row>
    <row r="592" spans="2:99" ht="17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</row>
    <row r="593" spans="2:99" ht="17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  <c r="CS593" s="38"/>
      <c r="CT593" s="38"/>
      <c r="CU593" s="38"/>
    </row>
    <row r="594" spans="2:99" ht="17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  <c r="CS594" s="38"/>
      <c r="CT594" s="38"/>
      <c r="CU594" s="38"/>
    </row>
    <row r="595" spans="2:99" ht="17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  <c r="CP595" s="38"/>
      <c r="CQ595" s="38"/>
      <c r="CR595" s="38"/>
      <c r="CS595" s="38"/>
      <c r="CT595" s="38"/>
      <c r="CU595" s="38"/>
    </row>
    <row r="596" spans="2:99" ht="17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  <c r="CH596" s="38"/>
      <c r="CI596" s="38"/>
      <c r="CJ596" s="38"/>
      <c r="CK596" s="38"/>
      <c r="CL596" s="38"/>
      <c r="CM596" s="38"/>
      <c r="CN596" s="38"/>
      <c r="CO596" s="38"/>
      <c r="CP596" s="38"/>
      <c r="CQ596" s="38"/>
      <c r="CR596" s="38"/>
      <c r="CS596" s="38"/>
      <c r="CT596" s="38"/>
      <c r="CU596" s="38"/>
    </row>
    <row r="597" spans="2:99" ht="17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  <c r="CL597" s="38"/>
      <c r="CM597" s="38"/>
      <c r="CN597" s="38"/>
      <c r="CO597" s="38"/>
      <c r="CP597" s="38"/>
      <c r="CQ597" s="38"/>
      <c r="CR597" s="38"/>
      <c r="CS597" s="38"/>
      <c r="CT597" s="38"/>
      <c r="CU597" s="38"/>
    </row>
    <row r="598" spans="2:99" ht="17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  <c r="CR598" s="38"/>
      <c r="CS598" s="38"/>
      <c r="CT598" s="38"/>
      <c r="CU598" s="38"/>
    </row>
    <row r="599" spans="2:99" ht="17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  <c r="CP599" s="38"/>
      <c r="CQ599" s="38"/>
      <c r="CR599" s="38"/>
      <c r="CS599" s="38"/>
      <c r="CT599" s="38"/>
      <c r="CU599" s="38"/>
    </row>
    <row r="600" spans="2:99" ht="17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  <c r="CS600" s="38"/>
      <c r="CT600" s="38"/>
      <c r="CU600" s="38"/>
    </row>
    <row r="601" spans="2:99" ht="17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</row>
    <row r="602" spans="2:99" ht="17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  <c r="CH602" s="38"/>
      <c r="CI602" s="38"/>
      <c r="CJ602" s="38"/>
      <c r="CK602" s="38"/>
      <c r="CL602" s="38"/>
      <c r="CM602" s="38"/>
      <c r="CN602" s="38"/>
      <c r="CO602" s="38"/>
      <c r="CP602" s="38"/>
      <c r="CQ602" s="38"/>
      <c r="CR602" s="38"/>
      <c r="CS602" s="38"/>
      <c r="CT602" s="38"/>
      <c r="CU602" s="38"/>
    </row>
    <row r="603" spans="2:99" ht="17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  <c r="CP603" s="38"/>
      <c r="CQ603" s="38"/>
      <c r="CR603" s="38"/>
      <c r="CS603" s="38"/>
      <c r="CT603" s="38"/>
      <c r="CU603" s="38"/>
    </row>
    <row r="604" spans="2:99" ht="17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  <c r="CP604" s="38"/>
      <c r="CQ604" s="38"/>
      <c r="CR604" s="38"/>
      <c r="CS604" s="38"/>
      <c r="CT604" s="38"/>
      <c r="CU604" s="38"/>
    </row>
    <row r="605" spans="2:99" ht="17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</row>
    <row r="606" spans="2:99" ht="17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  <c r="CR606" s="38"/>
      <c r="CS606" s="38"/>
      <c r="CT606" s="38"/>
      <c r="CU606" s="38"/>
    </row>
    <row r="607" spans="2:99" ht="17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  <c r="CH607" s="38"/>
      <c r="CI607" s="38"/>
      <c r="CJ607" s="38"/>
      <c r="CK607" s="38"/>
      <c r="CL607" s="38"/>
      <c r="CM607" s="38"/>
      <c r="CN607" s="38"/>
      <c r="CO607" s="38"/>
      <c r="CP607" s="38"/>
      <c r="CQ607" s="38"/>
      <c r="CR607" s="38"/>
      <c r="CS607" s="38"/>
      <c r="CT607" s="38"/>
      <c r="CU607" s="38"/>
    </row>
    <row r="608" spans="2:99" ht="17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  <c r="BW608" s="38"/>
      <c r="BX608" s="38"/>
      <c r="BY608" s="38"/>
      <c r="BZ608" s="38"/>
      <c r="CA608" s="38"/>
      <c r="CB608" s="38"/>
      <c r="CC608" s="38"/>
      <c r="CD608" s="38"/>
      <c r="CE608" s="38"/>
      <c r="CF608" s="38"/>
      <c r="CG608" s="38"/>
      <c r="CH608" s="38"/>
      <c r="CI608" s="38"/>
      <c r="CJ608" s="38"/>
      <c r="CK608" s="38"/>
      <c r="CL608" s="38"/>
      <c r="CM608" s="38"/>
      <c r="CN608" s="38"/>
      <c r="CO608" s="38"/>
      <c r="CP608" s="38"/>
      <c r="CQ608" s="38"/>
      <c r="CR608" s="38"/>
      <c r="CS608" s="38"/>
      <c r="CT608" s="38"/>
      <c r="CU608" s="38"/>
    </row>
    <row r="609" spans="2:99" ht="17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  <c r="BW609" s="38"/>
      <c r="BX609" s="38"/>
      <c r="BY609" s="38"/>
      <c r="BZ609" s="38"/>
      <c r="CA609" s="38"/>
      <c r="CB609" s="38"/>
      <c r="CC609" s="38"/>
      <c r="CD609" s="38"/>
      <c r="CE609" s="38"/>
      <c r="CF609" s="38"/>
      <c r="CG609" s="38"/>
      <c r="CH609" s="38"/>
      <c r="CI609" s="38"/>
      <c r="CJ609" s="38"/>
      <c r="CK609" s="38"/>
      <c r="CL609" s="38"/>
      <c r="CM609" s="38"/>
      <c r="CN609" s="38"/>
      <c r="CO609" s="38"/>
      <c r="CP609" s="38"/>
      <c r="CQ609" s="38"/>
      <c r="CR609" s="38"/>
      <c r="CS609" s="38"/>
      <c r="CT609" s="38"/>
      <c r="CU609" s="38"/>
    </row>
    <row r="610" spans="2:99" ht="17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38"/>
      <c r="CD610" s="38"/>
      <c r="CE610" s="38"/>
      <c r="CF610" s="38"/>
      <c r="CG610" s="38"/>
      <c r="CH610" s="38"/>
      <c r="CI610" s="38"/>
      <c r="CJ610" s="38"/>
      <c r="CK610" s="38"/>
      <c r="CL610" s="38"/>
      <c r="CM610" s="38"/>
      <c r="CN610" s="38"/>
      <c r="CO610" s="38"/>
      <c r="CP610" s="38"/>
      <c r="CQ610" s="38"/>
      <c r="CR610" s="38"/>
      <c r="CS610" s="38"/>
      <c r="CT610" s="38"/>
      <c r="CU610" s="38"/>
    </row>
    <row r="611" spans="2:99" ht="17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  <c r="CH611" s="38"/>
      <c r="CI611" s="38"/>
      <c r="CJ611" s="38"/>
      <c r="CK611" s="38"/>
      <c r="CL611" s="38"/>
      <c r="CM611" s="38"/>
      <c r="CN611" s="38"/>
      <c r="CO611" s="38"/>
      <c r="CP611" s="38"/>
      <c r="CQ611" s="38"/>
      <c r="CR611" s="38"/>
      <c r="CS611" s="38"/>
      <c r="CT611" s="38"/>
      <c r="CU611" s="38"/>
    </row>
  </sheetData>
  <sheetProtection/>
  <mergeCells count="73">
    <mergeCell ref="B1:S1"/>
    <mergeCell ref="CR4:CT8"/>
    <mergeCell ref="CS9:CT9"/>
    <mergeCell ref="E4:E10"/>
    <mergeCell ref="D4:D10"/>
    <mergeCell ref="AS6:AU8"/>
    <mergeCell ref="AJ6:AL8"/>
    <mergeCell ref="AK9:AL9"/>
    <mergeCell ref="N6:W6"/>
    <mergeCell ref="CM9:CN9"/>
    <mergeCell ref="B2:S2"/>
    <mergeCell ref="CL6:CN8"/>
    <mergeCell ref="BH5:BS5"/>
    <mergeCell ref="N5:AR5"/>
    <mergeCell ref="BB7:BD8"/>
    <mergeCell ref="BH6:BJ8"/>
    <mergeCell ref="CF6:CH8"/>
    <mergeCell ref="CI6:CK8"/>
    <mergeCell ref="BT5:BY6"/>
    <mergeCell ref="N7:Q8"/>
    <mergeCell ref="CG9:CH9"/>
    <mergeCell ref="CJ9:CK9"/>
    <mergeCell ref="CF4:CQ4"/>
    <mergeCell ref="CO6:CQ8"/>
    <mergeCell ref="CP9:CQ9"/>
    <mergeCell ref="CL5:CQ5"/>
    <mergeCell ref="CF5:CK5"/>
    <mergeCell ref="CD9:CE9"/>
    <mergeCell ref="BT7:BV8"/>
    <mergeCell ref="BW7:BY8"/>
    <mergeCell ref="BU9:BV9"/>
    <mergeCell ref="BX9:BY9"/>
    <mergeCell ref="BZ6:CB8"/>
    <mergeCell ref="CA9:CB9"/>
    <mergeCell ref="CC4:CE8"/>
    <mergeCell ref="BL9:BM9"/>
    <mergeCell ref="BO9:BP9"/>
    <mergeCell ref="BR9:BS9"/>
    <mergeCell ref="BK6:BM8"/>
    <mergeCell ref="BN6:BP8"/>
    <mergeCell ref="BQ6:BS8"/>
    <mergeCell ref="BI9:BJ9"/>
    <mergeCell ref="AH6:AH11"/>
    <mergeCell ref="Y6:Y11"/>
    <mergeCell ref="BE5:BG8"/>
    <mergeCell ref="BF9:BG9"/>
    <mergeCell ref="AN9:AO9"/>
    <mergeCell ref="AQ9:AR9"/>
    <mergeCell ref="AP6:AR8"/>
    <mergeCell ref="AM6:AO8"/>
    <mergeCell ref="AS5:BD5"/>
    <mergeCell ref="B126:C126"/>
    <mergeCell ref="AV7:AX8"/>
    <mergeCell ref="AT9:AU9"/>
    <mergeCell ref="AW9:AX9"/>
    <mergeCell ref="F4:I8"/>
    <mergeCell ref="J4:M8"/>
    <mergeCell ref="G9:I9"/>
    <mergeCell ref="AG6:AG11"/>
    <mergeCell ref="O9:Q9"/>
    <mergeCell ref="C4:C10"/>
    <mergeCell ref="K9:M9"/>
    <mergeCell ref="S9:W9"/>
    <mergeCell ref="Z6:Z11"/>
    <mergeCell ref="X6:X11"/>
    <mergeCell ref="AY7:BA8"/>
    <mergeCell ref="AI6:AI11"/>
    <mergeCell ref="R7:W8"/>
    <mergeCell ref="AB9:AF9"/>
    <mergeCell ref="AV6:BD6"/>
    <mergeCell ref="AZ9:BA9"/>
    <mergeCell ref="AA7:AF8"/>
    <mergeCell ref="BC9:BD9"/>
  </mergeCells>
  <printOptions/>
  <pageMargins left="0.21" right="0.2" top="0.17" bottom="0.2" header="0.17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2011-11-03T12:34:44Z</cp:lastPrinted>
  <dcterms:created xsi:type="dcterms:W3CDTF">2002-03-15T09:46:46Z</dcterms:created>
  <dcterms:modified xsi:type="dcterms:W3CDTF">2011-11-21T06:00:55Z</dcterms:modified>
  <cp:category/>
  <cp:version/>
  <cp:contentType/>
  <cp:contentStatus/>
</cp:coreProperties>
</file>