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090" activeTab="6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K32" i="11"/>
  <c r="K31" i="11"/>
  <c r="K30" i="11"/>
  <c r="K29" i="11"/>
  <c r="J28" i="11"/>
  <c r="I28" i="11"/>
  <c r="H28" i="11"/>
  <c r="G28" i="11"/>
  <c r="F28" i="11"/>
  <c r="E28" i="11"/>
  <c r="C28" i="11"/>
  <c r="K27" i="11"/>
  <c r="K26" i="11"/>
  <c r="K25" i="11"/>
  <c r="K23" i="11" s="1"/>
  <c r="K24" i="11"/>
  <c r="J23" i="11"/>
  <c r="I23" i="11"/>
  <c r="H23" i="11"/>
  <c r="G23" i="11"/>
  <c r="F23" i="11"/>
  <c r="E23" i="11"/>
  <c r="C23" i="11"/>
  <c r="K22" i="11"/>
  <c r="K21" i="11"/>
  <c r="K20" i="11"/>
  <c r="K19" i="11"/>
  <c r="J18" i="11"/>
  <c r="J33" i="11" s="1"/>
  <c r="I18" i="11"/>
  <c r="I33" i="11" s="1"/>
  <c r="H18" i="11"/>
  <c r="G18" i="11"/>
  <c r="F18" i="11"/>
  <c r="F33" i="11" s="1"/>
  <c r="E18" i="11"/>
  <c r="E33" i="11" s="1"/>
  <c r="C18" i="11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J23" i="10"/>
  <c r="I23" i="10"/>
  <c r="H23" i="10"/>
  <c r="G23" i="10"/>
  <c r="F23" i="10"/>
  <c r="E23" i="10"/>
  <c r="C23" i="10"/>
  <c r="K22" i="10"/>
  <c r="K21" i="10"/>
  <c r="K20" i="10"/>
  <c r="K19" i="10"/>
  <c r="J18" i="10"/>
  <c r="J33" i="10" s="1"/>
  <c r="I18" i="10"/>
  <c r="I33" i="10" s="1"/>
  <c r="H18" i="10"/>
  <c r="H33" i="10" s="1"/>
  <c r="G18" i="10"/>
  <c r="G33" i="10" s="1"/>
  <c r="F18" i="10"/>
  <c r="E18" i="10"/>
  <c r="C18" i="10"/>
  <c r="C33" i="10" s="1"/>
  <c r="F33" i="9"/>
  <c r="E33" i="9"/>
  <c r="K32" i="9"/>
  <c r="K31" i="9"/>
  <c r="K30" i="9"/>
  <c r="K28" i="9" s="1"/>
  <c r="K29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8" i="9" s="1"/>
  <c r="K19" i="9"/>
  <c r="J18" i="9"/>
  <c r="J33" i="9" s="1"/>
  <c r="I18" i="9"/>
  <c r="I33" i="9" s="1"/>
  <c r="H18" i="9"/>
  <c r="H33" i="9" s="1"/>
  <c r="G18" i="9"/>
  <c r="F18" i="9"/>
  <c r="E18" i="9"/>
  <c r="C18" i="9"/>
  <c r="C33" i="9" s="1"/>
  <c r="H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3" i="8" s="1"/>
  <c r="K24" i="8"/>
  <c r="J23" i="8"/>
  <c r="I23" i="8"/>
  <c r="H23" i="8"/>
  <c r="G23" i="8"/>
  <c r="F23" i="8"/>
  <c r="E23" i="8"/>
  <c r="C23" i="8"/>
  <c r="K22" i="8"/>
  <c r="K21" i="8"/>
  <c r="K20" i="8"/>
  <c r="K19" i="8"/>
  <c r="J18" i="8"/>
  <c r="J33" i="8" s="1"/>
  <c r="I18" i="8"/>
  <c r="I33" i="8" s="1"/>
  <c r="H18" i="8"/>
  <c r="G18" i="8"/>
  <c r="G33" i="8" s="1"/>
  <c r="F18" i="8"/>
  <c r="F33" i="8" s="1"/>
  <c r="E33" i="8"/>
  <c r="C18" i="8"/>
  <c r="C33" i="8" s="1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J18" i="7"/>
  <c r="I18" i="7"/>
  <c r="I33" i="7" s="1"/>
  <c r="H18" i="7"/>
  <c r="G18" i="7"/>
  <c r="G33" i="7" s="1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H33" i="6" s="1"/>
  <c r="I18" i="6"/>
  <c r="I33" i="6" s="1"/>
  <c r="J18" i="6"/>
  <c r="J33" i="6" s="1"/>
  <c r="K32" i="6"/>
  <c r="K31" i="6"/>
  <c r="K30" i="6"/>
  <c r="K28" i="6" s="1"/>
  <c r="K29" i="6"/>
  <c r="K27" i="6"/>
  <c r="K26" i="6"/>
  <c r="K25" i="6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K28" i="11" l="1"/>
  <c r="G33" i="11"/>
  <c r="C33" i="11"/>
  <c r="K18" i="11"/>
  <c r="K23" i="10"/>
  <c r="K18" i="10"/>
  <c r="K33" i="10" s="1"/>
  <c r="G33" i="9"/>
  <c r="K33" i="9"/>
  <c r="K18" i="8"/>
  <c r="K33" i="8" s="1"/>
  <c r="J33" i="7"/>
  <c r="K28" i="7"/>
  <c r="C33" i="7"/>
  <c r="K18" i="7"/>
  <c r="K33" i="7" s="1"/>
  <c r="L25" i="6"/>
  <c r="D25" i="7" s="1"/>
  <c r="L25" i="7" s="1"/>
  <c r="D25" i="8" s="1"/>
  <c r="L25" i="8" s="1"/>
  <c r="D25" i="9" s="1"/>
  <c r="K23" i="6"/>
  <c r="G33" i="6"/>
  <c r="K18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D22" i="13" s="1"/>
  <c r="L22" i="13" s="1"/>
  <c r="K28" i="5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K33" i="11" l="1"/>
  <c r="L28" i="6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<sst xmlns="http://schemas.openxmlformats.org/spreadsheetml/2006/main" count="342" uniqueCount="57">
  <si>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</si>
  <si>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</si>
  <si>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</si>
  <si>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</si>
  <si>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</si>
  <si>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</si>
  <si>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</si>
  <si>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</si>
  <si>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</si>
  <si>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</si>
  <si>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</si>
  <si>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</si>
  <si>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</si>
  <si>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</si>
  <si>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</si>
  <si>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</si>
  <si>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</si>
  <si>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</si>
  <si>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</si>
  <si>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</si>
  <si>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</si>
  <si>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</si>
  <si>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</si>
  <si>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</si>
  <si>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</si>
  <si>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</si>
  <si>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</si>
  <si>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</si>
  <si>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</si>
  <si>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</si>
  <si>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</si>
  <si>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</si>
  <si>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</si>
  <si>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</si>
  <si>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</si>
  <si>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</si>
  <si>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</si>
  <si>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</si>
  <si>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</si>
  <si>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</si>
  <si>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</si>
  <si>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</si>
  <si>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</si>
  <si>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</si>
  <si>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</si>
  <si>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</si>
  <si>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</si>
  <si>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</si>
  <si>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</si>
  <si>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</si>
  <si>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</si>
  <si>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</si>
  <si>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</si>
  <si>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</si>
  <si>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</si>
  <si>
    <t>___________________                                        ՀՀ Արագածոտնի մարզպետի աշխատակազմ___________________________________________________</t>
  </si>
  <si>
    <t>ՀՀ 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</si>
</sst>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4" t="s">
        <v>0</v>
      </c>
      <c r="B16" s="66" t="s">
        <v>1</v>
      </c>
      <c r="C16" s="66"/>
      <c r="D16" s="67" t="s">
        <v>18</v>
      </c>
      <c r="E16" s="69" t="s">
        <v>24</v>
      </c>
      <c r="F16" s="71" t="s">
        <v>2</v>
      </c>
      <c r="G16" s="73" t="s">
        <v>3</v>
      </c>
      <c r="H16" s="66"/>
      <c r="I16" s="66"/>
      <c r="J16" s="66"/>
      <c r="K16" s="74" t="s">
        <v>4</v>
      </c>
      <c r="L16" s="76" t="s">
        <v>17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68"/>
      <c r="E17" s="70"/>
      <c r="F17" s="72"/>
      <c r="G17" s="43" t="s">
        <v>19</v>
      </c>
      <c r="H17" s="13" t="s">
        <v>20</v>
      </c>
      <c r="I17" s="13" t="s">
        <v>52</v>
      </c>
      <c r="J17" s="13" t="s">
        <v>51</v>
      </c>
      <c r="K17" s="75"/>
      <c r="L17" s="77"/>
    </row>
    <row r="18" spans="1:12" ht="25.5" customHeight="1" thickBot="1" x14ac:dyDescent="0.35">
      <c r="A18" s="61" t="s">
        <v>7</v>
      </c>
      <c r="B18" s="62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53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0" t="s">
        <v>12</v>
      </c>
      <c r="B28" s="81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1" t="s">
        <v>13</v>
      </c>
      <c r="B33" s="62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:L3"/>
    <mergeCell ref="A5:L5"/>
    <mergeCell ref="A6:L6"/>
    <mergeCell ref="A8:L11"/>
    <mergeCell ref="A18:B1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9" sqref="N29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27</v>
      </c>
      <c r="E16" s="66" t="s">
        <v>24</v>
      </c>
      <c r="F16" s="74" t="s">
        <v>2</v>
      </c>
      <c r="G16" s="69" t="s">
        <v>3</v>
      </c>
      <c r="H16" s="66"/>
      <c r="I16" s="66"/>
      <c r="J16" s="66"/>
      <c r="K16" s="71" t="s">
        <v>4</v>
      </c>
      <c r="L16" s="87" t="s">
        <v>28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75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88"/>
    </row>
    <row r="18" spans="1:12" ht="25.5" customHeight="1" thickBot="1" x14ac:dyDescent="0.35">
      <c r="A18" s="61" t="s">
        <v>7</v>
      </c>
      <c r="B18" s="62"/>
      <c r="C18" s="25">
        <f>SUM(C19:C22)</f>
        <v>146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107</v>
      </c>
      <c r="H18" s="25">
        <f t="shared" si="0"/>
        <v>6</v>
      </c>
      <c r="I18" s="25">
        <f t="shared" si="0"/>
        <v>14</v>
      </c>
      <c r="J18" s="25">
        <f t="shared" si="0"/>
        <v>20</v>
      </c>
      <c r="K18" s="26">
        <f t="shared" si="0"/>
        <v>147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+Ապրիլ!L19</f>
        <v>0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141</v>
      </c>
      <c r="D20" s="52">
        <f>+Ապրիլ!L20</f>
        <v>37</v>
      </c>
      <c r="E20" s="46"/>
      <c r="F20" s="30"/>
      <c r="G20" s="40">
        <v>105</v>
      </c>
      <c r="H20" s="1">
        <v>6</v>
      </c>
      <c r="I20" s="1">
        <v>14</v>
      </c>
      <c r="J20" s="1">
        <v>17</v>
      </c>
      <c r="K20" s="27">
        <f>G20+H20+I20+J20</f>
        <v>142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+Ապրիլ!L22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78" t="s">
        <v>8</v>
      </c>
      <c r="B23" s="79"/>
      <c r="C23" s="5">
        <f>SUM(C24:C27)</f>
        <v>8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7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+Ապրիլ!L24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+Ապրիլ!L25</f>
        <v>0</v>
      </c>
      <c r="E25" s="46"/>
      <c r="F25" s="30"/>
      <c r="G25" s="40">
        <v>2</v>
      </c>
      <c r="H25" s="1"/>
      <c r="I25" s="1"/>
      <c r="J25" s="1">
        <v>3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35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11</v>
      </c>
      <c r="H28" s="10">
        <f t="shared" si="3"/>
        <v>0</v>
      </c>
      <c r="I28" s="10">
        <f t="shared" si="3"/>
        <v>0</v>
      </c>
      <c r="J28" s="10">
        <f t="shared" si="3"/>
        <v>24</v>
      </c>
      <c r="K28" s="11">
        <f t="shared" si="3"/>
        <v>35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35</v>
      </c>
      <c r="D30" s="52">
        <f>+Ապրիլ!L30</f>
        <v>0</v>
      </c>
      <c r="E30" s="46"/>
      <c r="F30" s="30"/>
      <c r="G30" s="40">
        <v>11</v>
      </c>
      <c r="H30" s="1"/>
      <c r="I30" s="1"/>
      <c r="J30" s="1">
        <v>24</v>
      </c>
      <c r="K30" s="27">
        <f>G30+H30+I30+J30</f>
        <v>35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181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118</v>
      </c>
      <c r="H33" s="25">
        <f t="shared" si="4"/>
        <v>6</v>
      </c>
      <c r="I33" s="25">
        <f t="shared" si="4"/>
        <v>14</v>
      </c>
      <c r="J33" s="25">
        <f t="shared" si="4"/>
        <v>44</v>
      </c>
      <c r="K33" s="26">
        <f t="shared" si="4"/>
        <v>182</v>
      </c>
      <c r="L33" s="33">
        <f t="shared" si="4"/>
        <v>36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K16:K17"/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opLeftCell="A7" workbookViewId="0">
      <selection activeCell="P31" sqref="P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30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31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17.25" thickBot="1" x14ac:dyDescent="0.35">
      <c r="A18" s="61" t="s">
        <v>7</v>
      </c>
      <c r="B18" s="62"/>
      <c r="C18" s="25">
        <f>SUM(C19:C22)</f>
        <v>104</v>
      </c>
      <c r="D18" s="25">
        <f>SUM(D19:D22)</f>
        <v>36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59</v>
      </c>
      <c r="H18" s="25">
        <f t="shared" si="1"/>
        <v>0</v>
      </c>
      <c r="I18" s="25">
        <f t="shared" si="1"/>
        <v>17</v>
      </c>
      <c r="J18" s="25">
        <f t="shared" si="1"/>
        <v>15</v>
      </c>
      <c r="K18" s="26">
        <f t="shared" si="1"/>
        <v>91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>
        <v>97</v>
      </c>
      <c r="D20" s="52">
        <f>+Մայիս!L20</f>
        <v>36</v>
      </c>
      <c r="E20" s="46"/>
      <c r="F20" s="30"/>
      <c r="G20" s="40">
        <v>59</v>
      </c>
      <c r="H20" s="1"/>
      <c r="I20" s="1">
        <v>17</v>
      </c>
      <c r="J20" s="1">
        <v>15</v>
      </c>
      <c r="K20" s="27">
        <f>G20+H20+I20+J20</f>
        <v>91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4</v>
      </c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2.25" customHeight="1" x14ac:dyDescent="0.3">
      <c r="A23" s="78" t="s">
        <v>8</v>
      </c>
      <c r="B23" s="79"/>
      <c r="C23" s="5">
        <f>SUM(C24:C27)</f>
        <v>8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4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+Մայիս!L24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+Մայիս!L25</f>
        <v>1</v>
      </c>
      <c r="E25" s="46"/>
      <c r="F25" s="30"/>
      <c r="G25" s="40"/>
      <c r="H25" s="1"/>
      <c r="I25" s="1"/>
      <c r="J25" s="1">
        <v>2</v>
      </c>
      <c r="K25" s="27">
        <f>G25+H25+I25+J25</f>
        <v>2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14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5</v>
      </c>
      <c r="H28" s="10">
        <f t="shared" si="3"/>
        <v>0</v>
      </c>
      <c r="I28" s="10">
        <f t="shared" si="3"/>
        <v>0</v>
      </c>
      <c r="J28" s="10">
        <f t="shared" si="3"/>
        <v>9</v>
      </c>
      <c r="K28" s="11">
        <f t="shared" si="3"/>
        <v>14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14</v>
      </c>
      <c r="D30" s="52">
        <f>+Մայիս!L30</f>
        <v>0</v>
      </c>
      <c r="E30" s="46"/>
      <c r="F30" s="30"/>
      <c r="G30" s="40">
        <v>5</v>
      </c>
      <c r="H30" s="1"/>
      <c r="I30" s="1"/>
      <c r="J30" s="1">
        <v>9</v>
      </c>
      <c r="K30" s="27">
        <f>G30+H30+I30+J30</f>
        <v>14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118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64</v>
      </c>
      <c r="H33" s="25">
        <f t="shared" si="4"/>
        <v>0</v>
      </c>
      <c r="I33" s="25">
        <f t="shared" si="4"/>
        <v>17</v>
      </c>
      <c r="J33" s="25">
        <f t="shared" si="4"/>
        <v>24</v>
      </c>
      <c r="K33" s="26">
        <f t="shared" si="4"/>
        <v>105</v>
      </c>
      <c r="L33" s="33">
        <f t="shared" si="4"/>
        <v>49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topLeftCell="A13" workbookViewId="0">
      <selection activeCell="L30" sqref="L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34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35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82</v>
      </c>
      <c r="D18" s="25">
        <f t="shared" ref="D18:E18" si="0">SUM(D19:D22)</f>
        <v>49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74</v>
      </c>
      <c r="H18" s="25">
        <f t="shared" si="1"/>
        <v>0</v>
      </c>
      <c r="I18" s="25">
        <f t="shared" si="1"/>
        <v>10</v>
      </c>
      <c r="J18" s="25">
        <f t="shared" si="1"/>
        <v>10</v>
      </c>
      <c r="K18" s="26">
        <f t="shared" si="1"/>
        <v>94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3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79</v>
      </c>
      <c r="D20" s="52">
        <f>+Հունիս!L20</f>
        <v>42</v>
      </c>
      <c r="E20" s="46"/>
      <c r="F20" s="30"/>
      <c r="G20" s="40">
        <v>67</v>
      </c>
      <c r="H20" s="1"/>
      <c r="I20" s="1">
        <v>10</v>
      </c>
      <c r="J20" s="1">
        <v>7</v>
      </c>
      <c r="K20" s="27">
        <f>G20+H20+I20+J20</f>
        <v>84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3</v>
      </c>
      <c r="D22" s="52">
        <f>+Հունիս!L22</f>
        <v>4</v>
      </c>
      <c r="E22" s="46"/>
      <c r="F22" s="30"/>
      <c r="G22" s="40">
        <v>7</v>
      </c>
      <c r="H22" s="1"/>
      <c r="I22" s="1"/>
      <c r="J22" s="1"/>
      <c r="K22" s="27">
        <f>G22+H22+I22+J22</f>
        <v>7</v>
      </c>
      <c r="L22" s="35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7</v>
      </c>
      <c r="D23" s="5">
        <f>SUM(D24:D27)</f>
        <v>5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3</v>
      </c>
      <c r="H23" s="5">
        <f t="shared" si="2"/>
        <v>1</v>
      </c>
      <c r="I23" s="5">
        <f t="shared" si="2"/>
        <v>2</v>
      </c>
      <c r="J23" s="5">
        <f>SUM(J24:J27)</f>
        <v>3</v>
      </c>
      <c r="K23" s="6">
        <f t="shared" si="2"/>
        <v>9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+Հունիս!L25</f>
        <v>5</v>
      </c>
      <c r="E25" s="46"/>
      <c r="F25" s="30"/>
      <c r="G25" s="40">
        <v>3</v>
      </c>
      <c r="H25" s="1">
        <v>1</v>
      </c>
      <c r="I25" s="1">
        <v>2</v>
      </c>
      <c r="J25" s="1">
        <v>3</v>
      </c>
      <c r="K25" s="27">
        <f>G25+H25+I25+J25</f>
        <v>9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82</v>
      </c>
      <c r="D33" s="25">
        <f t="shared" si="4"/>
        <v>49</v>
      </c>
      <c r="E33" s="44">
        <f t="shared" si="4"/>
        <v>0</v>
      </c>
      <c r="F33" s="28">
        <f t="shared" si="4"/>
        <v>0</v>
      </c>
      <c r="G33" s="38">
        <f t="shared" si="4"/>
        <v>74</v>
      </c>
      <c r="H33" s="25">
        <f t="shared" si="4"/>
        <v>0</v>
      </c>
      <c r="I33" s="25">
        <f t="shared" si="4"/>
        <v>10</v>
      </c>
      <c r="J33" s="25">
        <f t="shared" si="4"/>
        <v>10</v>
      </c>
      <c r="K33" s="26">
        <f t="shared" si="4"/>
        <v>94</v>
      </c>
      <c r="L33" s="33">
        <f t="shared" si="4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U33" sqref="U33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36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106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19</v>
      </c>
      <c r="J18" s="25">
        <f t="shared" si="0"/>
        <v>34</v>
      </c>
      <c r="K18" s="26">
        <f t="shared" si="0"/>
        <v>128</v>
      </c>
      <c r="L18" s="33">
        <f t="shared" si="0"/>
        <v>15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>
        <v>105</v>
      </c>
      <c r="D20" s="52">
        <f>+Հուլիս!L20</f>
        <v>37</v>
      </c>
      <c r="E20" s="46"/>
      <c r="F20" s="30"/>
      <c r="G20" s="40">
        <v>75</v>
      </c>
      <c r="H20" s="1"/>
      <c r="I20" s="1">
        <v>19</v>
      </c>
      <c r="J20" s="1">
        <v>34</v>
      </c>
      <c r="K20" s="27">
        <f>G20+H20+I20+J20</f>
        <v>128</v>
      </c>
      <c r="L20" s="35">
        <f>C20+D20-E20-F20-K20</f>
        <v>14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78" t="s">
        <v>8</v>
      </c>
      <c r="B23" s="79"/>
      <c r="C23" s="5">
        <f>SUM(C24:C27)</f>
        <v>7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2</v>
      </c>
      <c r="J23" s="5">
        <f>SUM(J24:J27)</f>
        <v>4</v>
      </c>
      <c r="K23" s="6">
        <f t="shared" si="1"/>
        <v>8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+Հուլիս!L25</f>
        <v>3</v>
      </c>
      <c r="E25" s="46"/>
      <c r="F25" s="30"/>
      <c r="G25" s="40">
        <v>2</v>
      </c>
      <c r="H25" s="1"/>
      <c r="I25" s="1">
        <v>2</v>
      </c>
      <c r="J25" s="1">
        <v>4</v>
      </c>
      <c r="K25" s="27">
        <f>G25+H25+I25+J25</f>
        <v>8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16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7</v>
      </c>
      <c r="H28" s="10">
        <f t="shared" si="2"/>
        <v>0</v>
      </c>
      <c r="I28" s="10">
        <f t="shared" si="2"/>
        <v>0</v>
      </c>
      <c r="J28" s="10">
        <f t="shared" si="2"/>
        <v>9</v>
      </c>
      <c r="K28" s="11">
        <f t="shared" si="2"/>
        <v>16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16</v>
      </c>
      <c r="D30" s="52">
        <f>+Հուլիս!L30</f>
        <v>0</v>
      </c>
      <c r="E30" s="46"/>
      <c r="F30" s="30"/>
      <c r="G30" s="40">
        <v>7</v>
      </c>
      <c r="H30" s="1"/>
      <c r="I30" s="1"/>
      <c r="J30" s="1">
        <v>9</v>
      </c>
      <c r="K30" s="27">
        <f>G30+H30+I30+J30</f>
        <v>16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122</v>
      </c>
      <c r="D33" s="25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82</v>
      </c>
      <c r="H33" s="25">
        <f t="shared" si="3"/>
        <v>0</v>
      </c>
      <c r="I33" s="25">
        <f t="shared" si="3"/>
        <v>19</v>
      </c>
      <c r="J33" s="25">
        <f t="shared" si="3"/>
        <v>43</v>
      </c>
      <c r="K33" s="26">
        <f t="shared" si="3"/>
        <v>144</v>
      </c>
      <c r="L33" s="33">
        <f t="shared" si="3"/>
        <v>15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topLeftCell="A13" workbookViewId="0">
      <selection activeCell="Q22" sqref="Q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40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41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88</v>
      </c>
      <c r="D18" s="25">
        <f>SUM(D19:D22)</f>
        <v>15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73</v>
      </c>
      <c r="H18" s="25">
        <f t="shared" si="0"/>
        <v>0</v>
      </c>
      <c r="I18" s="25">
        <f t="shared" si="0"/>
        <v>3</v>
      </c>
      <c r="J18" s="25">
        <f t="shared" si="0"/>
        <v>6</v>
      </c>
      <c r="K18" s="26">
        <f t="shared" si="0"/>
        <v>82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+Օգոստոս!L19</f>
        <v>1</v>
      </c>
      <c r="E19" s="45"/>
      <c r="F19" s="29"/>
      <c r="G19" s="39">
        <v>1</v>
      </c>
      <c r="H19" s="24"/>
      <c r="I19" s="24"/>
      <c r="J19" s="24">
        <v>1</v>
      </c>
      <c r="K19" s="27">
        <f>G19+H19+I19+J19</f>
        <v>2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2">
        <f>+Օգոստոս!L20</f>
        <v>14</v>
      </c>
      <c r="E20" s="46"/>
      <c r="F20" s="30"/>
      <c r="G20" s="40">
        <v>70</v>
      </c>
      <c r="H20" s="1"/>
      <c r="I20" s="1">
        <v>3</v>
      </c>
      <c r="J20" s="1">
        <v>5</v>
      </c>
      <c r="K20" s="27">
        <f>G20+H20+I20+J20</f>
        <v>78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2</v>
      </c>
      <c r="D22" s="52">
        <f>+Օգոստոս!L22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1.5" customHeight="1" x14ac:dyDescent="0.3">
      <c r="A23" s="78" t="s">
        <v>8</v>
      </c>
      <c r="B23" s="79"/>
      <c r="C23" s="5">
        <f>SUM(C24:C27)</f>
        <v>3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1</v>
      </c>
      <c r="H23" s="5">
        <f t="shared" si="1"/>
        <v>0</v>
      </c>
      <c r="I23" s="5">
        <f t="shared" si="1"/>
        <v>0</v>
      </c>
      <c r="J23" s="5">
        <f>SUM(J24:J27)</f>
        <v>3</v>
      </c>
      <c r="K23" s="6">
        <f t="shared" si="1"/>
        <v>4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2">
        <f>+Օգոստոս!L25</f>
        <v>2</v>
      </c>
      <c r="E25" s="46"/>
      <c r="F25" s="30"/>
      <c r="G25" s="40">
        <v>1</v>
      </c>
      <c r="H25" s="1"/>
      <c r="I25" s="1"/>
      <c r="J25" s="1">
        <v>3</v>
      </c>
      <c r="K25" s="27">
        <f>G25+H25+I25+J25</f>
        <v>4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39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27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39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39</v>
      </c>
      <c r="D30" s="52">
        <f>+Օգոստոս!L30</f>
        <v>0</v>
      </c>
      <c r="E30" s="46"/>
      <c r="F30" s="30"/>
      <c r="G30" s="40">
        <v>27</v>
      </c>
      <c r="H30" s="1"/>
      <c r="I30" s="1"/>
      <c r="J30" s="1">
        <v>12</v>
      </c>
      <c r="K30" s="27">
        <f>G30+H30+I30+J30</f>
        <v>39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127</v>
      </c>
      <c r="D33" s="4">
        <f t="shared" si="3"/>
        <v>15</v>
      </c>
      <c r="E33" s="44">
        <f t="shared" si="3"/>
        <v>0</v>
      </c>
      <c r="F33" s="28">
        <f t="shared" si="3"/>
        <v>0</v>
      </c>
      <c r="G33" s="38">
        <f t="shared" si="3"/>
        <v>100</v>
      </c>
      <c r="H33" s="25">
        <f t="shared" si="3"/>
        <v>0</v>
      </c>
      <c r="I33" s="25">
        <f t="shared" si="3"/>
        <v>3</v>
      </c>
      <c r="J33" s="25">
        <f t="shared" si="3"/>
        <v>18</v>
      </c>
      <c r="K33" s="26">
        <f t="shared" si="3"/>
        <v>121</v>
      </c>
      <c r="L33" s="33">
        <f t="shared" si="3"/>
        <v>21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10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42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43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107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65</v>
      </c>
      <c r="H18" s="25">
        <f t="shared" si="0"/>
        <v>0</v>
      </c>
      <c r="I18" s="25">
        <f t="shared" si="0"/>
        <v>10</v>
      </c>
      <c r="J18" s="25">
        <f t="shared" si="0"/>
        <v>14</v>
      </c>
      <c r="K18" s="26">
        <f t="shared" si="0"/>
        <v>89</v>
      </c>
      <c r="L18" s="33">
        <f t="shared" si="0"/>
        <v>39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104</v>
      </c>
      <c r="D20" s="52">
        <f>+Սեպտեմբեր!L20</f>
        <v>21</v>
      </c>
      <c r="E20" s="46"/>
      <c r="F20" s="30"/>
      <c r="G20" s="40">
        <v>63</v>
      </c>
      <c r="H20" s="1"/>
      <c r="I20" s="1">
        <v>10</v>
      </c>
      <c r="J20" s="1">
        <v>14</v>
      </c>
      <c r="K20" s="27">
        <f>G20+H20+I20+J20</f>
        <v>87</v>
      </c>
      <c r="L20" s="35">
        <f>C20+D20-E20-F20-K20</f>
        <v>38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>
        <v>3</v>
      </c>
      <c r="D22" s="52">
        <f>+Սեպտեմբեր!L22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1</v>
      </c>
    </row>
    <row r="23" spans="1:12" ht="29.25" customHeight="1" x14ac:dyDescent="0.3">
      <c r="A23" s="78" t="s">
        <v>8</v>
      </c>
      <c r="B23" s="79"/>
      <c r="C23" s="5">
        <f>SUM(C24:C27)</f>
        <v>4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0</v>
      </c>
      <c r="J23" s="5">
        <f>SUM(J24:J27)</f>
        <v>1</v>
      </c>
      <c r="K23" s="6">
        <f t="shared" si="1"/>
        <v>3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4</v>
      </c>
      <c r="D25" s="52">
        <f>+Սեպտեմբեր!L25</f>
        <v>1</v>
      </c>
      <c r="E25" s="46"/>
      <c r="F25" s="30"/>
      <c r="G25" s="40">
        <v>2</v>
      </c>
      <c r="H25" s="1"/>
      <c r="I25" s="1"/>
      <c r="J25" s="1">
        <v>1</v>
      </c>
      <c r="K25" s="27">
        <f>G25+H25+I25+J25</f>
        <v>3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32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20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32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32</v>
      </c>
      <c r="D30" s="52">
        <f>+Սեպտեմբեր!L30</f>
        <v>0</v>
      </c>
      <c r="E30" s="46"/>
      <c r="F30" s="30"/>
      <c r="G30" s="40">
        <v>20</v>
      </c>
      <c r="H30" s="1"/>
      <c r="I30" s="1"/>
      <c r="J30" s="1">
        <v>12</v>
      </c>
      <c r="K30" s="27">
        <f>G30+H30+I30+J30</f>
        <v>32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139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85</v>
      </c>
      <c r="H33" s="25">
        <f t="shared" si="3"/>
        <v>0</v>
      </c>
      <c r="I33" s="25">
        <f t="shared" si="3"/>
        <v>10</v>
      </c>
      <c r="J33" s="25">
        <f t="shared" si="3"/>
        <v>26</v>
      </c>
      <c r="K33" s="26">
        <f t="shared" si="3"/>
        <v>121</v>
      </c>
      <c r="L33" s="33">
        <f t="shared" si="3"/>
        <v>39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9" t="s">
        <v>45</v>
      </c>
      <c r="E16" s="66" t="s">
        <v>24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46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90"/>
      <c r="E17" s="91"/>
      <c r="F17" s="91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>SUM(D19:D22)</f>
        <v>39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39</v>
      </c>
    </row>
    <row r="19" spans="1:12" x14ac:dyDescent="0.3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+Հոկտեմբեր!L20</f>
        <v>38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38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+Հոկտեմբեր!L22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0.75" customHeight="1" x14ac:dyDescent="0.3">
      <c r="A23" s="78" t="s">
        <v>8</v>
      </c>
      <c r="B23" s="79"/>
      <c r="C23" s="5">
        <f>SUM(C24:C27)</f>
        <v>0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+Հոկտեմբեր!L25</f>
        <v>2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0</v>
      </c>
      <c r="D33" s="4">
        <f t="shared" si="3"/>
        <v>39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39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D20" sqref="D2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3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4" t="s">
        <v>0</v>
      </c>
      <c r="B16" s="74" t="s">
        <v>1</v>
      </c>
      <c r="C16" s="73"/>
      <c r="D16" s="96" t="s">
        <v>49</v>
      </c>
      <c r="E16" s="98" t="s">
        <v>24</v>
      </c>
      <c r="F16" s="98" t="s">
        <v>2</v>
      </c>
      <c r="G16" s="69" t="s">
        <v>3</v>
      </c>
      <c r="H16" s="66"/>
      <c r="I16" s="66"/>
      <c r="J16" s="66"/>
      <c r="K16" s="71" t="s">
        <v>4</v>
      </c>
      <c r="L16" s="92" t="s">
        <v>50</v>
      </c>
    </row>
    <row r="17" spans="1:12" ht="48" customHeight="1" thickBot="1" x14ac:dyDescent="0.35">
      <c r="A17" s="95"/>
      <c r="B17" s="13" t="s">
        <v>5</v>
      </c>
      <c r="C17" s="12" t="s">
        <v>6</v>
      </c>
      <c r="D17" s="97"/>
      <c r="E17" s="99"/>
      <c r="F17" s="99"/>
      <c r="G17" s="37" t="s">
        <v>19</v>
      </c>
      <c r="H17" s="13" t="s">
        <v>20</v>
      </c>
      <c r="I17" s="13" t="s">
        <v>52</v>
      </c>
      <c r="J17" s="13" t="s">
        <v>51</v>
      </c>
      <c r="K17" s="72"/>
      <c r="L17" s="93"/>
    </row>
    <row r="18" spans="1:12" ht="25.5" customHeight="1" thickBot="1" x14ac:dyDescent="0.35">
      <c r="A18" s="61" t="s">
        <v>7</v>
      </c>
      <c r="B18" s="62"/>
      <c r="C18" s="25">
        <f>SUM(C19:C22)</f>
        <v>0</v>
      </c>
      <c r="D18" s="25">
        <f t="shared" ref="D18:E18" si="0">SUM(D19:D22)</f>
        <v>39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39</v>
      </c>
    </row>
    <row r="19" spans="1:12" x14ac:dyDescent="0.3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Նոյեմբեր!L20</f>
        <v>38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38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53</v>
      </c>
      <c r="C22" s="1"/>
      <c r="D22" s="52">
        <f>Նոյեմբեր!L22</f>
        <v>1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1</v>
      </c>
    </row>
    <row r="23" spans="1:12" ht="38.25" customHeight="1" x14ac:dyDescent="0.3">
      <c r="A23" s="78" t="s">
        <v>8</v>
      </c>
      <c r="B23" s="79"/>
      <c r="C23" s="5">
        <f>SUM(C24:C27)</f>
        <v>0</v>
      </c>
      <c r="D23" s="5">
        <f>SUM(D24:D27)</f>
        <v>2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2</v>
      </c>
    </row>
    <row r="24" spans="1:12" x14ac:dyDescent="0.3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Նոյեմբեր!L25</f>
        <v>2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1" t="s">
        <v>13</v>
      </c>
      <c r="B33" s="62"/>
      <c r="C33" s="25">
        <f t="shared" ref="C33:L33" si="4">C18+C28</f>
        <v>0</v>
      </c>
      <c r="D33" s="4">
        <f t="shared" si="4"/>
        <v>39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39</v>
      </c>
    </row>
    <row r="34" spans="1:12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2023-11-01T07:09:38Z</dcterms:modified>
</cp:coreProperties>
</file>