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esktop\2023\Հաշվետվություններ\Ծախս\06\"/>
    </mc:Choice>
  </mc:AlternateContent>
  <bookViews>
    <workbookView xWindow="0" yWindow="8670" windowWidth="4110" windowHeight="2715" tabRatio="526" firstSheet="1" activeTab="2"/>
  </bookViews>
  <sheets>
    <sheet name="Caxs g.d." sheetId="8" state="hidden" r:id="rId1"/>
    <sheet name="Caxs t.d" sheetId="9" r:id="rId2"/>
    <sheet name="Caxs g.d" sheetId="10" r:id="rId3"/>
  </sheets>
  <definedNames>
    <definedName name="_xlnm.Print_Titles" localSheetId="0">'Caxs g.d.'!$B:$B,'Caxs g.d.'!$4:$9</definedName>
  </definedNames>
  <calcPr calcId="162913"/>
</workbook>
</file>

<file path=xl/calcChain.xml><?xml version="1.0" encoding="utf-8"?>
<calcChain xmlns="http://schemas.openxmlformats.org/spreadsheetml/2006/main">
  <c r="F10" i="10" l="1"/>
  <c r="H10" i="10"/>
  <c r="D10" i="10" l="1"/>
  <c r="DN18" i="10" l="1"/>
  <c r="D18" i="9" l="1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BA18" i="9"/>
  <c r="BB18" i="9"/>
  <c r="BC18" i="9"/>
  <c r="BD18" i="9"/>
  <c r="BE18" i="9"/>
  <c r="BF18" i="9"/>
  <c r="BG18" i="9"/>
  <c r="BH18" i="9"/>
  <c r="BI18" i="9"/>
  <c r="BJ18" i="9"/>
  <c r="BK18" i="9"/>
  <c r="BL18" i="9"/>
  <c r="BM18" i="9"/>
  <c r="BN18" i="9"/>
  <c r="C18" i="9"/>
  <c r="H17" i="9"/>
  <c r="D17" i="9" s="1"/>
  <c r="G17" i="9"/>
  <c r="C17" i="9" s="1"/>
  <c r="F17" i="9"/>
  <c r="E17" i="9"/>
  <c r="AR17" i="9"/>
  <c r="AQ17" i="9"/>
  <c r="AI18" i="10" l="1"/>
  <c r="AJ18" i="10"/>
  <c r="AK18" i="10"/>
  <c r="AH18" i="10"/>
  <c r="H10" i="9" l="1"/>
  <c r="I10" i="10"/>
  <c r="I11" i="10" l="1"/>
  <c r="I12" i="10"/>
  <c r="I13" i="10"/>
  <c r="I14" i="10"/>
  <c r="I15" i="10"/>
  <c r="I16" i="10"/>
  <c r="I17" i="10"/>
  <c r="H11" i="10"/>
  <c r="H12" i="10"/>
  <c r="H13" i="10"/>
  <c r="H14" i="10"/>
  <c r="H15" i="10"/>
  <c r="H16" i="10"/>
  <c r="H17" i="10"/>
  <c r="G11" i="10"/>
  <c r="G12" i="10"/>
  <c r="G13" i="10"/>
  <c r="G14" i="10"/>
  <c r="G15" i="10"/>
  <c r="G16" i="10"/>
  <c r="G17" i="10"/>
  <c r="F11" i="10"/>
  <c r="F12" i="10"/>
  <c r="F13" i="10"/>
  <c r="F14" i="10"/>
  <c r="F15" i="10"/>
  <c r="F16" i="10"/>
  <c r="F17" i="10"/>
  <c r="H11" i="9"/>
  <c r="H12" i="9"/>
  <c r="H13" i="9"/>
  <c r="H14" i="9"/>
  <c r="H15" i="9"/>
  <c r="H16" i="9"/>
  <c r="G11" i="9"/>
  <c r="G12" i="9"/>
  <c r="G13" i="9"/>
  <c r="G14" i="9"/>
  <c r="G15" i="9"/>
  <c r="G16" i="9"/>
  <c r="F11" i="9"/>
  <c r="D11" i="9" s="1"/>
  <c r="F12" i="9"/>
  <c r="F13" i="9"/>
  <c r="F14" i="9"/>
  <c r="F15" i="9"/>
  <c r="F16" i="9"/>
  <c r="D16" i="9" s="1"/>
  <c r="E11" i="9"/>
  <c r="C11" i="9" s="1"/>
  <c r="E12" i="9"/>
  <c r="E13" i="9"/>
  <c r="E14" i="9"/>
  <c r="E15" i="9"/>
  <c r="E16" i="9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BN18" i="10"/>
  <c r="BO18" i="10"/>
  <c r="BP18" i="10"/>
  <c r="BQ18" i="10"/>
  <c r="BR18" i="10"/>
  <c r="BS18" i="10"/>
  <c r="BT18" i="10"/>
  <c r="BU18" i="10"/>
  <c r="BV18" i="10"/>
  <c r="BW18" i="10"/>
  <c r="BX18" i="10"/>
  <c r="BY18" i="10"/>
  <c r="BZ18" i="10"/>
  <c r="CA18" i="10"/>
  <c r="CB18" i="10"/>
  <c r="CC18" i="10"/>
  <c r="CD18" i="10"/>
  <c r="CE18" i="10"/>
  <c r="CF18" i="10"/>
  <c r="CG18" i="10"/>
  <c r="CH18" i="10"/>
  <c r="CI18" i="10"/>
  <c r="CJ18" i="10"/>
  <c r="CK18" i="10"/>
  <c r="CL18" i="10"/>
  <c r="CM18" i="10"/>
  <c r="CN18" i="10"/>
  <c r="CO18" i="10"/>
  <c r="CP18" i="10"/>
  <c r="CQ18" i="10"/>
  <c r="CR18" i="10"/>
  <c r="CS18" i="10"/>
  <c r="CT18" i="10"/>
  <c r="CU18" i="10"/>
  <c r="CV18" i="10"/>
  <c r="CW18" i="10"/>
  <c r="CX18" i="10"/>
  <c r="CY18" i="10"/>
  <c r="CZ18" i="10"/>
  <c r="DA18" i="10"/>
  <c r="DB18" i="10"/>
  <c r="DC18" i="10"/>
  <c r="DD18" i="10"/>
  <c r="DE18" i="10"/>
  <c r="DF18" i="10"/>
  <c r="DG18" i="10"/>
  <c r="DH18" i="10"/>
  <c r="DI18" i="10"/>
  <c r="DP18" i="10"/>
  <c r="DQ18" i="10"/>
  <c r="DR18" i="10"/>
  <c r="DS18" i="10"/>
  <c r="DT18" i="10"/>
  <c r="DU18" i="10"/>
  <c r="D9" i="10"/>
  <c r="E9" i="10" s="1"/>
  <c r="F9" i="10" s="1"/>
  <c r="G9" i="10" s="1"/>
  <c r="H9" i="10" s="1"/>
  <c r="I9" i="10" s="1"/>
  <c r="J9" i="10" s="1"/>
  <c r="K9" i="10" s="1"/>
  <c r="L9" i="10" s="1"/>
  <c r="M9" i="10" s="1"/>
  <c r="N9" i="10" s="1"/>
  <c r="O9" i="10" s="1"/>
  <c r="P9" i="10" s="1"/>
  <c r="Q9" i="10" s="1"/>
  <c r="R9" i="10" s="1"/>
  <c r="S9" i="10" s="1"/>
  <c r="T9" i="10" s="1"/>
  <c r="U9" i="10" s="1"/>
  <c r="V9" i="10" s="1"/>
  <c r="W9" i="10" s="1"/>
  <c r="X9" i="10" s="1"/>
  <c r="Y9" i="10" s="1"/>
  <c r="Z9" i="10" s="1"/>
  <c r="AA9" i="10" s="1"/>
  <c r="AB9" i="10" s="1"/>
  <c r="AC9" i="10" s="1"/>
  <c r="AD9" i="10" s="1"/>
  <c r="AE9" i="10" s="1"/>
  <c r="AF9" i="10" s="1"/>
  <c r="AG9" i="10" s="1"/>
  <c r="AP9" i="10" s="1"/>
  <c r="AQ9" i="10" s="1"/>
  <c r="AR9" i="10" s="1"/>
  <c r="AS9" i="10" s="1"/>
  <c r="AT9" i="10" s="1"/>
  <c r="AU9" i="10" s="1"/>
  <c r="AV9" i="10" s="1"/>
  <c r="AW9" i="10" s="1"/>
  <c r="AX9" i="10" s="1"/>
  <c r="AY9" i="10" s="1"/>
  <c r="AZ9" i="10" s="1"/>
  <c r="BA9" i="10" s="1"/>
  <c r="BB9" i="10" s="1"/>
  <c r="BC9" i="10" s="1"/>
  <c r="BD9" i="10" s="1"/>
  <c r="BE9" i="10" s="1"/>
  <c r="BF9" i="10" s="1"/>
  <c r="BG9" i="10" s="1"/>
  <c r="BH9" i="10" s="1"/>
  <c r="BI9" i="10" s="1"/>
  <c r="BJ9" i="10" s="1"/>
  <c r="BK9" i="10" s="1"/>
  <c r="BL9" i="10" s="1"/>
  <c r="BM9" i="10" s="1"/>
  <c r="BN9" i="10" s="1"/>
  <c r="BO9" i="10" s="1"/>
  <c r="BP9" i="10" s="1"/>
  <c r="BQ9" i="10" s="1"/>
  <c r="BR9" i="10" s="1"/>
  <c r="BS9" i="10" s="1"/>
  <c r="BT9" i="10" s="1"/>
  <c r="BU9" i="10" s="1"/>
  <c r="BV9" i="10" s="1"/>
  <c r="BW9" i="10" s="1"/>
  <c r="BX9" i="10" s="1"/>
  <c r="BY9" i="10" s="1"/>
  <c r="BZ9" i="10" s="1"/>
  <c r="CA9" i="10" s="1"/>
  <c r="CB9" i="10" s="1"/>
  <c r="CC9" i="10" s="1"/>
  <c r="CD9" i="10" s="1"/>
  <c r="CE9" i="10" s="1"/>
  <c r="CF9" i="10" s="1"/>
  <c r="CG9" i="10" s="1"/>
  <c r="CH9" i="10" s="1"/>
  <c r="CI9" i="10" s="1"/>
  <c r="CJ9" i="10" s="1"/>
  <c r="CK9" i="10" s="1"/>
  <c r="CL9" i="10" s="1"/>
  <c r="CM9" i="10" s="1"/>
  <c r="CN9" i="10" s="1"/>
  <c r="CO9" i="10" s="1"/>
  <c r="CP9" i="10" s="1"/>
  <c r="CQ9" i="10" s="1"/>
  <c r="CR9" i="10" s="1"/>
  <c r="CS9" i="10" s="1"/>
  <c r="CT9" i="10" s="1"/>
  <c r="CU9" i="10" s="1"/>
  <c r="CV9" i="10" s="1"/>
  <c r="CW9" i="10" s="1"/>
  <c r="CX9" i="10" s="1"/>
  <c r="CY9" i="10" s="1"/>
  <c r="CZ9" i="10" s="1"/>
  <c r="DA9" i="10" s="1"/>
  <c r="DB9" i="10" s="1"/>
  <c r="DC9" i="10" s="1"/>
  <c r="DD9" i="10" s="1"/>
  <c r="DE9" i="10" s="1"/>
  <c r="DF9" i="10" s="1"/>
  <c r="DG9" i="10" s="1"/>
  <c r="DH9" i="10" s="1"/>
  <c r="DI9" i="10" s="1"/>
  <c r="DJ9" i="10" s="1"/>
  <c r="DK9" i="10" s="1"/>
  <c r="DL9" i="10" s="1"/>
  <c r="DM9" i="10" s="1"/>
  <c r="DN9" i="10" s="1"/>
  <c r="DO9" i="10" s="1"/>
  <c r="DP9" i="10" s="1"/>
  <c r="DQ9" i="10" s="1"/>
  <c r="DR9" i="10" s="1"/>
  <c r="DS9" i="10" s="1"/>
  <c r="DT9" i="10" s="1"/>
  <c r="DU9" i="10" s="1"/>
  <c r="G10" i="10"/>
  <c r="AQ13" i="9"/>
  <c r="AR13" i="9"/>
  <c r="AR11" i="9"/>
  <c r="AQ11" i="9"/>
  <c r="AR14" i="9"/>
  <c r="AQ14" i="9"/>
  <c r="AR16" i="9"/>
  <c r="AQ16" i="9"/>
  <c r="AR15" i="9"/>
  <c r="AQ15" i="9"/>
  <c r="AR12" i="9"/>
  <c r="AQ12" i="9"/>
  <c r="AR10" i="9"/>
  <c r="AQ10" i="9"/>
  <c r="G10" i="9"/>
  <c r="F10" i="9"/>
  <c r="E10" i="9"/>
  <c r="DG12" i="8"/>
  <c r="DG11" i="8"/>
  <c r="DG13" i="8"/>
  <c r="DG14" i="8"/>
  <c r="DG15" i="8"/>
  <c r="DG16" i="8"/>
  <c r="DG17" i="8"/>
  <c r="DG18" i="8"/>
  <c r="DG19" i="8"/>
  <c r="DG20" i="8"/>
  <c r="DG10" i="8"/>
  <c r="DG21" i="8" s="1"/>
  <c r="DF11" i="8"/>
  <c r="DF12" i="8"/>
  <c r="DF13" i="8"/>
  <c r="DF14" i="8"/>
  <c r="DF15" i="8"/>
  <c r="DF16" i="8"/>
  <c r="DF17" i="8"/>
  <c r="DF18" i="8"/>
  <c r="DF19" i="8"/>
  <c r="DF20" i="8"/>
  <c r="DF10" i="8"/>
  <c r="DF21" i="8" s="1"/>
  <c r="G11" i="8"/>
  <c r="G21" i="8" s="1"/>
  <c r="G12" i="8"/>
  <c r="G13" i="8"/>
  <c r="G14" i="8"/>
  <c r="G15" i="8"/>
  <c r="G16" i="8"/>
  <c r="G17" i="8"/>
  <c r="E17" i="8" s="1"/>
  <c r="G18" i="8"/>
  <c r="G19" i="8"/>
  <c r="G20" i="8"/>
  <c r="G10" i="8"/>
  <c r="F11" i="8"/>
  <c r="D11" i="8" s="1"/>
  <c r="F12" i="8"/>
  <c r="F13" i="8"/>
  <c r="F14" i="8"/>
  <c r="F15" i="8"/>
  <c r="D15" i="8" s="1"/>
  <c r="F16" i="8"/>
  <c r="F17" i="8"/>
  <c r="F18" i="8"/>
  <c r="F19" i="8"/>
  <c r="D19" i="8" s="1"/>
  <c r="F20" i="8"/>
  <c r="F10" i="8"/>
  <c r="H10" i="8"/>
  <c r="D10" i="8" s="1"/>
  <c r="I10" i="8"/>
  <c r="H11" i="8"/>
  <c r="I11" i="8"/>
  <c r="H12" i="8"/>
  <c r="I12" i="8"/>
  <c r="E12" i="8" s="1"/>
  <c r="H13" i="8"/>
  <c r="D13" i="8" s="1"/>
  <c r="I13" i="8"/>
  <c r="E13" i="8" s="1"/>
  <c r="H14" i="8"/>
  <c r="I14" i="8"/>
  <c r="E14" i="8" s="1"/>
  <c r="H15" i="8"/>
  <c r="I15" i="8"/>
  <c r="E15" i="8"/>
  <c r="H16" i="8"/>
  <c r="D16" i="8" s="1"/>
  <c r="I16" i="8"/>
  <c r="H17" i="8"/>
  <c r="I17" i="8"/>
  <c r="H18" i="8"/>
  <c r="I18" i="8"/>
  <c r="E18" i="8" s="1"/>
  <c r="H19" i="8"/>
  <c r="I19" i="8"/>
  <c r="E19" i="8"/>
  <c r="H20" i="8"/>
  <c r="D20" i="8" s="1"/>
  <c r="I20" i="8"/>
  <c r="E20" i="8" s="1"/>
  <c r="J21" i="8"/>
  <c r="K21" i="8"/>
  <c r="L21" i="8"/>
  <c r="M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CP21" i="8"/>
  <c r="CQ21" i="8"/>
  <c r="CR21" i="8"/>
  <c r="CS21" i="8"/>
  <c r="CT21" i="8"/>
  <c r="CU21" i="8"/>
  <c r="CV21" i="8"/>
  <c r="CW21" i="8"/>
  <c r="CX21" i="8"/>
  <c r="CY21" i="8"/>
  <c r="CZ21" i="8"/>
  <c r="DA21" i="8"/>
  <c r="DB21" i="8"/>
  <c r="DC21" i="8"/>
  <c r="DD21" i="8"/>
  <c r="DE21" i="8"/>
  <c r="DH21" i="8"/>
  <c r="DI21" i="8"/>
  <c r="DJ21" i="8"/>
  <c r="DK21" i="8"/>
  <c r="DL21" i="8"/>
  <c r="DM21" i="8"/>
  <c r="E10" i="8"/>
  <c r="I21" i="8"/>
  <c r="D18" i="8"/>
  <c r="E10" i="10" l="1"/>
  <c r="E15" i="10"/>
  <c r="D16" i="10"/>
  <c r="C16" i="9"/>
  <c r="D15" i="9"/>
  <c r="C15" i="9"/>
  <c r="E17" i="10"/>
  <c r="E11" i="10"/>
  <c r="E13" i="10"/>
  <c r="F18" i="10"/>
  <c r="D15" i="10"/>
  <c r="E16" i="10"/>
  <c r="D17" i="10"/>
  <c r="D11" i="10"/>
  <c r="E12" i="10"/>
  <c r="E14" i="10"/>
  <c r="D14" i="10"/>
  <c r="D13" i="10"/>
  <c r="D12" i="10"/>
  <c r="D14" i="9"/>
  <c r="D13" i="9"/>
  <c r="D12" i="9"/>
  <c r="C14" i="9"/>
  <c r="C13" i="9"/>
  <c r="C12" i="9"/>
  <c r="C10" i="9"/>
  <c r="I18" i="10"/>
  <c r="H21" i="8"/>
  <c r="D17" i="8"/>
  <c r="D12" i="8"/>
  <c r="D10" i="9"/>
  <c r="F21" i="8"/>
  <c r="E16" i="8"/>
  <c r="E11" i="8"/>
  <c r="E21" i="8" s="1"/>
  <c r="G18" i="10"/>
  <c r="D14" i="8"/>
  <c r="D21" i="8" s="1"/>
  <c r="DO18" i="10"/>
  <c r="H18" i="10"/>
  <c r="D18" i="10" l="1"/>
  <c r="E18" i="10"/>
</calcChain>
</file>

<file path=xl/sharedStrings.xml><?xml version="1.0" encoding="utf-8"?>
<sst xmlns="http://schemas.openxmlformats.org/spreadsheetml/2006/main" count="682" uniqueCount="142">
  <si>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</si>
  <si>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</si>
  <si>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</si>
  <si>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</si>
  <si>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</si>
  <si>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</si>
  <si>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</si>
  <si>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</si>
  <si>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</si>
  <si>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</si>
  <si>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</si>
  <si>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</si>
  <si>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</si>
  <si>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</si>
  <si>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</si>
  <si>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</si>
  <si>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</si>
  <si>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</si>
  <si>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</si>
  <si>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</si>
  <si>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</si>
  <si>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</si>
  <si>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</si>
  <si>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</si>
  <si>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</si>
  <si>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</si>
  <si>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</si>
  <si>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</si>
  <si>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</si>
  <si>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</si>
  <si>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</si>
  <si>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</si>
  <si>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</si>
  <si>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</si>
  <si>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</si>
  <si>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</si>
  <si>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</si>
  <si>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</si>
  <si>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</si>
  <si>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</si>
  <si>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</si>
  <si>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</si>
  <si>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</si>
  <si>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</si>
  <si>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</si>
  <si>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</si>
  <si>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</si>
  <si>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</si>
  <si>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</si>
  <si>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</si>
  <si>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</si>
  <si>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</si>
  <si>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</si>
  <si>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</si>
  <si>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</si>
  <si>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</si>
  <si>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</si>
  <si>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</si>
  <si>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</si>
  <si>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</si>
  <si>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</si>
  <si>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</si>
  <si>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</si>
  <si>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</si>
  <si>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</si>
  <si>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</si>
  <si>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</si>
  <si>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</si>
  <si>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</si>
  <si>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</si>
  <si>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</si>
  <si>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</si>
  <si>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</si>
  <si>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</si>
  <si>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</si>
  <si>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</si>
  <si>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</si>
  <si>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</si>
  <si>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</si>
  <si>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</si>
  <si>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</si>
  <si>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</si>
  <si>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</si>
  <si>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</si>
  <si>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</si>
  <si>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</si>
  <si>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</si>
  <si>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</si>
  <si>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</si>
  <si>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</si>
  <si>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</si>
  <si>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</si>
  <si>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</si>
  <si>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Աշտարակ</t>
  </si>
  <si>
    <t>Շամիրամ</t>
  </si>
  <si>
    <t>Ապարան</t>
  </si>
  <si>
    <t>Ալագյազ</t>
  </si>
  <si>
    <t>Ծաղկահովիտ</t>
  </si>
  <si>
    <t>Մեծաձոր (Ավթոնա)</t>
  </si>
  <si>
    <t>Արևուտ (Բառոժ)</t>
  </si>
  <si>
    <t>Թալին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</si>
  <si>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</si>
  <si>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</si>
  <si>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</si>
  <si>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</si>
  <si>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</si>
  <si>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</si>
  <si>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</si>
  <si>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</si>
  <si>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</si>
  <si>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</si>
  <si>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</si>
  <si>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</si>
  <si>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</si>
  <si>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</si>
  <si>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</si>
  <si>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</si>
  <si>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</si>
  <si>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</si>
  <si>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</si>
  <si>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</si>
  <si>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</si>
  <si>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</si>
  <si>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</si>
  <si>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</si>
  <si>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</si>
  <si>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</si>
  <si>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</si>
  <si>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</si>
  <si>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</si>
  <si>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</si>
  <si>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</si>
  <si>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</si>
  <si>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</si>
  <si>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</si>
  <si>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հազ. դրամ</t>
  </si>
  <si>
    <t xml:space="preserve">  ԸՆԴԱՄԵՆԸ</t>
  </si>
  <si>
    <t>տող 2410
Ընդհանուր բնույթի տնտեսական առևտրային և աշխատանքի գծով հարաբերություններ</t>
  </si>
  <si>
    <t>ՀՀ Արագածոտնի մարզի համայնքների  բյուջեների ծախսերի վերաբերյալ
(ըստ ծախսերի տնտեսագիտական դասակարգման)  30.06.2023թվականի դրությամբ</t>
  </si>
  <si>
    <t/>
  </si>
  <si>
    <t xml:space="preserve"> </t>
  </si>
  <si>
    <t>ՀՀ Արագածոտնի մարզի համայնքների  բյուջեների ծախսերի վերաբերյալ
(ըստ ծախսերի գործառնական  դասակարգման)  30.06.2023թվականի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</si>
</sst>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3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/>
      <sz val="10"/>
      <name val="GHEA Grapalat"/>
      <family val="3"/>
    </font>
    <font>
      <b/>
      <sz val="8"/>
      <name val="GHEA Grapalat"/>
      <family val="3"/>
    </font>
    <font>
      <sz val="10"/>
      <color theme="1"/>
      <name val="GHEA Grapalat"/>
      <family val="3"/>
    </font>
    <font>
      <sz val="12"/>
      <color rgb="FFFF0000"/>
      <name val="GHEA Grapalat"/>
      <family val="3"/>
    </font>
    <font>
      <sz val="9"/>
      <color theme="1"/>
      <name val="GHEA Grapalat"/>
      <family val="3"/>
    </font>
    <font>
      <sz val="10"/>
      <name val="Arial LatArm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1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vertical="center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165" fontId="8" fillId="0" borderId="1" xfId="0" applyNumberFormat="1" applyFont="1" applyBorder="1"/>
    <xf numFmtId="164" fontId="3" fillId="0" borderId="1" xfId="0" applyNumberFormat="1" applyFont="1" applyBorder="1" applyAlignment="1">
      <alignment vertical="center" wrapText="1"/>
    </xf>
    <xf numFmtId="164" fontId="3" fillId="7" borderId="1" xfId="0" applyNumberFormat="1" applyFont="1" applyFill="1" applyBorder="1" applyAlignment="1">
      <alignment horizontal="right" vertical="center" wrapText="1"/>
    </xf>
    <xf numFmtId="164" fontId="3" fillId="7" borderId="1" xfId="0" applyNumberFormat="1" applyFont="1" applyFill="1" applyBorder="1" applyAlignment="1">
      <alignment horizontal="right"/>
    </xf>
    <xf numFmtId="0" fontId="4" fillId="8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25" fillId="0" borderId="0" xfId="0" applyFont="1" applyProtection="1"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horizontal="right"/>
      <protection locked="0"/>
    </xf>
    <xf numFmtId="0" fontId="23" fillId="9" borderId="1" xfId="0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4" fontId="18" fillId="5" borderId="1" xfId="0" applyNumberFormat="1" applyFont="1" applyFill="1" applyBorder="1" applyAlignment="1" applyProtection="1">
      <alignment horizontal="center" vertical="center" wrapText="1"/>
    </xf>
    <xf numFmtId="165" fontId="18" fillId="0" borderId="0" xfId="0" applyNumberFormat="1" applyFont="1" applyProtection="1">
      <protection locked="0"/>
    </xf>
    <xf numFmtId="14" fontId="24" fillId="0" borderId="0" xfId="0" applyNumberFormat="1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</xf>
    <xf numFmtId="165" fontId="18" fillId="0" borderId="1" xfId="0" applyNumberFormat="1" applyFont="1" applyBorder="1" applyAlignment="1" applyProtection="1">
      <alignment vertical="center" wrapText="1"/>
    </xf>
    <xf numFmtId="165" fontId="4" fillId="0" borderId="1" xfId="0" applyNumberFormat="1" applyFont="1" applyBorder="1" applyProtection="1">
      <protection locked="0"/>
    </xf>
    <xf numFmtId="3" fontId="18" fillId="10" borderId="1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1" xfId="0" applyNumberFormat="1" applyFont="1" applyFill="1" applyBorder="1" applyAlignment="1">
      <alignment horizontal="left" vertical="center"/>
    </xf>
    <xf numFmtId="164" fontId="29" fillId="0" borderId="4" xfId="0" applyNumberFormat="1" applyFont="1" applyFill="1" applyBorder="1" applyAlignment="1">
      <alignment horizontal="left" vertical="center"/>
    </xf>
    <xf numFmtId="0" fontId="18" fillId="0" borderId="1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164" fontId="25" fillId="0" borderId="0" xfId="0" applyNumberFormat="1" applyFont="1" applyProtection="1">
      <protection locked="0"/>
    </xf>
    <xf numFmtId="0" fontId="25" fillId="0" borderId="3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Protection="1"/>
    <xf numFmtId="0" fontId="19" fillId="10" borderId="6" xfId="0" applyNumberFormat="1" applyFont="1" applyFill="1" applyBorder="1" applyAlignment="1" applyProtection="1">
      <alignment horizontal="center" vertical="center" wrapText="1"/>
    </xf>
    <xf numFmtId="0" fontId="19" fillId="6" borderId="7" xfId="0" applyFont="1" applyFill="1" applyBorder="1" applyAlignment="1" applyProtection="1">
      <alignment vertical="center" wrapText="1"/>
    </xf>
    <xf numFmtId="0" fontId="19" fillId="6" borderId="8" xfId="0" applyFont="1" applyFill="1" applyBorder="1" applyAlignment="1" applyProtection="1">
      <alignment vertical="center" wrapText="1"/>
    </xf>
    <xf numFmtId="0" fontId="19" fillId="7" borderId="6" xfId="0" applyFont="1" applyFill="1" applyBorder="1" applyAlignment="1" applyProtection="1">
      <alignment horizontal="center" vertical="center" wrapText="1"/>
    </xf>
    <xf numFmtId="0" fontId="19" fillId="6" borderId="4" xfId="0" applyFont="1" applyFill="1" applyBorder="1" applyAlignment="1" applyProtection="1">
      <alignment vertical="center" wrapText="1"/>
    </xf>
    <xf numFmtId="0" fontId="19" fillId="10" borderId="6" xfId="0" applyFont="1" applyFill="1" applyBorder="1" applyAlignment="1" applyProtection="1">
      <alignment horizontal="center" vertical="center" wrapText="1"/>
    </xf>
    <xf numFmtId="4" fontId="23" fillId="5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28" fillId="0" borderId="0" xfId="0" applyFont="1" applyProtection="1">
      <protection locked="0"/>
    </xf>
    <xf numFmtId="0" fontId="18" fillId="10" borderId="1" xfId="0" applyFont="1" applyFill="1" applyBorder="1" applyAlignment="1" applyProtection="1">
      <alignment horizontal="center" vertical="center" wrapText="1"/>
      <protection locked="0"/>
    </xf>
    <xf numFmtId="165" fontId="18" fillId="0" borderId="1" xfId="1" applyNumberFormat="1" applyFont="1" applyFill="1" applyBorder="1" applyAlignment="1" applyProtection="1">
      <alignment horizontal="right" vertical="center"/>
    </xf>
    <xf numFmtId="0" fontId="23" fillId="0" borderId="0" xfId="0" applyFont="1" applyProtection="1">
      <protection locked="0"/>
    </xf>
    <xf numFmtId="0" fontId="25" fillId="0" borderId="0" xfId="0" applyFont="1" applyBorder="1" applyProtection="1">
      <protection locked="0"/>
    </xf>
    <xf numFmtId="4" fontId="25" fillId="0" borderId="0" xfId="0" applyNumberFormat="1" applyFont="1" applyAlignment="1" applyProtection="1">
      <alignment horizontal="right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30" fillId="13" borderId="0" xfId="0" applyFont="1" applyFill="1" applyProtection="1">
      <protection locked="0"/>
    </xf>
    <xf numFmtId="0" fontId="18" fillId="0" borderId="1" xfId="0" applyFont="1" applyBorder="1" applyAlignment="1" applyProtection="1">
      <alignment horizontal="center" vertical="center" wrapText="1"/>
    </xf>
    <xf numFmtId="0" fontId="19" fillId="10" borderId="5" xfId="0" applyNumberFormat="1" applyFont="1" applyFill="1" applyBorder="1" applyAlignment="1" applyProtection="1">
      <alignment horizontal="center" vertical="center" wrapText="1"/>
    </xf>
    <xf numFmtId="0" fontId="19" fillId="10" borderId="6" xfId="0" applyNumberFormat="1" applyFont="1" applyFill="1" applyBorder="1" applyAlignment="1" applyProtection="1">
      <alignment horizontal="center" vertical="center" wrapText="1"/>
    </xf>
    <xf numFmtId="0" fontId="19" fillId="10" borderId="9" xfId="0" applyNumberFormat="1" applyFont="1" applyFill="1" applyBorder="1" applyAlignment="1" applyProtection="1">
      <alignment horizontal="center" vertical="center" wrapText="1"/>
    </xf>
    <xf numFmtId="165" fontId="25" fillId="0" borderId="0" xfId="0" applyNumberFormat="1" applyFont="1" applyProtection="1">
      <protection locked="0"/>
    </xf>
    <xf numFmtId="165" fontId="31" fillId="0" borderId="1" xfId="1" applyNumberFormat="1" applyFont="1" applyFill="1" applyBorder="1" applyAlignment="1" applyProtection="1">
      <alignment horizontal="right" vertical="center"/>
    </xf>
    <xf numFmtId="0" fontId="32" fillId="0" borderId="0" xfId="0" applyFont="1" applyProtection="1">
      <protection locked="0"/>
    </xf>
    <xf numFmtId="0" fontId="32" fillId="0" borderId="0" xfId="0" applyFont="1"/>
    <xf numFmtId="4" fontId="32" fillId="0" borderId="0" xfId="0" applyNumberFormat="1" applyFont="1" applyAlignment="1" applyProtection="1">
      <alignment horizontal="right" vertical="center"/>
      <protection locked="0"/>
    </xf>
    <xf numFmtId="165" fontId="29" fillId="13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7" borderId="9" xfId="0" applyFont="1" applyFill="1" applyBorder="1" applyAlignment="1" applyProtection="1">
      <alignment horizontal="center" vertical="center" wrapText="1"/>
    </xf>
    <xf numFmtId="0" fontId="3" fillId="7" borderId="10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left" vertical="center" wrapText="1"/>
    </xf>
    <xf numFmtId="0" fontId="3" fillId="6" borderId="7" xfId="0" applyFont="1" applyFill="1" applyBorder="1" applyAlignment="1" applyProtection="1">
      <alignment horizontal="left" vertical="center" wrapText="1"/>
    </xf>
    <xf numFmtId="0" fontId="3" fillId="6" borderId="8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7" fillId="10" borderId="6" xfId="0" applyNumberFormat="1" applyFont="1" applyFill="1" applyBorder="1" applyAlignment="1" applyProtection="1">
      <alignment horizontal="center" vertical="center" wrapText="1"/>
    </xf>
    <xf numFmtId="0" fontId="7" fillId="10" borderId="9" xfId="0" applyNumberFormat="1" applyFont="1" applyFill="1" applyBorder="1" applyAlignment="1" applyProtection="1">
      <alignment horizontal="center" vertical="center" wrapText="1"/>
    </xf>
    <xf numFmtId="0" fontId="7" fillId="10" borderId="12" xfId="0" applyNumberFormat="1" applyFont="1" applyFill="1" applyBorder="1" applyAlignment="1" applyProtection="1">
      <alignment horizontal="center" vertical="center" wrapText="1"/>
    </xf>
    <xf numFmtId="0" fontId="7" fillId="10" borderId="0" xfId="0" applyNumberFormat="1" applyFont="1" applyFill="1" applyBorder="1" applyAlignment="1" applyProtection="1">
      <alignment horizontal="center" vertical="center" wrapText="1"/>
    </xf>
    <xf numFmtId="0" fontId="7" fillId="10" borderId="13" xfId="0" applyNumberFormat="1" applyFont="1" applyFill="1" applyBorder="1" applyAlignment="1" applyProtection="1">
      <alignment horizontal="center" vertical="center" wrapText="1"/>
    </xf>
    <xf numFmtId="0" fontId="7" fillId="10" borderId="10" xfId="0" applyNumberFormat="1" applyFont="1" applyFill="1" applyBorder="1" applyAlignment="1" applyProtection="1">
      <alignment horizontal="center" vertical="center" wrapText="1"/>
    </xf>
    <xf numFmtId="0" fontId="7" fillId="10" borderId="3" xfId="0" applyNumberFormat="1" applyFont="1" applyFill="1" applyBorder="1" applyAlignment="1" applyProtection="1">
      <alignment horizontal="center" vertical="center" wrapText="1"/>
    </xf>
    <xf numFmtId="0" fontId="7" fillId="10" borderId="11" xfId="0" applyNumberFormat="1" applyFont="1" applyFill="1" applyBorder="1" applyAlignment="1" applyProtection="1">
      <alignment horizontal="center" vertical="center" wrapText="1"/>
    </xf>
    <xf numFmtId="0" fontId="3" fillId="11" borderId="5" xfId="0" applyFont="1" applyFill="1" applyBorder="1" applyAlignment="1" applyProtection="1">
      <alignment horizontal="left" vertical="center" wrapText="1"/>
    </xf>
    <xf numFmtId="0" fontId="3" fillId="11" borderId="6" xfId="0" applyFont="1" applyFill="1" applyBorder="1" applyAlignment="1" applyProtection="1">
      <alignment horizontal="left" vertical="center" wrapText="1"/>
    </xf>
    <xf numFmtId="0" fontId="3" fillId="11" borderId="9" xfId="0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10" borderId="5" xfId="0" applyFont="1" applyFill="1" applyBorder="1" applyAlignment="1" applyProtection="1">
      <alignment horizontal="center" vertical="center" wrapText="1"/>
    </xf>
    <xf numFmtId="0" fontId="3" fillId="10" borderId="6" xfId="0" applyFont="1" applyFill="1" applyBorder="1" applyAlignment="1" applyProtection="1">
      <alignment horizontal="center" vertical="center" wrapText="1"/>
    </xf>
    <xf numFmtId="0" fontId="3" fillId="10" borderId="9" xfId="0" applyFont="1" applyFill="1" applyBorder="1" applyAlignment="1" applyProtection="1">
      <alignment horizontal="center" vertical="center" wrapText="1"/>
    </xf>
    <xf numFmtId="0" fontId="3" fillId="10" borderId="10" xfId="0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center" vertical="center" wrapText="1"/>
    </xf>
    <xf numFmtId="0" fontId="3" fillId="10" borderId="11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 vertical="center" wrapText="1"/>
    </xf>
    <xf numFmtId="4" fontId="18" fillId="0" borderId="4" xfId="0" applyNumberFormat="1" applyFont="1" applyBorder="1" applyAlignment="1" applyProtection="1">
      <alignment horizontal="center" vertical="center" wrapText="1"/>
    </xf>
    <xf numFmtId="4" fontId="18" fillId="0" borderId="7" xfId="0" applyNumberFormat="1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9" fillId="6" borderId="1" xfId="0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  <protection locked="0"/>
    </xf>
    <xf numFmtId="0" fontId="23" fillId="9" borderId="1" xfId="0" applyFont="1" applyFill="1" applyBorder="1" applyAlignment="1" applyProtection="1">
      <alignment horizontal="center" vertical="center" wrapText="1"/>
    </xf>
    <xf numFmtId="0" fontId="19" fillId="6" borderId="5" xfId="0" applyNumberFormat="1" applyFont="1" applyFill="1" applyBorder="1" applyAlignment="1" applyProtection="1">
      <alignment horizontal="center" vertical="center" wrapText="1"/>
    </xf>
    <xf numFmtId="0" fontId="19" fillId="6" borderId="6" xfId="0" applyNumberFormat="1" applyFont="1" applyFill="1" applyBorder="1" applyAlignment="1" applyProtection="1">
      <alignment horizontal="center" vertical="center" wrapText="1"/>
    </xf>
    <xf numFmtId="0" fontId="19" fillId="6" borderId="9" xfId="0" applyNumberFormat="1" applyFont="1" applyFill="1" applyBorder="1" applyAlignment="1" applyProtection="1">
      <alignment horizontal="center" vertical="center" wrapText="1"/>
    </xf>
    <xf numFmtId="0" fontId="19" fillId="6" borderId="12" xfId="0" applyNumberFormat="1" applyFont="1" applyFill="1" applyBorder="1" applyAlignment="1" applyProtection="1">
      <alignment horizontal="center" vertical="center" wrapText="1"/>
    </xf>
    <xf numFmtId="0" fontId="19" fillId="6" borderId="0" xfId="0" applyNumberFormat="1" applyFont="1" applyFill="1" applyBorder="1" applyAlignment="1" applyProtection="1">
      <alignment horizontal="center" vertical="center" wrapText="1"/>
    </xf>
    <xf numFmtId="0" fontId="19" fillId="6" borderId="13" xfId="0" applyNumberFormat="1" applyFont="1" applyFill="1" applyBorder="1" applyAlignment="1" applyProtection="1">
      <alignment horizontal="center" vertical="center" wrapText="1"/>
    </xf>
    <xf numFmtId="4" fontId="23" fillId="4" borderId="4" xfId="0" applyNumberFormat="1" applyFont="1" applyFill="1" applyBorder="1" applyAlignment="1" applyProtection="1">
      <alignment horizontal="center" vertical="center" wrapText="1"/>
    </xf>
    <xf numFmtId="4" fontId="23" fillId="4" borderId="7" xfId="0" applyNumberFormat="1" applyFont="1" applyFill="1" applyBorder="1" applyAlignment="1" applyProtection="1">
      <alignment horizontal="center" vertical="center" wrapText="1"/>
    </xf>
    <xf numFmtId="4" fontId="23" fillId="4" borderId="8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left" vertical="center" wrapText="1"/>
    </xf>
    <xf numFmtId="0" fontId="18" fillId="0" borderId="7" xfId="0" applyFont="1" applyBorder="1" applyAlignment="1" applyProtection="1">
      <alignment horizontal="left" vertical="center" wrapText="1"/>
    </xf>
    <xf numFmtId="0" fontId="18" fillId="0" borderId="8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19" fillId="6" borderId="1" xfId="0" applyNumberFormat="1" applyFont="1" applyFill="1" applyBorder="1" applyAlignment="1" applyProtection="1">
      <alignment horizontal="center" vertical="center" wrapText="1"/>
    </xf>
    <xf numFmtId="0" fontId="19" fillId="11" borderId="1" xfId="0" applyNumberFormat="1" applyFont="1" applyFill="1" applyBorder="1" applyAlignment="1" applyProtection="1">
      <alignment horizontal="center" vertical="center" wrapText="1"/>
    </xf>
    <xf numFmtId="4" fontId="23" fillId="6" borderId="7" xfId="0" applyNumberFormat="1" applyFont="1" applyFill="1" applyBorder="1" applyAlignment="1" applyProtection="1">
      <alignment horizontal="center" vertical="center" wrapText="1"/>
    </xf>
    <xf numFmtId="4" fontId="18" fillId="4" borderId="4" xfId="0" applyNumberFormat="1" applyFont="1" applyFill="1" applyBorder="1" applyAlignment="1" applyProtection="1">
      <alignment horizontal="center" vertical="center" wrapText="1"/>
    </xf>
    <xf numFmtId="4" fontId="18" fillId="4" borderId="7" xfId="0" applyNumberFormat="1" applyFont="1" applyFill="1" applyBorder="1" applyAlignment="1" applyProtection="1">
      <alignment horizontal="center" vertical="center" wrapText="1"/>
    </xf>
    <xf numFmtId="4" fontId="18" fillId="4" borderId="8" xfId="0" applyNumberFormat="1" applyFont="1" applyFill="1" applyBorder="1" applyAlignment="1" applyProtection="1">
      <alignment horizontal="center" vertical="center" wrapText="1"/>
    </xf>
    <xf numFmtId="4" fontId="18" fillId="12" borderId="4" xfId="0" applyNumberFormat="1" applyFont="1" applyFill="1" applyBorder="1" applyAlignment="1" applyProtection="1">
      <alignment horizontal="center" vertical="center" wrapText="1"/>
    </xf>
    <xf numFmtId="4" fontId="18" fillId="12" borderId="7" xfId="0" applyNumberFormat="1" applyFont="1" applyFill="1" applyBorder="1" applyAlignment="1" applyProtection="1">
      <alignment horizontal="center" vertical="center" wrapText="1"/>
    </xf>
    <xf numFmtId="4" fontId="18" fillId="0" borderId="8" xfId="0" applyNumberFormat="1" applyFont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4" fillId="0" borderId="7" xfId="0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9" xfId="0" applyNumberFormat="1" applyFont="1" applyBorder="1" applyAlignment="1" applyProtection="1">
      <alignment horizontal="center" vertical="center" wrapText="1"/>
    </xf>
    <xf numFmtId="4" fontId="18" fillId="0" borderId="10" xfId="0" applyNumberFormat="1" applyFont="1" applyBorder="1" applyAlignment="1" applyProtection="1">
      <alignment horizontal="center" vertical="center" wrapText="1"/>
    </xf>
    <xf numFmtId="4" fontId="18" fillId="0" borderId="11" xfId="0" applyNumberFormat="1" applyFont="1" applyBorder="1" applyAlignment="1" applyProtection="1">
      <alignment horizontal="center" vertical="center" wrapText="1"/>
    </xf>
    <xf numFmtId="0" fontId="19" fillId="6" borderId="4" xfId="0" applyNumberFormat="1" applyFont="1" applyFill="1" applyBorder="1" applyAlignment="1" applyProtection="1">
      <alignment horizontal="center" vertical="center" wrapText="1"/>
    </xf>
    <xf numFmtId="0" fontId="19" fillId="6" borderId="8" xfId="0" applyNumberFormat="1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</xf>
    <xf numFmtId="0" fontId="19" fillId="10" borderId="4" xfId="0" applyNumberFormat="1" applyFont="1" applyFill="1" applyBorder="1" applyAlignment="1" applyProtection="1">
      <alignment horizontal="center" vertical="center" wrapText="1"/>
    </xf>
    <xf numFmtId="0" fontId="19" fillId="10" borderId="7" xfId="0" applyNumberFormat="1" applyFont="1" applyFill="1" applyBorder="1" applyAlignment="1" applyProtection="1">
      <alignment horizontal="center" vertical="center" wrapText="1"/>
    </xf>
    <xf numFmtId="0" fontId="19" fillId="10" borderId="8" xfId="0" applyNumberFormat="1" applyFont="1" applyFill="1" applyBorder="1" applyAlignment="1" applyProtection="1">
      <alignment horizontal="center" vertical="center" wrapText="1"/>
    </xf>
    <xf numFmtId="0" fontId="19" fillId="10" borderId="5" xfId="0" applyNumberFormat="1" applyFont="1" applyFill="1" applyBorder="1" applyAlignment="1" applyProtection="1">
      <alignment horizontal="center" vertical="center" wrapText="1"/>
    </xf>
    <xf numFmtId="0" fontId="19" fillId="10" borderId="6" xfId="0" applyNumberFormat="1" applyFont="1" applyFill="1" applyBorder="1" applyAlignment="1" applyProtection="1">
      <alignment horizontal="center" vertical="center" wrapText="1"/>
    </xf>
    <xf numFmtId="0" fontId="19" fillId="10" borderId="9" xfId="0" applyNumberFormat="1" applyFont="1" applyFill="1" applyBorder="1" applyAlignment="1" applyProtection="1">
      <alignment horizontal="center" vertical="center" wrapText="1"/>
    </xf>
    <xf numFmtId="0" fontId="19" fillId="10" borderId="10" xfId="0" applyNumberFormat="1" applyFont="1" applyFill="1" applyBorder="1" applyAlignment="1" applyProtection="1">
      <alignment horizontal="center" vertical="center" wrapText="1"/>
    </xf>
    <xf numFmtId="0" fontId="19" fillId="10" borderId="3" xfId="0" applyNumberFormat="1" applyFont="1" applyFill="1" applyBorder="1" applyAlignment="1" applyProtection="1">
      <alignment horizontal="center" vertical="center" wrapText="1"/>
    </xf>
    <xf numFmtId="0" fontId="19" fillId="10" borderId="11" xfId="0" applyNumberFormat="1" applyFont="1" applyFill="1" applyBorder="1" applyAlignment="1" applyProtection="1">
      <alignment horizontal="center" vertical="center" wrapText="1"/>
    </xf>
    <xf numFmtId="0" fontId="28" fillId="0" borderId="4" xfId="0" applyFont="1" applyBorder="1" applyAlignment="1" applyProtection="1">
      <alignment vertical="center" wrapText="1"/>
    </xf>
    <xf numFmtId="0" fontId="28" fillId="0" borderId="8" xfId="0" applyFont="1" applyBorder="1" applyAlignment="1" applyProtection="1">
      <alignment vertical="center" wrapText="1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24" fillId="4" borderId="14" xfId="0" applyFont="1" applyFill="1" applyBorder="1" applyAlignment="1" applyProtection="1">
      <alignment horizontal="center" vertical="center" wrapText="1"/>
    </xf>
    <xf numFmtId="0" fontId="24" fillId="4" borderId="15" xfId="0" applyFont="1" applyFill="1" applyBorder="1" applyAlignment="1" applyProtection="1">
      <alignment horizontal="center" vertical="center" wrapText="1"/>
    </xf>
    <xf numFmtId="0" fontId="24" fillId="4" borderId="2" xfId="0" applyFont="1" applyFill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19" fillId="10" borderId="12" xfId="0" applyNumberFormat="1" applyFont="1" applyFill="1" applyBorder="1" applyAlignment="1" applyProtection="1">
      <alignment horizontal="center" vertical="center" wrapText="1"/>
    </xf>
    <xf numFmtId="0" fontId="19" fillId="10" borderId="0" xfId="0" applyNumberFormat="1" applyFont="1" applyFill="1" applyBorder="1" applyAlignment="1" applyProtection="1">
      <alignment horizontal="center" vertical="center" wrapText="1"/>
    </xf>
    <xf numFmtId="0" fontId="19" fillId="10" borderId="13" xfId="0" applyNumberFormat="1" applyFont="1" applyFill="1" applyBorder="1" applyAlignment="1" applyProtection="1">
      <alignment horizontal="center" vertical="center" wrapText="1"/>
    </xf>
    <xf numFmtId="0" fontId="19" fillId="11" borderId="4" xfId="0" applyFont="1" applyFill="1" applyBorder="1" applyAlignment="1" applyProtection="1">
      <alignment horizontal="left" vertical="center" wrapText="1"/>
    </xf>
    <xf numFmtId="0" fontId="19" fillId="11" borderId="7" xfId="0" applyFont="1" applyFill="1" applyBorder="1" applyAlignment="1" applyProtection="1">
      <alignment horizontal="left" vertical="center" wrapText="1"/>
    </xf>
    <xf numFmtId="0" fontId="19" fillId="11" borderId="8" xfId="0" applyFont="1" applyFill="1" applyBorder="1" applyAlignment="1" applyProtection="1">
      <alignment horizontal="left" vertical="center" wrapText="1"/>
    </xf>
    <xf numFmtId="0" fontId="19" fillId="6" borderId="7" xfId="0" applyFont="1" applyFill="1" applyBorder="1" applyAlignment="1" applyProtection="1">
      <alignment horizontal="center" vertical="center" wrapText="1"/>
    </xf>
    <xf numFmtId="0" fontId="19" fillId="6" borderId="8" xfId="0" applyFont="1" applyFill="1" applyBorder="1" applyAlignment="1" applyProtection="1">
      <alignment horizontal="center" vertical="center" wrapText="1"/>
    </xf>
    <xf numFmtId="0" fontId="19" fillId="6" borderId="4" xfId="0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10" borderId="1" xfId="0" applyNumberFormat="1" applyFont="1" applyFill="1" applyBorder="1" applyAlignment="1" applyProtection="1">
      <alignment horizontal="center" vertical="center" wrapText="1"/>
    </xf>
  </cellXfs>
  <cellStyles count="2">
    <cellStyle name="Normal_Sheet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29" t="s">
        <v>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30" t="s">
        <v>19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31" t="s">
        <v>6</v>
      </c>
      <c r="AK3" s="131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16" t="s">
        <v>4</v>
      </c>
      <c r="C4" s="132" t="s">
        <v>0</v>
      </c>
      <c r="D4" s="117" t="s">
        <v>20</v>
      </c>
      <c r="E4" s="118"/>
      <c r="F4" s="118"/>
      <c r="G4" s="118"/>
      <c r="H4" s="118"/>
      <c r="I4" s="119"/>
      <c r="J4" s="126" t="s">
        <v>34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8"/>
    </row>
    <row r="5" spans="2:117" ht="16.5" customHeight="1">
      <c r="B5" s="116"/>
      <c r="C5" s="132"/>
      <c r="D5" s="120"/>
      <c r="E5" s="121"/>
      <c r="F5" s="121"/>
      <c r="G5" s="121"/>
      <c r="H5" s="121"/>
      <c r="I5" s="122"/>
      <c r="J5" s="105" t="s">
        <v>35</v>
      </c>
      <c r="K5" s="106"/>
      <c r="L5" s="106"/>
      <c r="M5" s="107"/>
      <c r="N5" s="133" t="s">
        <v>24</v>
      </c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  <c r="AD5" s="105" t="s">
        <v>37</v>
      </c>
      <c r="AE5" s="106"/>
      <c r="AF5" s="106"/>
      <c r="AG5" s="107"/>
      <c r="AH5" s="105" t="s">
        <v>38</v>
      </c>
      <c r="AI5" s="106"/>
      <c r="AJ5" s="106"/>
      <c r="AK5" s="107"/>
      <c r="AL5" s="105" t="s">
        <v>39</v>
      </c>
      <c r="AM5" s="106"/>
      <c r="AN5" s="106"/>
      <c r="AO5" s="107"/>
      <c r="AP5" s="112" t="s">
        <v>33</v>
      </c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4"/>
      <c r="BR5" s="105" t="s">
        <v>42</v>
      </c>
      <c r="BS5" s="106"/>
      <c r="BT5" s="106"/>
      <c r="BU5" s="107"/>
      <c r="BV5" s="105" t="s">
        <v>43</v>
      </c>
      <c r="BW5" s="106"/>
      <c r="BX5" s="106"/>
      <c r="BY5" s="107"/>
      <c r="BZ5" s="138" t="s">
        <v>30</v>
      </c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01" t="s">
        <v>47</v>
      </c>
      <c r="CQ5" s="101"/>
      <c r="CR5" s="101"/>
      <c r="CS5" s="101"/>
      <c r="CT5" s="139" t="s">
        <v>9</v>
      </c>
      <c r="CU5" s="140"/>
      <c r="CV5" s="140"/>
      <c r="CW5" s="141"/>
      <c r="CX5" s="142" t="s">
        <v>18</v>
      </c>
      <c r="CY5" s="143"/>
      <c r="CZ5" s="143"/>
      <c r="DA5" s="144"/>
      <c r="DB5" s="142" t="s">
        <v>7</v>
      </c>
      <c r="DC5" s="143"/>
      <c r="DD5" s="143"/>
      <c r="DE5" s="144"/>
      <c r="DF5" s="142" t="s">
        <v>8</v>
      </c>
      <c r="DG5" s="143"/>
      <c r="DH5" s="143"/>
      <c r="DI5" s="143"/>
      <c r="DJ5" s="143"/>
      <c r="DK5" s="144"/>
      <c r="DL5" s="137" t="s">
        <v>32</v>
      </c>
      <c r="DM5" s="137"/>
    </row>
    <row r="6" spans="2:117" ht="105.75" customHeight="1">
      <c r="B6" s="116"/>
      <c r="C6" s="132"/>
      <c r="D6" s="123"/>
      <c r="E6" s="124"/>
      <c r="F6" s="124"/>
      <c r="G6" s="124"/>
      <c r="H6" s="124"/>
      <c r="I6" s="125"/>
      <c r="J6" s="108"/>
      <c r="K6" s="109"/>
      <c r="L6" s="109"/>
      <c r="M6" s="110"/>
      <c r="N6" s="111" t="s">
        <v>23</v>
      </c>
      <c r="O6" s="103"/>
      <c r="P6" s="103"/>
      <c r="Q6" s="104"/>
      <c r="R6" s="101" t="s">
        <v>22</v>
      </c>
      <c r="S6" s="101"/>
      <c r="T6" s="101"/>
      <c r="U6" s="101"/>
      <c r="V6" s="101" t="s">
        <v>36</v>
      </c>
      <c r="W6" s="101"/>
      <c r="X6" s="101"/>
      <c r="Y6" s="101"/>
      <c r="Z6" s="101" t="s">
        <v>21</v>
      </c>
      <c r="AA6" s="101"/>
      <c r="AB6" s="101"/>
      <c r="AC6" s="101"/>
      <c r="AD6" s="108"/>
      <c r="AE6" s="109"/>
      <c r="AF6" s="109"/>
      <c r="AG6" s="110"/>
      <c r="AH6" s="108"/>
      <c r="AI6" s="109"/>
      <c r="AJ6" s="109"/>
      <c r="AK6" s="110"/>
      <c r="AL6" s="108"/>
      <c r="AM6" s="109"/>
      <c r="AN6" s="109"/>
      <c r="AO6" s="110"/>
      <c r="AP6" s="98" t="s">
        <v>25</v>
      </c>
      <c r="AQ6" s="99"/>
      <c r="AR6" s="99"/>
      <c r="AS6" s="100"/>
      <c r="AT6" s="98" t="s">
        <v>26</v>
      </c>
      <c r="AU6" s="99"/>
      <c r="AV6" s="99"/>
      <c r="AW6" s="100"/>
      <c r="AX6" s="94" t="s">
        <v>27</v>
      </c>
      <c r="AY6" s="95"/>
      <c r="AZ6" s="95"/>
      <c r="BA6" s="96"/>
      <c r="BB6" s="94" t="s">
        <v>28</v>
      </c>
      <c r="BC6" s="95"/>
      <c r="BD6" s="95"/>
      <c r="BE6" s="96"/>
      <c r="BF6" s="136" t="s">
        <v>29</v>
      </c>
      <c r="BG6" s="136"/>
      <c r="BH6" s="136"/>
      <c r="BI6" s="136"/>
      <c r="BJ6" s="136" t="s">
        <v>40</v>
      </c>
      <c r="BK6" s="136"/>
      <c r="BL6" s="136"/>
      <c r="BM6" s="136"/>
      <c r="BN6" s="136" t="s">
        <v>41</v>
      </c>
      <c r="BO6" s="136"/>
      <c r="BP6" s="136"/>
      <c r="BQ6" s="136"/>
      <c r="BR6" s="108"/>
      <c r="BS6" s="109"/>
      <c r="BT6" s="109"/>
      <c r="BU6" s="110"/>
      <c r="BV6" s="108"/>
      <c r="BW6" s="109"/>
      <c r="BX6" s="109"/>
      <c r="BY6" s="110"/>
      <c r="BZ6" s="91" t="s">
        <v>44</v>
      </c>
      <c r="CA6" s="92"/>
      <c r="CB6" s="92"/>
      <c r="CC6" s="93"/>
      <c r="CD6" s="102" t="s">
        <v>45</v>
      </c>
      <c r="CE6" s="103"/>
      <c r="CF6" s="103"/>
      <c r="CG6" s="104"/>
      <c r="CH6" s="111" t="s">
        <v>46</v>
      </c>
      <c r="CI6" s="103"/>
      <c r="CJ6" s="103"/>
      <c r="CK6" s="104"/>
      <c r="CL6" s="111" t="s">
        <v>48</v>
      </c>
      <c r="CM6" s="103"/>
      <c r="CN6" s="103"/>
      <c r="CO6" s="104"/>
      <c r="CP6" s="101"/>
      <c r="CQ6" s="101"/>
      <c r="CR6" s="101"/>
      <c r="CS6" s="101"/>
      <c r="CT6" s="111"/>
      <c r="CU6" s="103"/>
      <c r="CV6" s="103"/>
      <c r="CW6" s="104"/>
      <c r="CX6" s="145"/>
      <c r="CY6" s="146"/>
      <c r="CZ6" s="146"/>
      <c r="DA6" s="147"/>
      <c r="DB6" s="145"/>
      <c r="DC6" s="146"/>
      <c r="DD6" s="146"/>
      <c r="DE6" s="147"/>
      <c r="DF6" s="145"/>
      <c r="DG6" s="146"/>
      <c r="DH6" s="146"/>
      <c r="DI6" s="146"/>
      <c r="DJ6" s="146"/>
      <c r="DK6" s="147"/>
      <c r="DL6" s="137"/>
      <c r="DM6" s="137"/>
    </row>
    <row r="7" spans="2:117" ht="25.5" customHeight="1">
      <c r="B7" s="116"/>
      <c r="C7" s="132"/>
      <c r="D7" s="97" t="s">
        <v>15</v>
      </c>
      <c r="E7" s="97"/>
      <c r="F7" s="97" t="s">
        <v>14</v>
      </c>
      <c r="G7" s="97"/>
      <c r="H7" s="97" t="s">
        <v>5</v>
      </c>
      <c r="I7" s="97"/>
      <c r="J7" s="97" t="s">
        <v>12</v>
      </c>
      <c r="K7" s="97"/>
      <c r="L7" s="97" t="s">
        <v>13</v>
      </c>
      <c r="M7" s="97"/>
      <c r="N7" s="97" t="s">
        <v>12</v>
      </c>
      <c r="O7" s="97"/>
      <c r="P7" s="97" t="s">
        <v>13</v>
      </c>
      <c r="Q7" s="97"/>
      <c r="R7" s="97" t="s">
        <v>12</v>
      </c>
      <c r="S7" s="97"/>
      <c r="T7" s="97" t="s">
        <v>13</v>
      </c>
      <c r="U7" s="97"/>
      <c r="V7" s="97" t="s">
        <v>12</v>
      </c>
      <c r="W7" s="97"/>
      <c r="X7" s="97" t="s">
        <v>13</v>
      </c>
      <c r="Y7" s="97"/>
      <c r="Z7" s="97" t="s">
        <v>12</v>
      </c>
      <c r="AA7" s="97"/>
      <c r="AB7" s="97" t="s">
        <v>13</v>
      </c>
      <c r="AC7" s="97"/>
      <c r="AD7" s="97" t="s">
        <v>12</v>
      </c>
      <c r="AE7" s="97"/>
      <c r="AF7" s="97" t="s">
        <v>13</v>
      </c>
      <c r="AG7" s="97"/>
      <c r="AH7" s="97" t="s">
        <v>12</v>
      </c>
      <c r="AI7" s="97"/>
      <c r="AJ7" s="97" t="s">
        <v>13</v>
      </c>
      <c r="AK7" s="97"/>
      <c r="AL7" s="97" t="s">
        <v>12</v>
      </c>
      <c r="AM7" s="97"/>
      <c r="AN7" s="97" t="s">
        <v>13</v>
      </c>
      <c r="AO7" s="97"/>
      <c r="AP7" s="97" t="s">
        <v>12</v>
      </c>
      <c r="AQ7" s="97"/>
      <c r="AR7" s="97" t="s">
        <v>13</v>
      </c>
      <c r="AS7" s="97"/>
      <c r="AT7" s="97" t="s">
        <v>12</v>
      </c>
      <c r="AU7" s="97"/>
      <c r="AV7" s="97" t="s">
        <v>13</v>
      </c>
      <c r="AW7" s="97"/>
      <c r="AX7" s="97" t="s">
        <v>12</v>
      </c>
      <c r="AY7" s="97"/>
      <c r="AZ7" s="97" t="s">
        <v>13</v>
      </c>
      <c r="BA7" s="97"/>
      <c r="BB7" s="97" t="s">
        <v>12</v>
      </c>
      <c r="BC7" s="97"/>
      <c r="BD7" s="97" t="s">
        <v>13</v>
      </c>
      <c r="BE7" s="97"/>
      <c r="BF7" s="97" t="s">
        <v>12</v>
      </c>
      <c r="BG7" s="97"/>
      <c r="BH7" s="97" t="s">
        <v>13</v>
      </c>
      <c r="BI7" s="97"/>
      <c r="BJ7" s="97" t="s">
        <v>12</v>
      </c>
      <c r="BK7" s="97"/>
      <c r="BL7" s="97" t="s">
        <v>13</v>
      </c>
      <c r="BM7" s="97"/>
      <c r="BN7" s="97" t="s">
        <v>12</v>
      </c>
      <c r="BO7" s="97"/>
      <c r="BP7" s="97" t="s">
        <v>13</v>
      </c>
      <c r="BQ7" s="97"/>
      <c r="BR7" s="97" t="s">
        <v>12</v>
      </c>
      <c r="BS7" s="97"/>
      <c r="BT7" s="97" t="s">
        <v>13</v>
      </c>
      <c r="BU7" s="97"/>
      <c r="BV7" s="97" t="s">
        <v>12</v>
      </c>
      <c r="BW7" s="97"/>
      <c r="BX7" s="97" t="s">
        <v>13</v>
      </c>
      <c r="BY7" s="97"/>
      <c r="BZ7" s="97" t="s">
        <v>12</v>
      </c>
      <c r="CA7" s="97"/>
      <c r="CB7" s="97" t="s">
        <v>13</v>
      </c>
      <c r="CC7" s="97"/>
      <c r="CD7" s="97" t="s">
        <v>12</v>
      </c>
      <c r="CE7" s="97"/>
      <c r="CF7" s="97" t="s">
        <v>13</v>
      </c>
      <c r="CG7" s="97"/>
      <c r="CH7" s="97" t="s">
        <v>12</v>
      </c>
      <c r="CI7" s="97"/>
      <c r="CJ7" s="97" t="s">
        <v>13</v>
      </c>
      <c r="CK7" s="97"/>
      <c r="CL7" s="97" t="s">
        <v>12</v>
      </c>
      <c r="CM7" s="97"/>
      <c r="CN7" s="97" t="s">
        <v>13</v>
      </c>
      <c r="CO7" s="97"/>
      <c r="CP7" s="97" t="s">
        <v>12</v>
      </c>
      <c r="CQ7" s="97"/>
      <c r="CR7" s="97" t="s">
        <v>13</v>
      </c>
      <c r="CS7" s="97"/>
      <c r="CT7" s="97" t="s">
        <v>12</v>
      </c>
      <c r="CU7" s="97"/>
      <c r="CV7" s="97" t="s">
        <v>13</v>
      </c>
      <c r="CW7" s="97"/>
      <c r="CX7" s="97" t="s">
        <v>12</v>
      </c>
      <c r="CY7" s="97"/>
      <c r="CZ7" s="97" t="s">
        <v>13</v>
      </c>
      <c r="DA7" s="97"/>
      <c r="DB7" s="97" t="s">
        <v>12</v>
      </c>
      <c r="DC7" s="97"/>
      <c r="DD7" s="97" t="s">
        <v>13</v>
      </c>
      <c r="DE7" s="97"/>
      <c r="DF7" s="148" t="s">
        <v>31</v>
      </c>
      <c r="DG7" s="149"/>
      <c r="DH7" s="97" t="s">
        <v>12</v>
      </c>
      <c r="DI7" s="97"/>
      <c r="DJ7" s="97" t="s">
        <v>13</v>
      </c>
      <c r="DK7" s="97"/>
      <c r="DL7" s="97" t="s">
        <v>13</v>
      </c>
      <c r="DM7" s="97"/>
    </row>
    <row r="8" spans="2:117" ht="48" customHeight="1">
      <c r="B8" s="116"/>
      <c r="C8" s="132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115" t="s">
        <v>1</v>
      </c>
      <c r="C21" s="115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CT7:CU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CL6:CO6"/>
    <mergeCell ref="BN6:BQ6"/>
    <mergeCell ref="CB7:CC7"/>
    <mergeCell ref="CR7:CS7"/>
    <mergeCell ref="CV7:CW7"/>
    <mergeCell ref="CX7:CY7"/>
    <mergeCell ref="DH7:DI7"/>
    <mergeCell ref="Z7:AA7"/>
    <mergeCell ref="X7:Y7"/>
    <mergeCell ref="AL5:AO6"/>
    <mergeCell ref="AN7:AO7"/>
    <mergeCell ref="N5:AC5"/>
    <mergeCell ref="AL7:AM7"/>
    <mergeCell ref="Z6:AC6"/>
    <mergeCell ref="N6:Q6"/>
    <mergeCell ref="R6:U6"/>
    <mergeCell ref="AH5:AK6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AB7:AC7"/>
    <mergeCell ref="J7:K7"/>
    <mergeCell ref="R7:S7"/>
    <mergeCell ref="J5:M6"/>
    <mergeCell ref="AD5:AG6"/>
    <mergeCell ref="V6:Y6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J7:BK7"/>
    <mergeCell ref="BT7:BU7"/>
    <mergeCell ref="BV7:BW7"/>
    <mergeCell ref="BD7:BE7"/>
    <mergeCell ref="BP7:BQ7"/>
    <mergeCell ref="CD7:CE7"/>
    <mergeCell ref="CP5:CS6"/>
    <mergeCell ref="CP7:CQ7"/>
    <mergeCell ref="AX6:BA6"/>
    <mergeCell ref="CD6:CG6"/>
    <mergeCell ref="BV5:BY6"/>
    <mergeCell ref="CJ7:CK7"/>
    <mergeCell ref="AX7:AY7"/>
    <mergeCell ref="BR7:BS7"/>
    <mergeCell ref="CL7:CM7"/>
    <mergeCell ref="CN7:CO7"/>
    <mergeCell ref="BN7:BO7"/>
    <mergeCell ref="CH7:CI7"/>
    <mergeCell ref="CH6:CK6"/>
    <mergeCell ref="BH7:BI7"/>
    <mergeCell ref="BL7:BM7"/>
    <mergeCell ref="AP5:BQ5"/>
    <mergeCell ref="BZ6:CC6"/>
    <mergeCell ref="BB6:BE6"/>
    <mergeCell ref="BB7:BC7"/>
    <mergeCell ref="BX7:BY7"/>
    <mergeCell ref="AP7:AQ7"/>
    <mergeCell ref="AZ7:BA7"/>
    <mergeCell ref="AT6:AW6"/>
    <mergeCell ref="AR7:AS7"/>
    <mergeCell ref="AT7:AU7"/>
    <mergeCell ref="AV7:AW7"/>
    <mergeCell ref="AP6:AS6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19" sqref="B19"/>
    </sheetView>
  </sheetViews>
  <sheetFormatPr defaultRowHeight="17.25"/>
  <cols>
    <col min="1" max="1" width="3.625" style="40" customWidth="1"/>
    <col min="2" max="2" width="29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10.12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6" width="15" style="40" customWidth="1"/>
    <col min="67" max="16384" width="9" style="40"/>
  </cols>
  <sheetData>
    <row r="1" spans="1:66" ht="13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54.75" customHeight="1">
      <c r="A2" s="164" t="s">
        <v>138</v>
      </c>
      <c r="B2" s="164"/>
      <c r="C2" s="164"/>
      <c r="D2" s="164"/>
      <c r="E2" s="164"/>
      <c r="F2" s="164"/>
      <c r="G2" s="164"/>
      <c r="H2" s="164"/>
      <c r="I2" s="41"/>
      <c r="J2" s="41"/>
      <c r="K2" s="41"/>
      <c r="L2" s="41"/>
      <c r="M2" s="41"/>
      <c r="N2" s="41"/>
      <c r="O2" s="50"/>
      <c r="P2" s="49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</row>
    <row r="3" spans="1:66" s="46" customFormat="1" ht="15" customHeight="1">
      <c r="A3" s="165" t="s">
        <v>60</v>
      </c>
      <c r="B3" s="163" t="s">
        <v>59</v>
      </c>
      <c r="C3" s="166" t="s">
        <v>67</v>
      </c>
      <c r="D3" s="167"/>
      <c r="E3" s="167"/>
      <c r="F3" s="167"/>
      <c r="G3" s="167"/>
      <c r="H3" s="168"/>
      <c r="I3" s="172" t="s">
        <v>66</v>
      </c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4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</row>
    <row r="4" spans="1:66" s="46" customFormat="1" ht="25.5" customHeight="1">
      <c r="A4" s="165"/>
      <c r="B4" s="163"/>
      <c r="C4" s="169"/>
      <c r="D4" s="170"/>
      <c r="E4" s="170"/>
      <c r="F4" s="170"/>
      <c r="G4" s="170"/>
      <c r="H4" s="171"/>
      <c r="I4" s="187" t="s">
        <v>70</v>
      </c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9"/>
      <c r="BC4" s="190" t="s">
        <v>71</v>
      </c>
      <c r="BD4" s="191"/>
      <c r="BE4" s="191"/>
      <c r="BF4" s="191"/>
      <c r="BG4" s="191"/>
      <c r="BH4" s="191"/>
      <c r="BI4" s="150" t="s">
        <v>72</v>
      </c>
      <c r="BJ4" s="150"/>
      <c r="BK4" s="150"/>
      <c r="BL4" s="150"/>
      <c r="BM4" s="150"/>
      <c r="BN4" s="150"/>
    </row>
    <row r="5" spans="1:66" s="46" customFormat="1" ht="0.75" hidden="1" customHeight="1">
      <c r="A5" s="165"/>
      <c r="B5" s="163"/>
      <c r="C5" s="169"/>
      <c r="D5" s="170"/>
      <c r="E5" s="170"/>
      <c r="F5" s="170"/>
      <c r="G5" s="170"/>
      <c r="H5" s="171"/>
      <c r="I5" s="155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92"/>
      <c r="BC5" s="155"/>
      <c r="BD5" s="156"/>
      <c r="BE5" s="156"/>
      <c r="BF5" s="156"/>
      <c r="BG5" s="150" t="s">
        <v>83</v>
      </c>
      <c r="BH5" s="150"/>
      <c r="BI5" s="150" t="s">
        <v>87</v>
      </c>
      <c r="BJ5" s="150"/>
      <c r="BK5" s="150" t="s">
        <v>84</v>
      </c>
      <c r="BL5" s="150"/>
      <c r="BM5" s="150"/>
      <c r="BN5" s="150"/>
    </row>
    <row r="6" spans="1:66" s="46" customFormat="1" ht="43.5" customHeight="1">
      <c r="A6" s="165"/>
      <c r="B6" s="163"/>
      <c r="C6" s="169"/>
      <c r="D6" s="170"/>
      <c r="E6" s="170"/>
      <c r="F6" s="170"/>
      <c r="G6" s="170"/>
      <c r="H6" s="171"/>
      <c r="I6" s="150" t="s">
        <v>58</v>
      </c>
      <c r="J6" s="150"/>
      <c r="K6" s="150"/>
      <c r="L6" s="150"/>
      <c r="M6" s="202" t="s">
        <v>73</v>
      </c>
      <c r="N6" s="203"/>
      <c r="O6" s="176" t="s">
        <v>49</v>
      </c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8"/>
      <c r="AE6" s="179" t="s">
        <v>68</v>
      </c>
      <c r="AF6" s="180"/>
      <c r="AG6" s="179" t="s">
        <v>89</v>
      </c>
      <c r="AH6" s="180"/>
      <c r="AI6" s="151" t="s">
        <v>55</v>
      </c>
      <c r="AJ6" s="152"/>
      <c r="AK6" s="183" t="s">
        <v>77</v>
      </c>
      <c r="AL6" s="163"/>
      <c r="AM6" s="151" t="s">
        <v>55</v>
      </c>
      <c r="AN6" s="152"/>
      <c r="AO6" s="159" t="s">
        <v>78</v>
      </c>
      <c r="AP6" s="159"/>
      <c r="AQ6" s="193" t="s">
        <v>80</v>
      </c>
      <c r="AR6" s="194"/>
      <c r="AS6" s="194"/>
      <c r="AT6" s="194"/>
      <c r="AU6" s="194"/>
      <c r="AV6" s="195"/>
      <c r="AW6" s="151" t="s">
        <v>79</v>
      </c>
      <c r="AX6" s="175"/>
      <c r="AY6" s="175"/>
      <c r="AZ6" s="175"/>
      <c r="BA6" s="175"/>
      <c r="BB6" s="152"/>
      <c r="BC6" s="196" t="s">
        <v>81</v>
      </c>
      <c r="BD6" s="197"/>
      <c r="BE6" s="196" t="s">
        <v>82</v>
      </c>
      <c r="BF6" s="197"/>
      <c r="BG6" s="150"/>
      <c r="BH6" s="150"/>
      <c r="BI6" s="150"/>
      <c r="BJ6" s="150"/>
      <c r="BK6" s="150"/>
      <c r="BL6" s="150"/>
      <c r="BM6" s="150"/>
      <c r="BN6" s="150"/>
    </row>
    <row r="7" spans="1:66" s="46" customFormat="1" ht="112.5" customHeight="1">
      <c r="A7" s="165"/>
      <c r="B7" s="163"/>
      <c r="C7" s="184" t="s">
        <v>65</v>
      </c>
      <c r="D7" s="184"/>
      <c r="E7" s="185" t="s">
        <v>63</v>
      </c>
      <c r="F7" s="185"/>
      <c r="G7" s="162" t="s">
        <v>64</v>
      </c>
      <c r="H7" s="162"/>
      <c r="I7" s="163" t="s">
        <v>69</v>
      </c>
      <c r="J7" s="163"/>
      <c r="K7" s="163" t="s">
        <v>74</v>
      </c>
      <c r="L7" s="163"/>
      <c r="M7" s="204"/>
      <c r="N7" s="205"/>
      <c r="O7" s="151" t="s">
        <v>50</v>
      </c>
      <c r="P7" s="152"/>
      <c r="Q7" s="157" t="s">
        <v>88</v>
      </c>
      <c r="R7" s="158"/>
      <c r="S7" s="151" t="s">
        <v>51</v>
      </c>
      <c r="T7" s="152"/>
      <c r="U7" s="151" t="s">
        <v>52</v>
      </c>
      <c r="V7" s="152"/>
      <c r="W7" s="151" t="s">
        <v>53</v>
      </c>
      <c r="X7" s="152"/>
      <c r="Y7" s="153" t="s">
        <v>54</v>
      </c>
      <c r="Z7" s="154"/>
      <c r="AA7" s="151" t="s">
        <v>56</v>
      </c>
      <c r="AB7" s="152"/>
      <c r="AC7" s="151" t="s">
        <v>57</v>
      </c>
      <c r="AD7" s="152"/>
      <c r="AE7" s="181"/>
      <c r="AF7" s="182"/>
      <c r="AG7" s="181"/>
      <c r="AH7" s="182"/>
      <c r="AI7" s="157" t="s">
        <v>75</v>
      </c>
      <c r="AJ7" s="158"/>
      <c r="AK7" s="163"/>
      <c r="AL7" s="163"/>
      <c r="AM7" s="157" t="s">
        <v>76</v>
      </c>
      <c r="AN7" s="158"/>
      <c r="AO7" s="159"/>
      <c r="AP7" s="159"/>
      <c r="AQ7" s="184" t="s">
        <v>65</v>
      </c>
      <c r="AR7" s="184"/>
      <c r="AS7" s="184" t="s">
        <v>63</v>
      </c>
      <c r="AT7" s="184"/>
      <c r="AU7" s="184" t="s">
        <v>64</v>
      </c>
      <c r="AV7" s="184"/>
      <c r="AW7" s="184" t="s">
        <v>90</v>
      </c>
      <c r="AX7" s="184"/>
      <c r="AY7" s="200" t="s">
        <v>91</v>
      </c>
      <c r="AZ7" s="201"/>
      <c r="BA7" s="160" t="s">
        <v>92</v>
      </c>
      <c r="BB7" s="161"/>
      <c r="BC7" s="198"/>
      <c r="BD7" s="199"/>
      <c r="BE7" s="198"/>
      <c r="BF7" s="199"/>
      <c r="BG7" s="150"/>
      <c r="BH7" s="150"/>
      <c r="BI7" s="150"/>
      <c r="BJ7" s="150"/>
      <c r="BK7" s="150" t="s">
        <v>85</v>
      </c>
      <c r="BL7" s="150"/>
      <c r="BM7" s="150" t="s">
        <v>86</v>
      </c>
      <c r="BN7" s="150"/>
    </row>
    <row r="8" spans="1:66" s="46" customFormat="1" ht="30" customHeight="1">
      <c r="A8" s="165"/>
      <c r="B8" s="163"/>
      <c r="C8" s="47" t="s">
        <v>61</v>
      </c>
      <c r="D8" s="35" t="s">
        <v>62</v>
      </c>
      <c r="E8" s="47" t="s">
        <v>61</v>
      </c>
      <c r="F8" s="35" t="s">
        <v>62</v>
      </c>
      <c r="G8" s="47" t="s">
        <v>61</v>
      </c>
      <c r="H8" s="35" t="s">
        <v>62</v>
      </c>
      <c r="I8" s="47" t="s">
        <v>61</v>
      </c>
      <c r="J8" s="35" t="s">
        <v>62</v>
      </c>
      <c r="K8" s="47" t="s">
        <v>61</v>
      </c>
      <c r="L8" s="35" t="s">
        <v>62</v>
      </c>
      <c r="M8" s="47" t="s">
        <v>61</v>
      </c>
      <c r="N8" s="35" t="s">
        <v>62</v>
      </c>
      <c r="O8" s="47" t="s">
        <v>61</v>
      </c>
      <c r="P8" s="35" t="s">
        <v>62</v>
      </c>
      <c r="Q8" s="47" t="s">
        <v>61</v>
      </c>
      <c r="R8" s="35" t="s">
        <v>62</v>
      </c>
      <c r="S8" s="47" t="s">
        <v>61</v>
      </c>
      <c r="T8" s="35" t="s">
        <v>62</v>
      </c>
      <c r="U8" s="47" t="s">
        <v>61</v>
      </c>
      <c r="V8" s="35" t="s">
        <v>62</v>
      </c>
      <c r="W8" s="47" t="s">
        <v>61</v>
      </c>
      <c r="X8" s="35" t="s">
        <v>62</v>
      </c>
      <c r="Y8" s="47" t="s">
        <v>61</v>
      </c>
      <c r="Z8" s="35" t="s">
        <v>62</v>
      </c>
      <c r="AA8" s="47" t="s">
        <v>61</v>
      </c>
      <c r="AB8" s="35" t="s">
        <v>62</v>
      </c>
      <c r="AC8" s="47" t="s">
        <v>61</v>
      </c>
      <c r="AD8" s="35" t="s">
        <v>62</v>
      </c>
      <c r="AE8" s="47" t="s">
        <v>61</v>
      </c>
      <c r="AF8" s="35" t="s">
        <v>62</v>
      </c>
      <c r="AG8" s="47" t="s">
        <v>61</v>
      </c>
      <c r="AH8" s="35" t="s">
        <v>62</v>
      </c>
      <c r="AI8" s="47" t="s">
        <v>61</v>
      </c>
      <c r="AJ8" s="35" t="s">
        <v>62</v>
      </c>
      <c r="AK8" s="47" t="s">
        <v>61</v>
      </c>
      <c r="AL8" s="35" t="s">
        <v>62</v>
      </c>
      <c r="AM8" s="47" t="s">
        <v>61</v>
      </c>
      <c r="AN8" s="35" t="s">
        <v>62</v>
      </c>
      <c r="AO8" s="47" t="s">
        <v>61</v>
      </c>
      <c r="AP8" s="35" t="s">
        <v>62</v>
      </c>
      <c r="AQ8" s="47" t="s">
        <v>61</v>
      </c>
      <c r="AR8" s="35" t="s">
        <v>62</v>
      </c>
      <c r="AS8" s="47" t="s">
        <v>61</v>
      </c>
      <c r="AT8" s="35" t="s">
        <v>62</v>
      </c>
      <c r="AU8" s="47" t="s">
        <v>61</v>
      </c>
      <c r="AV8" s="35" t="s">
        <v>62</v>
      </c>
      <c r="AW8" s="47" t="s">
        <v>61</v>
      </c>
      <c r="AX8" s="35" t="s">
        <v>62</v>
      </c>
      <c r="AY8" s="47" t="s">
        <v>61</v>
      </c>
      <c r="AZ8" s="35" t="s">
        <v>62</v>
      </c>
      <c r="BA8" s="47" t="s">
        <v>61</v>
      </c>
      <c r="BB8" s="35" t="s">
        <v>62</v>
      </c>
      <c r="BC8" s="47" t="s">
        <v>61</v>
      </c>
      <c r="BD8" s="35" t="s">
        <v>62</v>
      </c>
      <c r="BE8" s="47" t="s">
        <v>61</v>
      </c>
      <c r="BF8" s="35" t="s">
        <v>62</v>
      </c>
      <c r="BG8" s="47" t="s">
        <v>61</v>
      </c>
      <c r="BH8" s="35" t="s">
        <v>62</v>
      </c>
      <c r="BI8" s="47" t="s">
        <v>61</v>
      </c>
      <c r="BJ8" s="35" t="s">
        <v>62</v>
      </c>
      <c r="BK8" s="47" t="s">
        <v>61</v>
      </c>
      <c r="BL8" s="35" t="s">
        <v>62</v>
      </c>
      <c r="BM8" s="47" t="s">
        <v>61</v>
      </c>
      <c r="BN8" s="35" t="s">
        <v>62</v>
      </c>
    </row>
    <row r="9" spans="1:66" s="46" customFormat="1" ht="10.5" customHeight="1">
      <c r="A9" s="45"/>
      <c r="B9" s="45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45">
        <v>11</v>
      </c>
      <c r="M9" s="45">
        <v>12</v>
      </c>
      <c r="N9" s="45">
        <v>13</v>
      </c>
      <c r="O9" s="45">
        <v>14</v>
      </c>
      <c r="P9" s="45">
        <v>15</v>
      </c>
      <c r="Q9" s="45">
        <v>16</v>
      </c>
      <c r="R9" s="45">
        <v>17</v>
      </c>
      <c r="S9" s="45">
        <v>18</v>
      </c>
      <c r="T9" s="45">
        <v>19</v>
      </c>
      <c r="U9" s="45">
        <v>20</v>
      </c>
      <c r="V9" s="45">
        <v>21</v>
      </c>
      <c r="W9" s="45">
        <v>22</v>
      </c>
      <c r="X9" s="45">
        <v>23</v>
      </c>
      <c r="Y9" s="45">
        <v>24</v>
      </c>
      <c r="Z9" s="45">
        <v>25</v>
      </c>
      <c r="AA9" s="45">
        <v>26</v>
      </c>
      <c r="AB9" s="45">
        <v>27</v>
      </c>
      <c r="AC9" s="45">
        <v>28</v>
      </c>
      <c r="AD9" s="45">
        <v>29</v>
      </c>
      <c r="AE9" s="45">
        <v>30</v>
      </c>
      <c r="AF9" s="45">
        <v>31</v>
      </c>
      <c r="AG9" s="45">
        <v>32</v>
      </c>
      <c r="AH9" s="45">
        <v>33</v>
      </c>
      <c r="AI9" s="45">
        <v>34</v>
      </c>
      <c r="AJ9" s="45">
        <v>35</v>
      </c>
      <c r="AK9" s="45">
        <v>36</v>
      </c>
      <c r="AL9" s="45">
        <v>37</v>
      </c>
      <c r="AM9" s="45">
        <v>38</v>
      </c>
      <c r="AN9" s="45">
        <v>39</v>
      </c>
      <c r="AO9" s="45">
        <v>40</v>
      </c>
      <c r="AP9" s="45">
        <v>41</v>
      </c>
      <c r="AQ9" s="45">
        <v>42</v>
      </c>
      <c r="AR9" s="45">
        <v>43</v>
      </c>
      <c r="AS9" s="45">
        <v>44</v>
      </c>
      <c r="AT9" s="45">
        <v>45</v>
      </c>
      <c r="AU9" s="45">
        <v>46</v>
      </c>
      <c r="AV9" s="45">
        <v>47</v>
      </c>
      <c r="AW9" s="45">
        <v>48</v>
      </c>
      <c r="AX9" s="45">
        <v>49</v>
      </c>
      <c r="AY9" s="45">
        <v>50</v>
      </c>
      <c r="AZ9" s="45">
        <v>51</v>
      </c>
      <c r="BA9" s="45">
        <v>52</v>
      </c>
      <c r="BB9" s="45">
        <v>53</v>
      </c>
      <c r="BC9" s="45">
        <v>54</v>
      </c>
      <c r="BD9" s="45">
        <v>55</v>
      </c>
      <c r="BE9" s="45">
        <v>56</v>
      </c>
      <c r="BF9" s="45">
        <v>57</v>
      </c>
      <c r="BG9" s="45">
        <v>58</v>
      </c>
      <c r="BH9" s="45">
        <v>59</v>
      </c>
      <c r="BI9" s="45">
        <v>60</v>
      </c>
      <c r="BJ9" s="45">
        <v>61</v>
      </c>
      <c r="BK9" s="45">
        <v>62</v>
      </c>
      <c r="BL9" s="45">
        <v>63</v>
      </c>
      <c r="BM9" s="45">
        <v>64</v>
      </c>
      <c r="BN9" s="45">
        <v>65</v>
      </c>
    </row>
    <row r="10" spans="1:66" s="44" customFormat="1" ht="18" customHeight="1">
      <c r="A10" s="53">
        <v>1</v>
      </c>
      <c r="B10" s="54" t="s">
        <v>93</v>
      </c>
      <c r="C10" s="51">
        <f>E10+G10-BA10</f>
        <v>5631844.6344999997</v>
      </c>
      <c r="D10" s="51">
        <f>F10+H10-BB10</f>
        <v>1091717.2536999998</v>
      </c>
      <c r="E10" s="51">
        <f>I10+K10+M10+AE10+AG10+AK10+AO10+AS10</f>
        <v>3310693.3257999998</v>
      </c>
      <c r="F10" s="51">
        <f>J10+L10+N10+AF10+AH10+AL10+AP10+AT10</f>
        <v>1232243.5896999999</v>
      </c>
      <c r="G10" s="51">
        <f>AY10+BC10+BE10+BG10+BI10+BK10+BM10</f>
        <v>2321151.3086999999</v>
      </c>
      <c r="H10" s="51">
        <f>AZ10+BD10+BF10+BH10+BJ10+BL10+BN10</f>
        <v>-140526.33600000001</v>
      </c>
      <c r="I10" s="51">
        <v>769698</v>
      </c>
      <c r="J10" s="51">
        <v>268995.125</v>
      </c>
      <c r="K10" s="51">
        <v>0</v>
      </c>
      <c r="L10" s="51">
        <v>0</v>
      </c>
      <c r="M10" s="51">
        <v>311400</v>
      </c>
      <c r="N10" s="51">
        <v>86172.009699999995</v>
      </c>
      <c r="O10" s="51">
        <v>120200</v>
      </c>
      <c r="P10" s="51">
        <v>52069.804700000001</v>
      </c>
      <c r="Q10" s="51">
        <v>25000</v>
      </c>
      <c r="R10" s="51">
        <v>5199.0320000000002</v>
      </c>
      <c r="S10" s="51">
        <v>4000</v>
      </c>
      <c r="T10" s="51">
        <v>2025.636</v>
      </c>
      <c r="U10" s="51">
        <v>5500</v>
      </c>
      <c r="V10" s="51">
        <v>0</v>
      </c>
      <c r="W10" s="51">
        <v>39000</v>
      </c>
      <c r="X10" s="51">
        <v>4647</v>
      </c>
      <c r="Y10" s="51">
        <v>25000</v>
      </c>
      <c r="Z10" s="51">
        <v>1070</v>
      </c>
      <c r="AA10" s="51">
        <v>8000</v>
      </c>
      <c r="AB10" s="51">
        <v>1800.5</v>
      </c>
      <c r="AC10" s="51">
        <v>73000</v>
      </c>
      <c r="AD10" s="51">
        <v>14814.476000000001</v>
      </c>
      <c r="AE10" s="51">
        <v>0</v>
      </c>
      <c r="AF10" s="51">
        <v>0</v>
      </c>
      <c r="AG10" s="51">
        <v>1099140</v>
      </c>
      <c r="AH10" s="51">
        <v>467161.16499999998</v>
      </c>
      <c r="AI10" s="51">
        <v>1097140</v>
      </c>
      <c r="AJ10" s="51">
        <v>467061.16499999998</v>
      </c>
      <c r="AK10" s="51">
        <v>840355.32579999999</v>
      </c>
      <c r="AL10" s="51">
        <v>390838.31300000002</v>
      </c>
      <c r="AM10" s="51">
        <v>811000</v>
      </c>
      <c r="AN10" s="51">
        <v>369600.11</v>
      </c>
      <c r="AO10" s="51">
        <v>68100</v>
      </c>
      <c r="AP10" s="51">
        <v>12687</v>
      </c>
      <c r="AQ10" s="51">
        <f>AS10+AU10-BA10</f>
        <v>222000</v>
      </c>
      <c r="AR10" s="51">
        <f>AT10+AV10-BB10</f>
        <v>6389.9769999999999</v>
      </c>
      <c r="AS10" s="51">
        <v>222000</v>
      </c>
      <c r="AT10" s="51">
        <v>6389.9769999999999</v>
      </c>
      <c r="AU10" s="51">
        <v>0</v>
      </c>
      <c r="AV10" s="51">
        <v>0</v>
      </c>
      <c r="AW10" s="51">
        <v>210000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3776998.8</v>
      </c>
      <c r="BD10" s="51">
        <v>717951.81799999997</v>
      </c>
      <c r="BE10" s="51">
        <v>402000</v>
      </c>
      <c r="BF10" s="51">
        <v>84120.960000000006</v>
      </c>
      <c r="BG10" s="51">
        <v>0</v>
      </c>
      <c r="BH10" s="51">
        <v>0</v>
      </c>
      <c r="BI10" s="51">
        <v>0</v>
      </c>
      <c r="BJ10" s="51">
        <v>0</v>
      </c>
      <c r="BK10" s="51">
        <v>-1857847.4913000001</v>
      </c>
      <c r="BL10" s="51">
        <v>-942599.11399999994</v>
      </c>
      <c r="BM10" s="51">
        <v>0</v>
      </c>
      <c r="BN10" s="51">
        <v>0</v>
      </c>
    </row>
    <row r="11" spans="1:66" ht="16.5" customHeight="1">
      <c r="A11" s="53">
        <v>2</v>
      </c>
      <c r="B11" s="54" t="s">
        <v>94</v>
      </c>
      <c r="C11" s="51">
        <f t="shared" ref="C11:C17" si="0">E11+G11-BA11</f>
        <v>74652.558799999999</v>
      </c>
      <c r="D11" s="51">
        <f t="shared" ref="D11:D17" si="1">F11+H11-BB11</f>
        <v>41133.104700000004</v>
      </c>
      <c r="E11" s="51">
        <f t="shared" ref="E11:E17" si="2">I11+K11+M11+AE11+AG11+AK11+AO11+AS11</f>
        <v>54795.595000000001</v>
      </c>
      <c r="F11" s="51">
        <f t="shared" ref="F11:F17" si="3">J11+L11+N11+AF11+AH11+AL11+AP11+AT11</f>
        <v>22414.564700000003</v>
      </c>
      <c r="G11" s="51">
        <f t="shared" ref="G11:G17" si="4">AY11+BC11+BE11+BG11+BI11+BK11+BM11</f>
        <v>30085.963800000001</v>
      </c>
      <c r="H11" s="51">
        <f t="shared" ref="H11:H17" si="5">AZ11+BD11+BF11+BH11+BJ11+BL11+BN11</f>
        <v>21718.54</v>
      </c>
      <c r="I11" s="51">
        <v>21400</v>
      </c>
      <c r="J11" s="51">
        <v>6852.3339999999998</v>
      </c>
      <c r="K11" s="51">
        <v>0</v>
      </c>
      <c r="L11" s="51">
        <v>0</v>
      </c>
      <c r="M11" s="51">
        <v>13016.8</v>
      </c>
      <c r="N11" s="51">
        <v>3206.4357</v>
      </c>
      <c r="O11" s="51">
        <v>600</v>
      </c>
      <c r="P11" s="51">
        <v>343.07690000000002</v>
      </c>
      <c r="Q11" s="51">
        <v>500</v>
      </c>
      <c r="R11" s="51">
        <v>1.7567999999999999</v>
      </c>
      <c r="S11" s="51">
        <v>300</v>
      </c>
      <c r="T11" s="51">
        <v>134.4</v>
      </c>
      <c r="U11" s="51">
        <v>300</v>
      </c>
      <c r="V11" s="51">
        <v>30.5</v>
      </c>
      <c r="W11" s="51">
        <v>3000</v>
      </c>
      <c r="X11" s="51">
        <v>266.83999999999997</v>
      </c>
      <c r="Y11" s="51">
        <v>500</v>
      </c>
      <c r="Z11" s="51">
        <v>0</v>
      </c>
      <c r="AA11" s="51">
        <v>2000</v>
      </c>
      <c r="AB11" s="51">
        <v>859.24199999999996</v>
      </c>
      <c r="AC11" s="51">
        <v>2600</v>
      </c>
      <c r="AD11" s="51">
        <v>821.8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9349.7950000000001</v>
      </c>
      <c r="AP11" s="51">
        <v>9349.7950000000001</v>
      </c>
      <c r="AQ11" s="51">
        <f>AS11+AU11-BA11</f>
        <v>800</v>
      </c>
      <c r="AR11" s="51">
        <f>AT11+AV11-BB11</f>
        <v>6</v>
      </c>
      <c r="AS11" s="51">
        <v>11029</v>
      </c>
      <c r="AT11" s="51">
        <v>3006</v>
      </c>
      <c r="AU11" s="51">
        <v>0</v>
      </c>
      <c r="AV11" s="51">
        <v>0</v>
      </c>
      <c r="AW11" s="51">
        <v>10229</v>
      </c>
      <c r="AX11" s="51">
        <v>3000</v>
      </c>
      <c r="AY11" s="51">
        <v>0</v>
      </c>
      <c r="AZ11" s="51">
        <v>0</v>
      </c>
      <c r="BA11" s="51">
        <v>10229</v>
      </c>
      <c r="BB11" s="51">
        <v>3000</v>
      </c>
      <c r="BC11" s="51">
        <v>28095.963800000001</v>
      </c>
      <c r="BD11" s="51">
        <v>20783.5</v>
      </c>
      <c r="BE11" s="51">
        <v>1990</v>
      </c>
      <c r="BF11" s="51">
        <v>990</v>
      </c>
      <c r="BG11" s="51">
        <v>0</v>
      </c>
      <c r="BH11" s="51">
        <v>0</v>
      </c>
      <c r="BI11" s="51">
        <v>0</v>
      </c>
      <c r="BJ11" s="51">
        <v>-42.96</v>
      </c>
      <c r="BK11" s="51">
        <v>0</v>
      </c>
      <c r="BL11" s="51">
        <v>-12</v>
      </c>
      <c r="BM11" s="51">
        <v>0</v>
      </c>
      <c r="BN11" s="51">
        <v>0</v>
      </c>
    </row>
    <row r="12" spans="1:66" s="44" customFormat="1" ht="18" customHeight="1">
      <c r="A12" s="53">
        <v>3</v>
      </c>
      <c r="B12" s="54" t="s">
        <v>95</v>
      </c>
      <c r="C12" s="51">
        <f t="shared" si="0"/>
        <v>1143779.1915000002</v>
      </c>
      <c r="D12" s="51">
        <f t="shared" si="1"/>
        <v>574074.52110000001</v>
      </c>
      <c r="E12" s="51">
        <f t="shared" si="2"/>
        <v>1109882.7944</v>
      </c>
      <c r="F12" s="51">
        <f t="shared" si="3"/>
        <v>536194.52229999995</v>
      </c>
      <c r="G12" s="51">
        <f t="shared" si="4"/>
        <v>203896.39710000006</v>
      </c>
      <c r="H12" s="51">
        <f t="shared" si="5"/>
        <v>37879.998800000001</v>
      </c>
      <c r="I12" s="51">
        <v>164755.6434</v>
      </c>
      <c r="J12" s="51">
        <v>121710.149</v>
      </c>
      <c r="K12" s="51">
        <v>0</v>
      </c>
      <c r="L12" s="51">
        <v>0</v>
      </c>
      <c r="M12" s="51">
        <v>155903.91</v>
      </c>
      <c r="N12" s="51">
        <v>57689.041299999997</v>
      </c>
      <c r="O12" s="51">
        <v>46545.79</v>
      </c>
      <c r="P12" s="51">
        <v>35027.2572</v>
      </c>
      <c r="Q12" s="51">
        <v>11670.6</v>
      </c>
      <c r="R12" s="51">
        <v>4910.1513000000004</v>
      </c>
      <c r="S12" s="51">
        <v>3086.51</v>
      </c>
      <c r="T12" s="51">
        <v>1361.9508000000001</v>
      </c>
      <c r="U12" s="51">
        <v>600</v>
      </c>
      <c r="V12" s="51">
        <v>94.2</v>
      </c>
      <c r="W12" s="51">
        <v>33792.620000000003</v>
      </c>
      <c r="X12" s="51">
        <v>10594.584999999999</v>
      </c>
      <c r="Y12" s="51">
        <v>20520.62</v>
      </c>
      <c r="Z12" s="51">
        <v>6516.5349999999999</v>
      </c>
      <c r="AA12" s="51">
        <v>24060</v>
      </c>
      <c r="AB12" s="51">
        <v>532</v>
      </c>
      <c r="AC12" s="51">
        <v>28057.39</v>
      </c>
      <c r="AD12" s="51">
        <v>3440.16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574462.30000000005</v>
      </c>
      <c r="AL12" s="51">
        <v>323263.78700000001</v>
      </c>
      <c r="AM12" s="51">
        <v>532590.30000000005</v>
      </c>
      <c r="AN12" s="51">
        <v>314086.78700000001</v>
      </c>
      <c r="AO12" s="51">
        <v>42610.940999999999</v>
      </c>
      <c r="AP12" s="51">
        <v>32135.791000000001</v>
      </c>
      <c r="AQ12" s="51">
        <f t="shared" ref="AQ12:AR12" si="6">AS12+AU12-BA12</f>
        <v>2150</v>
      </c>
      <c r="AR12" s="51">
        <f t="shared" si="6"/>
        <v>1395.7539999999999</v>
      </c>
      <c r="AS12" s="51">
        <v>172150</v>
      </c>
      <c r="AT12" s="51">
        <v>1395.7539999999999</v>
      </c>
      <c r="AU12" s="51">
        <v>0</v>
      </c>
      <c r="AV12" s="51">
        <v>0</v>
      </c>
      <c r="AW12" s="51">
        <v>170000</v>
      </c>
      <c r="AX12" s="51">
        <v>0</v>
      </c>
      <c r="AY12" s="51">
        <v>0</v>
      </c>
      <c r="AZ12" s="51">
        <v>0</v>
      </c>
      <c r="BA12" s="51">
        <v>170000</v>
      </c>
      <c r="BB12" s="51">
        <v>0</v>
      </c>
      <c r="BC12" s="51">
        <v>580248.01210000005</v>
      </c>
      <c r="BD12" s="51">
        <v>183526.0276</v>
      </c>
      <c r="BE12" s="51">
        <v>23648.384999999998</v>
      </c>
      <c r="BF12" s="51">
        <v>6055.85</v>
      </c>
      <c r="BG12" s="51">
        <v>0</v>
      </c>
      <c r="BH12" s="51">
        <v>0</v>
      </c>
      <c r="BI12" s="51">
        <v>-50000</v>
      </c>
      <c r="BJ12" s="51">
        <v>-7797.4340000000002</v>
      </c>
      <c r="BK12" s="51">
        <v>-350000</v>
      </c>
      <c r="BL12" s="51">
        <v>-143904.4448</v>
      </c>
      <c r="BM12" s="51">
        <v>0</v>
      </c>
      <c r="BN12" s="51">
        <v>0</v>
      </c>
    </row>
    <row r="13" spans="1:66" s="44" customFormat="1" ht="19.5" customHeight="1">
      <c r="A13" s="53">
        <v>4</v>
      </c>
      <c r="B13" s="54" t="s">
        <v>96</v>
      </c>
      <c r="C13" s="51">
        <f t="shared" si="0"/>
        <v>269369.73800000001</v>
      </c>
      <c r="D13" s="51">
        <f t="shared" si="1"/>
        <v>64831.995999999999</v>
      </c>
      <c r="E13" s="51">
        <f t="shared" si="2"/>
        <v>178526</v>
      </c>
      <c r="F13" s="51">
        <f t="shared" si="3"/>
        <v>30073.671000000002</v>
      </c>
      <c r="G13" s="51">
        <f t="shared" si="4"/>
        <v>125843.738</v>
      </c>
      <c r="H13" s="51">
        <f t="shared" si="5"/>
        <v>34758.324999999997</v>
      </c>
      <c r="I13" s="51">
        <v>86708</v>
      </c>
      <c r="J13" s="51">
        <v>22689.804</v>
      </c>
      <c r="K13" s="51">
        <v>0</v>
      </c>
      <c r="L13" s="51">
        <v>0</v>
      </c>
      <c r="M13" s="51">
        <v>45418</v>
      </c>
      <c r="N13" s="51">
        <v>7044.8670000000002</v>
      </c>
      <c r="O13" s="51">
        <v>7000</v>
      </c>
      <c r="P13" s="51">
        <v>3077.8910000000001</v>
      </c>
      <c r="Q13" s="51">
        <v>1320</v>
      </c>
      <c r="R13" s="51">
        <v>520</v>
      </c>
      <c r="S13" s="51">
        <v>500</v>
      </c>
      <c r="T13" s="51">
        <v>60</v>
      </c>
      <c r="U13" s="51">
        <v>500</v>
      </c>
      <c r="V13" s="51">
        <v>0</v>
      </c>
      <c r="W13" s="51">
        <v>2600</v>
      </c>
      <c r="X13" s="51">
        <v>80</v>
      </c>
      <c r="Y13" s="51">
        <v>600</v>
      </c>
      <c r="Z13" s="51">
        <v>0</v>
      </c>
      <c r="AA13" s="51">
        <v>17700</v>
      </c>
      <c r="AB13" s="51">
        <v>1775.6759999999999</v>
      </c>
      <c r="AC13" s="51">
        <v>11448</v>
      </c>
      <c r="AD13" s="51">
        <v>956.3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3000</v>
      </c>
      <c r="AL13" s="51">
        <v>0</v>
      </c>
      <c r="AM13" s="51">
        <v>3000</v>
      </c>
      <c r="AN13" s="51">
        <v>0</v>
      </c>
      <c r="AO13" s="51">
        <v>7000</v>
      </c>
      <c r="AP13" s="51">
        <v>320</v>
      </c>
      <c r="AQ13" s="51">
        <f t="shared" ref="AQ13:AR17" si="7">AS13+AU13-BA13</f>
        <v>1400</v>
      </c>
      <c r="AR13" s="51">
        <f t="shared" si="7"/>
        <v>19</v>
      </c>
      <c r="AS13" s="51">
        <v>36400</v>
      </c>
      <c r="AT13" s="51">
        <v>19</v>
      </c>
      <c r="AU13" s="51">
        <v>0</v>
      </c>
      <c r="AV13" s="51">
        <v>0</v>
      </c>
      <c r="AW13" s="51">
        <v>35000</v>
      </c>
      <c r="AX13" s="51">
        <v>0</v>
      </c>
      <c r="AY13" s="51">
        <v>0</v>
      </c>
      <c r="AZ13" s="51">
        <v>0</v>
      </c>
      <c r="BA13" s="51">
        <v>35000</v>
      </c>
      <c r="BB13" s="51">
        <v>0</v>
      </c>
      <c r="BC13" s="51">
        <v>115343.738</v>
      </c>
      <c r="BD13" s="51">
        <v>31803.325000000001</v>
      </c>
      <c r="BE13" s="51">
        <v>10500</v>
      </c>
      <c r="BF13" s="51">
        <v>2955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</row>
    <row r="14" spans="1:66" ht="16.5" customHeight="1">
      <c r="A14" s="53">
        <v>5</v>
      </c>
      <c r="B14" s="54" t="s">
        <v>97</v>
      </c>
      <c r="C14" s="51">
        <f t="shared" si="0"/>
        <v>667394.43720000004</v>
      </c>
      <c r="D14" s="51">
        <f t="shared" si="1"/>
        <v>362758.03279999999</v>
      </c>
      <c r="E14" s="51">
        <f t="shared" si="2"/>
        <v>446947.58719999995</v>
      </c>
      <c r="F14" s="51">
        <f t="shared" si="3"/>
        <v>179634.5528</v>
      </c>
      <c r="G14" s="51">
        <f t="shared" si="4"/>
        <v>309529.83</v>
      </c>
      <c r="H14" s="51">
        <f t="shared" si="5"/>
        <v>201007.80000000002</v>
      </c>
      <c r="I14" s="51">
        <v>152000</v>
      </c>
      <c r="J14" s="51">
        <v>59748.069000000003</v>
      </c>
      <c r="K14" s="51">
        <v>0</v>
      </c>
      <c r="L14" s="51">
        <v>0</v>
      </c>
      <c r="M14" s="51">
        <v>56364.607199999999</v>
      </c>
      <c r="N14" s="51">
        <v>25392.094799999999</v>
      </c>
      <c r="O14" s="51">
        <v>15000</v>
      </c>
      <c r="P14" s="51">
        <v>12912.8824</v>
      </c>
      <c r="Q14" s="51">
        <v>0</v>
      </c>
      <c r="R14" s="51">
        <v>0</v>
      </c>
      <c r="S14" s="51">
        <v>1500</v>
      </c>
      <c r="T14" s="51">
        <v>479.02050000000003</v>
      </c>
      <c r="U14" s="51">
        <v>500</v>
      </c>
      <c r="V14" s="51">
        <v>65</v>
      </c>
      <c r="W14" s="51">
        <v>7900</v>
      </c>
      <c r="X14" s="51">
        <v>1970.1193000000001</v>
      </c>
      <c r="Y14" s="51">
        <v>1000</v>
      </c>
      <c r="Z14" s="51">
        <v>0</v>
      </c>
      <c r="AA14" s="51">
        <v>5500</v>
      </c>
      <c r="AB14" s="51">
        <v>218</v>
      </c>
      <c r="AC14" s="51">
        <v>22864.607199999999</v>
      </c>
      <c r="AD14" s="51">
        <v>9039.0725999999995</v>
      </c>
      <c r="AE14" s="51">
        <v>0</v>
      </c>
      <c r="AF14" s="51">
        <v>0</v>
      </c>
      <c r="AG14" s="51">
        <v>129346</v>
      </c>
      <c r="AH14" s="51">
        <v>66280.569000000003</v>
      </c>
      <c r="AI14" s="51">
        <v>0</v>
      </c>
      <c r="AJ14" s="51">
        <v>0</v>
      </c>
      <c r="AK14" s="51">
        <v>3154</v>
      </c>
      <c r="AL14" s="51">
        <v>3154</v>
      </c>
      <c r="AM14" s="51">
        <v>3154</v>
      </c>
      <c r="AN14" s="51">
        <v>3154</v>
      </c>
      <c r="AO14" s="51">
        <v>15000</v>
      </c>
      <c r="AP14" s="51">
        <v>7050</v>
      </c>
      <c r="AQ14" s="51">
        <f t="shared" si="7"/>
        <v>2000</v>
      </c>
      <c r="AR14" s="51">
        <f t="shared" si="7"/>
        <v>125.5</v>
      </c>
      <c r="AS14" s="51">
        <v>91082.98</v>
      </c>
      <c r="AT14" s="51">
        <v>18009.82</v>
      </c>
      <c r="AU14" s="51">
        <v>0</v>
      </c>
      <c r="AV14" s="51">
        <v>0</v>
      </c>
      <c r="AW14" s="51">
        <v>89082.98</v>
      </c>
      <c r="AX14" s="51">
        <v>17884.32</v>
      </c>
      <c r="AY14" s="51">
        <v>0</v>
      </c>
      <c r="AZ14" s="51">
        <v>0</v>
      </c>
      <c r="BA14" s="51">
        <v>89082.98</v>
      </c>
      <c r="BB14" s="51">
        <v>17884.32</v>
      </c>
      <c r="BC14" s="51">
        <v>308942.83</v>
      </c>
      <c r="BD14" s="51">
        <v>204748.82</v>
      </c>
      <c r="BE14" s="51">
        <v>587</v>
      </c>
      <c r="BF14" s="51">
        <v>587</v>
      </c>
      <c r="BG14" s="51">
        <v>0</v>
      </c>
      <c r="BH14" s="51">
        <v>0</v>
      </c>
      <c r="BI14" s="51">
        <v>0</v>
      </c>
      <c r="BJ14" s="51">
        <v>-42</v>
      </c>
      <c r="BK14" s="51">
        <v>0</v>
      </c>
      <c r="BL14" s="51">
        <v>-4286.0200000000004</v>
      </c>
      <c r="BM14" s="51">
        <v>0</v>
      </c>
      <c r="BN14" s="51">
        <v>0</v>
      </c>
    </row>
    <row r="15" spans="1:66" s="44" customFormat="1" ht="19.5" customHeight="1">
      <c r="A15" s="53">
        <v>6</v>
      </c>
      <c r="B15" s="55" t="s">
        <v>98</v>
      </c>
      <c r="C15" s="51">
        <f t="shared" si="0"/>
        <v>17230.291000000001</v>
      </c>
      <c r="D15" s="51">
        <f t="shared" si="1"/>
        <v>4693.8861999999999</v>
      </c>
      <c r="E15" s="51">
        <f t="shared" si="2"/>
        <v>12748.7</v>
      </c>
      <c r="F15" s="51">
        <f t="shared" si="3"/>
        <v>3303.8861999999999</v>
      </c>
      <c r="G15" s="51">
        <f t="shared" si="4"/>
        <v>6481.5910000000003</v>
      </c>
      <c r="H15" s="51">
        <f t="shared" si="5"/>
        <v>1390</v>
      </c>
      <c r="I15" s="51">
        <v>8824.7000000000007</v>
      </c>
      <c r="J15" s="51">
        <v>2910</v>
      </c>
      <c r="K15" s="51">
        <v>0</v>
      </c>
      <c r="L15" s="51">
        <v>0</v>
      </c>
      <c r="M15" s="51">
        <v>1574</v>
      </c>
      <c r="N15" s="51">
        <v>393.88619999999997</v>
      </c>
      <c r="O15" s="51">
        <v>150</v>
      </c>
      <c r="P15" s="51">
        <v>8.7698</v>
      </c>
      <c r="Q15" s="51">
        <v>50</v>
      </c>
      <c r="R15" s="51">
        <v>0</v>
      </c>
      <c r="S15" s="51">
        <v>160</v>
      </c>
      <c r="T15" s="51">
        <v>67.176400000000001</v>
      </c>
      <c r="U15" s="51">
        <v>0</v>
      </c>
      <c r="V15" s="51">
        <v>0</v>
      </c>
      <c r="W15" s="51">
        <v>844</v>
      </c>
      <c r="X15" s="51">
        <v>300</v>
      </c>
      <c r="Y15" s="51">
        <v>670</v>
      </c>
      <c r="Z15" s="51">
        <v>240</v>
      </c>
      <c r="AA15" s="51">
        <v>100</v>
      </c>
      <c r="AB15" s="51">
        <v>0</v>
      </c>
      <c r="AC15" s="51">
        <v>250</v>
      </c>
      <c r="AD15" s="51">
        <v>17.940000000000001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250</v>
      </c>
      <c r="AP15" s="51">
        <v>0</v>
      </c>
      <c r="AQ15" s="51">
        <f t="shared" si="7"/>
        <v>100</v>
      </c>
      <c r="AR15" s="51">
        <f t="shared" si="7"/>
        <v>0</v>
      </c>
      <c r="AS15" s="51">
        <v>2100</v>
      </c>
      <c r="AT15" s="51">
        <v>0</v>
      </c>
      <c r="AU15" s="51">
        <v>0</v>
      </c>
      <c r="AV15" s="51">
        <v>0</v>
      </c>
      <c r="AW15" s="51">
        <v>2000</v>
      </c>
      <c r="AX15" s="51">
        <v>0</v>
      </c>
      <c r="AY15" s="51">
        <v>0</v>
      </c>
      <c r="AZ15" s="51">
        <v>0</v>
      </c>
      <c r="BA15" s="51">
        <v>2000</v>
      </c>
      <c r="BB15" s="51">
        <v>0</v>
      </c>
      <c r="BC15" s="51">
        <v>4481.5910000000003</v>
      </c>
      <c r="BD15" s="51">
        <v>90</v>
      </c>
      <c r="BE15" s="51">
        <v>2000</v>
      </c>
      <c r="BF15" s="51">
        <v>1300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</row>
    <row r="16" spans="1:66" ht="16.5" customHeight="1">
      <c r="A16" s="53">
        <v>7</v>
      </c>
      <c r="B16" s="55" t="s">
        <v>99</v>
      </c>
      <c r="C16" s="51">
        <f t="shared" si="0"/>
        <v>82236.440300000002</v>
      </c>
      <c r="D16" s="51">
        <f t="shared" si="1"/>
        <v>42356.155599999998</v>
      </c>
      <c r="E16" s="51">
        <f t="shared" si="2"/>
        <v>68587.06</v>
      </c>
      <c r="F16" s="51">
        <f t="shared" si="3"/>
        <v>41432.155599999998</v>
      </c>
      <c r="G16" s="51">
        <f t="shared" si="4"/>
        <v>13649.380300000001</v>
      </c>
      <c r="H16" s="51">
        <f t="shared" si="5"/>
        <v>924</v>
      </c>
      <c r="I16" s="51">
        <v>30069</v>
      </c>
      <c r="J16" s="51">
        <v>11508.619000000001</v>
      </c>
      <c r="K16" s="51">
        <v>0</v>
      </c>
      <c r="L16" s="51">
        <v>0</v>
      </c>
      <c r="M16" s="51">
        <v>9450.1</v>
      </c>
      <c r="N16" s="51">
        <v>3778.5765999999999</v>
      </c>
      <c r="O16" s="51">
        <v>1201.2</v>
      </c>
      <c r="P16" s="51">
        <v>585.43399999999997</v>
      </c>
      <c r="Q16" s="51">
        <v>1400</v>
      </c>
      <c r="R16" s="51">
        <v>428.82</v>
      </c>
      <c r="S16" s="51">
        <v>169</v>
      </c>
      <c r="T16" s="51">
        <v>65</v>
      </c>
      <c r="U16" s="51">
        <v>100</v>
      </c>
      <c r="V16" s="51">
        <v>80</v>
      </c>
      <c r="W16" s="51">
        <v>450</v>
      </c>
      <c r="X16" s="51">
        <v>184</v>
      </c>
      <c r="Y16" s="51">
        <v>0</v>
      </c>
      <c r="Z16" s="51">
        <v>0</v>
      </c>
      <c r="AA16" s="51">
        <v>2659</v>
      </c>
      <c r="AB16" s="51">
        <v>1476</v>
      </c>
      <c r="AC16" s="51">
        <v>3120</v>
      </c>
      <c r="AD16" s="51">
        <v>869.32259999999997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26467.96</v>
      </c>
      <c r="AP16" s="51">
        <v>26052.959999999999</v>
      </c>
      <c r="AQ16" s="51">
        <f t="shared" si="7"/>
        <v>2600</v>
      </c>
      <c r="AR16" s="51">
        <f t="shared" si="7"/>
        <v>92</v>
      </c>
      <c r="AS16" s="51">
        <v>2600</v>
      </c>
      <c r="AT16" s="51">
        <v>92</v>
      </c>
      <c r="AU16" s="51">
        <v>0</v>
      </c>
      <c r="AV16" s="51">
        <v>0</v>
      </c>
      <c r="AW16" s="51">
        <v>2500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15600</v>
      </c>
      <c r="BD16" s="51">
        <v>0</v>
      </c>
      <c r="BE16" s="51">
        <v>3094.0803000000001</v>
      </c>
      <c r="BF16" s="51">
        <v>924</v>
      </c>
      <c r="BG16" s="51">
        <v>0</v>
      </c>
      <c r="BH16" s="51">
        <v>0</v>
      </c>
      <c r="BI16" s="51">
        <v>0</v>
      </c>
      <c r="BJ16" s="51">
        <v>0</v>
      </c>
      <c r="BK16" s="51">
        <v>-5044.7</v>
      </c>
      <c r="BL16" s="51">
        <v>0</v>
      </c>
      <c r="BM16" s="51">
        <v>0</v>
      </c>
      <c r="BN16" s="51">
        <v>0</v>
      </c>
    </row>
    <row r="17" spans="1:66" ht="16.5" customHeight="1">
      <c r="A17" s="53">
        <v>8</v>
      </c>
      <c r="B17" s="55" t="s">
        <v>100</v>
      </c>
      <c r="C17" s="51">
        <f t="shared" si="0"/>
        <v>2712995.1436999999</v>
      </c>
      <c r="D17" s="51">
        <f t="shared" si="1"/>
        <v>1045250.0757</v>
      </c>
      <c r="E17" s="51">
        <f t="shared" si="2"/>
        <v>1984742.3226999999</v>
      </c>
      <c r="F17" s="51">
        <f t="shared" si="3"/>
        <v>782246.6871000001</v>
      </c>
      <c r="G17" s="51">
        <f t="shared" si="4"/>
        <v>868252.821</v>
      </c>
      <c r="H17" s="51">
        <f t="shared" si="5"/>
        <v>263003.38859999995</v>
      </c>
      <c r="I17" s="51">
        <v>558536.14670000004</v>
      </c>
      <c r="J17" s="51">
        <v>213461.54800000001</v>
      </c>
      <c r="K17" s="51">
        <v>0</v>
      </c>
      <c r="L17" s="51">
        <v>0</v>
      </c>
      <c r="M17" s="51">
        <v>336000</v>
      </c>
      <c r="N17" s="51">
        <v>92060.275800000003</v>
      </c>
      <c r="O17" s="51">
        <v>55000</v>
      </c>
      <c r="P17" s="51">
        <v>42363.535799999998</v>
      </c>
      <c r="Q17" s="51">
        <v>7200</v>
      </c>
      <c r="R17" s="51">
        <v>3863.6992</v>
      </c>
      <c r="S17" s="51">
        <v>8000</v>
      </c>
      <c r="T17" s="51">
        <v>3281.0886999999998</v>
      </c>
      <c r="U17" s="51">
        <v>10000</v>
      </c>
      <c r="V17" s="51">
        <v>358</v>
      </c>
      <c r="W17" s="51">
        <v>63550</v>
      </c>
      <c r="X17" s="51">
        <v>8882.86</v>
      </c>
      <c r="Y17" s="51">
        <v>45550</v>
      </c>
      <c r="Z17" s="51">
        <v>6232.94</v>
      </c>
      <c r="AA17" s="51">
        <v>21000</v>
      </c>
      <c r="AB17" s="51">
        <v>1165.8</v>
      </c>
      <c r="AC17" s="51">
        <v>139850</v>
      </c>
      <c r="AD17" s="51">
        <v>27407.552100000001</v>
      </c>
      <c r="AE17" s="51">
        <v>0</v>
      </c>
      <c r="AF17" s="51">
        <v>0</v>
      </c>
      <c r="AG17" s="51">
        <v>725000</v>
      </c>
      <c r="AH17" s="51">
        <v>284005.89230000001</v>
      </c>
      <c r="AI17" s="51">
        <v>725000</v>
      </c>
      <c r="AJ17" s="51">
        <v>284005.89230000001</v>
      </c>
      <c r="AK17" s="51">
        <v>29500</v>
      </c>
      <c r="AL17" s="51">
        <v>18488.438999999998</v>
      </c>
      <c r="AM17" s="51">
        <v>0</v>
      </c>
      <c r="AN17" s="51">
        <v>0</v>
      </c>
      <c r="AO17" s="51">
        <v>187906.17600000001</v>
      </c>
      <c r="AP17" s="51">
        <v>170576.17600000001</v>
      </c>
      <c r="AQ17" s="51">
        <f t="shared" si="7"/>
        <v>7800</v>
      </c>
      <c r="AR17" s="51">
        <f t="shared" si="7"/>
        <v>3654.3560000000002</v>
      </c>
      <c r="AS17" s="51">
        <v>147800</v>
      </c>
      <c r="AT17" s="51">
        <v>3654.3560000000002</v>
      </c>
      <c r="AU17" s="51">
        <v>0</v>
      </c>
      <c r="AV17" s="51">
        <v>0</v>
      </c>
      <c r="AW17" s="51">
        <v>140000</v>
      </c>
      <c r="AX17" s="51">
        <v>0</v>
      </c>
      <c r="AY17" s="51">
        <v>0</v>
      </c>
      <c r="AZ17" s="51">
        <v>0</v>
      </c>
      <c r="BA17" s="51">
        <v>140000</v>
      </c>
      <c r="BB17" s="51">
        <v>0</v>
      </c>
      <c r="BC17" s="51">
        <v>1410702.821</v>
      </c>
      <c r="BD17" s="51">
        <v>256081.22959999999</v>
      </c>
      <c r="BE17" s="51">
        <v>157550</v>
      </c>
      <c r="BF17" s="51">
        <v>34080.89</v>
      </c>
      <c r="BG17" s="51">
        <v>0</v>
      </c>
      <c r="BH17" s="51">
        <v>0</v>
      </c>
      <c r="BI17" s="51">
        <v>0</v>
      </c>
      <c r="BJ17" s="51">
        <v>-520.928</v>
      </c>
      <c r="BK17" s="51">
        <v>-700000</v>
      </c>
      <c r="BL17" s="51">
        <v>-26637.803</v>
      </c>
      <c r="BM17" s="51">
        <v>0</v>
      </c>
      <c r="BN17" s="51">
        <v>0</v>
      </c>
    </row>
    <row r="18" spans="1:66" ht="16.5" customHeight="1">
      <c r="A18" s="53"/>
      <c r="B18" s="52" t="s">
        <v>136</v>
      </c>
      <c r="C18" s="51">
        <f>SUM(C10:C17)</f>
        <v>10599502.435000001</v>
      </c>
      <c r="D18" s="51">
        <f t="shared" ref="D18:BN18" si="8">SUM(D10:D17)</f>
        <v>3226815.0257999999</v>
      </c>
      <c r="E18" s="51">
        <f t="shared" si="8"/>
        <v>7166923.3850999996</v>
      </c>
      <c r="F18" s="51">
        <f t="shared" si="8"/>
        <v>2827543.6294</v>
      </c>
      <c r="G18" s="51">
        <f t="shared" si="8"/>
        <v>3878891.0299</v>
      </c>
      <c r="H18" s="51">
        <f t="shared" si="8"/>
        <v>420155.71639999998</v>
      </c>
      <c r="I18" s="51">
        <f t="shared" si="8"/>
        <v>1791991.4901000001</v>
      </c>
      <c r="J18" s="51">
        <f t="shared" si="8"/>
        <v>707875.64800000004</v>
      </c>
      <c r="K18" s="51">
        <f t="shared" si="8"/>
        <v>0</v>
      </c>
      <c r="L18" s="51">
        <f t="shared" si="8"/>
        <v>0</v>
      </c>
      <c r="M18" s="51">
        <f t="shared" si="8"/>
        <v>929127.41719999991</v>
      </c>
      <c r="N18" s="51">
        <f t="shared" si="8"/>
        <v>275737.18709999998</v>
      </c>
      <c r="O18" s="51">
        <f t="shared" si="8"/>
        <v>245696.99000000002</v>
      </c>
      <c r="P18" s="51">
        <f t="shared" si="8"/>
        <v>146388.65179999999</v>
      </c>
      <c r="Q18" s="51">
        <f t="shared" si="8"/>
        <v>47140.6</v>
      </c>
      <c r="R18" s="51">
        <f t="shared" si="8"/>
        <v>14923.459299999999</v>
      </c>
      <c r="S18" s="51">
        <f t="shared" si="8"/>
        <v>17715.510000000002</v>
      </c>
      <c r="T18" s="51">
        <f t="shared" si="8"/>
        <v>7474.2723999999998</v>
      </c>
      <c r="U18" s="51">
        <f t="shared" si="8"/>
        <v>17500</v>
      </c>
      <c r="V18" s="51">
        <f t="shared" si="8"/>
        <v>627.70000000000005</v>
      </c>
      <c r="W18" s="51">
        <f t="shared" si="8"/>
        <v>151136.62</v>
      </c>
      <c r="X18" s="51">
        <f t="shared" si="8"/>
        <v>26925.404299999998</v>
      </c>
      <c r="Y18" s="51">
        <f t="shared" si="8"/>
        <v>93840.62</v>
      </c>
      <c r="Z18" s="51">
        <f t="shared" si="8"/>
        <v>14059.474999999999</v>
      </c>
      <c r="AA18" s="51">
        <f t="shared" si="8"/>
        <v>81019</v>
      </c>
      <c r="AB18" s="51">
        <f t="shared" si="8"/>
        <v>7827.2179999999998</v>
      </c>
      <c r="AC18" s="51">
        <f t="shared" si="8"/>
        <v>281189.99719999998</v>
      </c>
      <c r="AD18" s="51">
        <f t="shared" si="8"/>
        <v>57366.623299999999</v>
      </c>
      <c r="AE18" s="51">
        <f t="shared" si="8"/>
        <v>0</v>
      </c>
      <c r="AF18" s="51">
        <f t="shared" si="8"/>
        <v>0</v>
      </c>
      <c r="AG18" s="51">
        <f t="shared" si="8"/>
        <v>1953486</v>
      </c>
      <c r="AH18" s="51">
        <f t="shared" si="8"/>
        <v>817447.62629999989</v>
      </c>
      <c r="AI18" s="51">
        <f t="shared" si="8"/>
        <v>1822140</v>
      </c>
      <c r="AJ18" s="51">
        <f t="shared" si="8"/>
        <v>751067.05729999999</v>
      </c>
      <c r="AK18" s="51">
        <f t="shared" si="8"/>
        <v>1450471.6258</v>
      </c>
      <c r="AL18" s="51">
        <f t="shared" si="8"/>
        <v>735744.53900000011</v>
      </c>
      <c r="AM18" s="51">
        <f t="shared" si="8"/>
        <v>1349744.3</v>
      </c>
      <c r="AN18" s="51">
        <f t="shared" si="8"/>
        <v>686840.897</v>
      </c>
      <c r="AO18" s="51">
        <f t="shared" si="8"/>
        <v>356684.87199999997</v>
      </c>
      <c r="AP18" s="51">
        <f t="shared" si="8"/>
        <v>258171.72200000001</v>
      </c>
      <c r="AQ18" s="51">
        <f t="shared" si="8"/>
        <v>238850</v>
      </c>
      <c r="AR18" s="51">
        <f t="shared" si="8"/>
        <v>11682.587</v>
      </c>
      <c r="AS18" s="51">
        <f t="shared" si="8"/>
        <v>685161.98</v>
      </c>
      <c r="AT18" s="51">
        <f t="shared" si="8"/>
        <v>32566.906999999999</v>
      </c>
      <c r="AU18" s="51">
        <f t="shared" si="8"/>
        <v>0</v>
      </c>
      <c r="AV18" s="51">
        <f t="shared" si="8"/>
        <v>0</v>
      </c>
      <c r="AW18" s="51">
        <f t="shared" si="8"/>
        <v>658811.98</v>
      </c>
      <c r="AX18" s="51">
        <f t="shared" si="8"/>
        <v>20884.32</v>
      </c>
      <c r="AY18" s="51">
        <f t="shared" si="8"/>
        <v>0</v>
      </c>
      <c r="AZ18" s="51">
        <f t="shared" si="8"/>
        <v>0</v>
      </c>
      <c r="BA18" s="51">
        <f t="shared" si="8"/>
        <v>446311.98</v>
      </c>
      <c r="BB18" s="51">
        <f t="shared" si="8"/>
        <v>20884.32</v>
      </c>
      <c r="BC18" s="51">
        <f t="shared" si="8"/>
        <v>6240413.7558999993</v>
      </c>
      <c r="BD18" s="51">
        <f t="shared" si="8"/>
        <v>1414984.7201999999</v>
      </c>
      <c r="BE18" s="51">
        <f t="shared" si="8"/>
        <v>601369.46530000004</v>
      </c>
      <c r="BF18" s="51">
        <f t="shared" si="8"/>
        <v>131013.70000000001</v>
      </c>
      <c r="BG18" s="51">
        <f t="shared" si="8"/>
        <v>0</v>
      </c>
      <c r="BH18" s="51">
        <f t="shared" si="8"/>
        <v>0</v>
      </c>
      <c r="BI18" s="51">
        <f t="shared" si="8"/>
        <v>-50000</v>
      </c>
      <c r="BJ18" s="51">
        <f t="shared" si="8"/>
        <v>-8403.3220000000001</v>
      </c>
      <c r="BK18" s="51">
        <f t="shared" si="8"/>
        <v>-2912892.1913000001</v>
      </c>
      <c r="BL18" s="51">
        <f t="shared" si="8"/>
        <v>-1117439.3818000001</v>
      </c>
      <c r="BM18" s="51">
        <f t="shared" si="8"/>
        <v>0</v>
      </c>
      <c r="BN18" s="51">
        <f t="shared" si="8"/>
        <v>0</v>
      </c>
    </row>
    <row r="19" spans="1:66" ht="18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</row>
    <row r="20" spans="1:66"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</row>
    <row r="22" spans="1:66">
      <c r="F22" s="80"/>
    </row>
  </sheetData>
  <protectedRanges>
    <protectedRange sqref="AS10:BN12 AS14:BN17" name="Range3"/>
    <protectedRange sqref="B18" name="Range1"/>
    <protectedRange sqref="I10:AP12 I14:AP17" name="Range2"/>
  </protectedRanges>
  <mergeCells count="50">
    <mergeCell ref="BC3:BN3"/>
    <mergeCell ref="I4:BB4"/>
    <mergeCell ref="BC4:BH4"/>
    <mergeCell ref="BI4:BN4"/>
    <mergeCell ref="I5:BB5"/>
    <mergeCell ref="BG5:BH7"/>
    <mergeCell ref="AQ7:AR7"/>
    <mergeCell ref="AS7:AT7"/>
    <mergeCell ref="AU7:AV7"/>
    <mergeCell ref="AQ6:AV6"/>
    <mergeCell ref="BC6:BD7"/>
    <mergeCell ref="BE6:BF7"/>
    <mergeCell ref="AW7:AX7"/>
    <mergeCell ref="AY7:AZ7"/>
    <mergeCell ref="M6:N7"/>
    <mergeCell ref="I6:L6"/>
    <mergeCell ref="A2:H2"/>
    <mergeCell ref="A3:A8"/>
    <mergeCell ref="B3:B8"/>
    <mergeCell ref="C3:H6"/>
    <mergeCell ref="I3:BB3"/>
    <mergeCell ref="AW6:BB6"/>
    <mergeCell ref="AM7:AN7"/>
    <mergeCell ref="S7:T7"/>
    <mergeCell ref="O6:AD6"/>
    <mergeCell ref="AE6:AF7"/>
    <mergeCell ref="AG6:AH7"/>
    <mergeCell ref="AI6:AJ6"/>
    <mergeCell ref="AK6:AL7"/>
    <mergeCell ref="O7:P7"/>
    <mergeCell ref="C7:D7"/>
    <mergeCell ref="E7:F7"/>
    <mergeCell ref="G7:H7"/>
    <mergeCell ref="I7:J7"/>
    <mergeCell ref="K7:L7"/>
    <mergeCell ref="BK7:BL7"/>
    <mergeCell ref="Q7:R7"/>
    <mergeCell ref="BM7:BN7"/>
    <mergeCell ref="U7:V7"/>
    <mergeCell ref="W7:X7"/>
    <mergeCell ref="Y7:Z7"/>
    <mergeCell ref="AA7:AB7"/>
    <mergeCell ref="AC7:AD7"/>
    <mergeCell ref="BI5:BJ7"/>
    <mergeCell ref="BK5:BN6"/>
    <mergeCell ref="BC5:BF5"/>
    <mergeCell ref="AI7:AJ7"/>
    <mergeCell ref="AM6:AN6"/>
    <mergeCell ref="AO6:AP7"/>
    <mergeCell ref="BA7:BB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47"/>
  <sheetViews>
    <sheetView tabSelected="1" topLeftCell="AU1" workbookViewId="0">
      <selection activeCell="BG20" sqref="BG20"/>
    </sheetView>
  </sheetViews>
  <sheetFormatPr defaultRowHeight="17.25"/>
  <cols>
    <col min="1" max="1" width="0.875" style="40" hidden="1" customWidth="1"/>
    <col min="2" max="2" width="4" style="40" customWidth="1"/>
    <col min="3" max="3" width="26.5" style="40" customWidth="1"/>
    <col min="4" max="4" width="16.75" style="40" customWidth="1"/>
    <col min="5" max="5" width="16.875" style="40" customWidth="1"/>
    <col min="6" max="6" width="16.25" style="40" customWidth="1"/>
    <col min="7" max="7" width="17" style="40" customWidth="1"/>
    <col min="8" max="8" width="15.125" style="40" customWidth="1"/>
    <col min="9" max="9" width="14.125" style="40" customWidth="1"/>
    <col min="10" max="10" width="11.375" style="40" customWidth="1"/>
    <col min="11" max="11" width="12.5" style="40" customWidth="1"/>
    <col min="12" max="12" width="11.25" style="40" customWidth="1"/>
    <col min="13" max="13" width="11.87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10.25" style="40" bestFit="1" customWidth="1"/>
    <col min="20" max="21" width="9.875" style="40" customWidth="1"/>
    <col min="22" max="22" width="10.25" style="40" bestFit="1" customWidth="1"/>
    <col min="23" max="23" width="10.5" style="40" customWidth="1"/>
    <col min="24" max="24" width="10.375" style="40" customWidth="1"/>
    <col min="25" max="25" width="11.25" style="40" customWidth="1"/>
    <col min="26" max="26" width="11.125" style="40" customWidth="1"/>
    <col min="27" max="27" width="9.875" style="40" customWidth="1"/>
    <col min="28" max="28" width="10.5" style="40" customWidth="1"/>
    <col min="29" max="29" width="9.875" style="40" customWidth="1"/>
    <col min="30" max="30" width="13.75" style="40" customWidth="1"/>
    <col min="31" max="31" width="9.875" style="40" customWidth="1"/>
    <col min="32" max="32" width="12.5" style="40" customWidth="1"/>
    <col min="33" max="33" width="11.25" style="40" customWidth="1"/>
    <col min="34" max="34" width="12" style="40" customWidth="1"/>
    <col min="35" max="35" width="10.25" style="40" customWidth="1"/>
    <col min="36" max="36" width="11.125" style="40" customWidth="1"/>
    <col min="37" max="37" width="10.375" style="40" customWidth="1"/>
    <col min="38" max="38" width="14.75" style="40" customWidth="1"/>
    <col min="39" max="39" width="10.875" style="40" customWidth="1"/>
    <col min="40" max="40" width="13.25" style="40" customWidth="1"/>
    <col min="41" max="41" width="12" style="40" customWidth="1"/>
    <col min="42" max="42" width="9.5" style="40" customWidth="1"/>
    <col min="43" max="43" width="14.75" style="40" customWidth="1"/>
    <col min="44" max="44" width="14.875" style="40" customWidth="1"/>
    <col min="45" max="45" width="10.875" style="40" customWidth="1"/>
    <col min="46" max="46" width="13.125" style="40" customWidth="1"/>
    <col min="47" max="47" width="12.125" style="40" customWidth="1"/>
    <col min="48" max="48" width="11.5" style="40" customWidth="1"/>
    <col min="49" max="49" width="10.75" style="40" customWidth="1"/>
    <col min="50" max="50" width="13.75" style="40" customWidth="1"/>
    <col min="51" max="51" width="13.875" style="40" customWidth="1"/>
    <col min="52" max="53" width="10.75" style="40" customWidth="1"/>
    <col min="54" max="54" width="12.125" style="40" customWidth="1"/>
    <col min="55" max="55" width="10.875" style="40" customWidth="1"/>
    <col min="56" max="56" width="10.5" style="40" customWidth="1"/>
    <col min="57" max="57" width="11" style="40" customWidth="1"/>
    <col min="58" max="58" width="14.125" style="40" customWidth="1"/>
    <col min="59" max="59" width="12.75" style="40" customWidth="1"/>
    <col min="60" max="60" width="10.625" style="40" customWidth="1"/>
    <col min="61" max="61" width="9.875" style="40" customWidth="1"/>
    <col min="62" max="62" width="11.25" style="40" customWidth="1"/>
    <col min="63" max="63" width="10.875" style="40" customWidth="1"/>
    <col min="64" max="64" width="10.375" style="40" customWidth="1"/>
    <col min="65" max="65" width="10.5" style="40" customWidth="1"/>
    <col min="66" max="66" width="18.125" style="40" customWidth="1"/>
    <col min="67" max="67" width="17" style="40" customWidth="1"/>
    <col min="68" max="68" width="15.25" style="40" customWidth="1"/>
    <col min="69" max="69" width="15.375" style="40" customWidth="1"/>
    <col min="70" max="70" width="14.5" style="40" customWidth="1"/>
    <col min="71" max="71" width="10.125" style="40" customWidth="1"/>
    <col min="72" max="72" width="10.625" style="40" customWidth="1"/>
    <col min="73" max="73" width="11.25" style="40" customWidth="1"/>
    <col min="74" max="74" width="11.125" style="40" customWidth="1"/>
    <col min="75" max="75" width="11.75" style="40" customWidth="1"/>
    <col min="76" max="76" width="10.625" style="40" customWidth="1"/>
    <col min="77" max="77" width="11.5" style="40" customWidth="1"/>
    <col min="78" max="78" width="10.875" style="40" customWidth="1"/>
    <col min="79" max="79" width="11.25" style="40" customWidth="1"/>
    <col min="80" max="80" width="12.125" style="40" customWidth="1"/>
    <col min="81" max="81" width="10.625" style="40" customWidth="1"/>
    <col min="82" max="82" width="14.375" style="40" bestFit="1" customWidth="1"/>
    <col min="83" max="83" width="13.75" style="40" bestFit="1" customWidth="1"/>
    <col min="84" max="84" width="11.125" style="40" customWidth="1"/>
    <col min="85" max="85" width="10.25" style="40" bestFit="1" customWidth="1"/>
    <col min="86" max="86" width="14.125" style="40" customWidth="1"/>
    <col min="87" max="88" width="13.75" style="40" bestFit="1" customWidth="1"/>
    <col min="89" max="89" width="10.25" style="40" bestFit="1" customWidth="1"/>
    <col min="90" max="90" width="10.125" style="40" customWidth="1"/>
    <col min="91" max="93" width="10.25" style="40" bestFit="1" customWidth="1"/>
    <col min="94" max="94" width="10.625" style="40" customWidth="1"/>
    <col min="95" max="97" width="10.25" style="40" bestFit="1" customWidth="1"/>
    <col min="98" max="98" width="11.375" style="40" customWidth="1"/>
    <col min="99" max="99" width="10.25" style="40" bestFit="1" customWidth="1"/>
    <col min="100" max="100" width="10.625" style="40" customWidth="1"/>
    <col min="101" max="101" width="10.25" style="40" bestFit="1" customWidth="1"/>
    <col min="102" max="102" width="32.875" style="40" customWidth="1"/>
    <col min="103" max="103" width="10.25" style="40" bestFit="1" customWidth="1"/>
    <col min="104" max="104" width="10.625" style="40" customWidth="1"/>
    <col min="105" max="105" width="10.25" style="40" bestFit="1" customWidth="1"/>
    <col min="106" max="106" width="11.375" style="40" customWidth="1"/>
    <col min="107" max="107" width="10.25" style="40" bestFit="1" customWidth="1"/>
    <col min="108" max="108" width="10.375" style="40" customWidth="1"/>
    <col min="109" max="109" width="10.25" style="40" bestFit="1" customWidth="1"/>
    <col min="110" max="110" width="11.5" style="40" customWidth="1"/>
    <col min="111" max="111" width="11.125" style="40" customWidth="1"/>
    <col min="112" max="112" width="10" style="40" customWidth="1"/>
    <col min="113" max="113" width="10.25" style="40" bestFit="1" customWidth="1"/>
    <col min="114" max="114" width="14" style="40" customWidth="1"/>
    <col min="115" max="116" width="15.5" style="40" customWidth="1"/>
    <col min="117" max="117" width="13.625" style="40" customWidth="1"/>
    <col min="118" max="118" width="18.375" style="40" customWidth="1"/>
    <col min="119" max="119" width="13.625" style="40" bestFit="1" customWidth="1"/>
    <col min="120" max="120" width="14.875" style="40" bestFit="1" customWidth="1"/>
    <col min="121" max="121" width="13.625" style="40" bestFit="1" customWidth="1"/>
    <col min="122" max="123" width="10.125" style="40" bestFit="1" customWidth="1"/>
    <col min="124" max="124" width="14.625" style="40" bestFit="1" customWidth="1"/>
    <col min="125" max="125" width="14" style="40" bestFit="1" customWidth="1"/>
    <col min="126" max="16384" width="9" style="40"/>
  </cols>
  <sheetData>
    <row r="1" spans="1:125" ht="17.25" customHeight="1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</row>
    <row r="2" spans="1:125" ht="25.5" customHeight="1">
      <c r="B2" s="220" t="s">
        <v>141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57"/>
      <c r="S2" s="57"/>
      <c r="T2" s="57"/>
      <c r="U2" s="57"/>
      <c r="V2" s="58"/>
      <c r="W2" s="58"/>
      <c r="X2" s="58"/>
      <c r="Y2" s="58"/>
      <c r="Z2" s="58"/>
      <c r="AA2" s="58"/>
      <c r="AB2" s="58"/>
      <c r="AC2" s="58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59"/>
      <c r="DK2" s="59"/>
      <c r="DL2" s="59"/>
      <c r="DM2" s="59"/>
      <c r="DN2" s="59"/>
      <c r="DO2" s="59"/>
      <c r="DP2" s="59"/>
      <c r="DQ2" s="59"/>
      <c r="DR2" s="59"/>
      <c r="DS2" s="59"/>
    </row>
    <row r="3" spans="1:125" ht="12.75" customHeight="1">
      <c r="C3" s="60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9" t="s">
        <v>135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221"/>
      <c r="AC3" s="22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2"/>
      <c r="DG3" s="62"/>
      <c r="DH3" s="62"/>
      <c r="DI3" s="62"/>
    </row>
    <row r="4" spans="1:125" s="63" customFormat="1" ht="12.75" customHeight="1">
      <c r="B4" s="222" t="s">
        <v>60</v>
      </c>
      <c r="C4" s="225" t="s">
        <v>59</v>
      </c>
      <c r="D4" s="211" t="s">
        <v>101</v>
      </c>
      <c r="E4" s="212"/>
      <c r="F4" s="212"/>
      <c r="G4" s="212"/>
      <c r="H4" s="212"/>
      <c r="I4" s="213"/>
      <c r="J4" s="231" t="s">
        <v>102</v>
      </c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3"/>
    </row>
    <row r="5" spans="1:125" s="63" customFormat="1" ht="15.75" customHeight="1">
      <c r="B5" s="223"/>
      <c r="C5" s="226"/>
      <c r="D5" s="228"/>
      <c r="E5" s="229"/>
      <c r="F5" s="229"/>
      <c r="G5" s="229"/>
      <c r="H5" s="229"/>
      <c r="I5" s="230"/>
      <c r="J5" s="211" t="s">
        <v>103</v>
      </c>
      <c r="K5" s="212"/>
      <c r="L5" s="212"/>
      <c r="M5" s="213"/>
      <c r="N5" s="237" t="s">
        <v>104</v>
      </c>
      <c r="O5" s="238"/>
      <c r="P5" s="238"/>
      <c r="Q5" s="238"/>
      <c r="R5" s="238"/>
      <c r="S5" s="238"/>
      <c r="T5" s="238"/>
      <c r="U5" s="239"/>
      <c r="V5" s="211" t="s">
        <v>105</v>
      </c>
      <c r="W5" s="212"/>
      <c r="X5" s="212"/>
      <c r="Y5" s="213"/>
      <c r="Z5" s="211" t="s">
        <v>106</v>
      </c>
      <c r="AA5" s="212"/>
      <c r="AB5" s="212"/>
      <c r="AC5" s="213"/>
      <c r="AD5" s="211" t="s">
        <v>107</v>
      </c>
      <c r="AE5" s="212"/>
      <c r="AF5" s="212"/>
      <c r="AG5" s="213"/>
      <c r="AH5" s="82"/>
      <c r="AI5" s="83"/>
      <c r="AJ5" s="83"/>
      <c r="AK5" s="84"/>
      <c r="AL5" s="236"/>
      <c r="AM5" s="234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6"/>
      <c r="BB5" s="211" t="s">
        <v>108</v>
      </c>
      <c r="BC5" s="212"/>
      <c r="BD5" s="212"/>
      <c r="BE5" s="213"/>
      <c r="BF5" s="67" t="s">
        <v>55</v>
      </c>
      <c r="BG5" s="67"/>
      <c r="BH5" s="67"/>
      <c r="BI5" s="67"/>
      <c r="BJ5" s="67"/>
      <c r="BK5" s="67"/>
      <c r="BL5" s="67"/>
      <c r="BM5" s="67"/>
      <c r="BN5" s="211" t="s">
        <v>109</v>
      </c>
      <c r="BO5" s="212"/>
      <c r="BP5" s="212"/>
      <c r="BQ5" s="213"/>
      <c r="BR5" s="68" t="s">
        <v>110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234"/>
      <c r="CG5" s="234"/>
      <c r="CH5" s="234"/>
      <c r="CI5" s="234"/>
      <c r="CJ5" s="234"/>
      <c r="CK5" s="235"/>
      <c r="CL5" s="211" t="s">
        <v>111</v>
      </c>
      <c r="CM5" s="212"/>
      <c r="CN5" s="212"/>
      <c r="CO5" s="213"/>
      <c r="CP5" s="211" t="s">
        <v>112</v>
      </c>
      <c r="CQ5" s="212"/>
      <c r="CR5" s="212"/>
      <c r="CS5" s="213"/>
      <c r="CT5" s="64" t="s">
        <v>110</v>
      </c>
      <c r="CU5" s="64"/>
      <c r="CV5" s="64"/>
      <c r="CW5" s="64"/>
      <c r="CX5" s="64"/>
      <c r="CY5" s="64"/>
      <c r="CZ5" s="64"/>
      <c r="DA5" s="64"/>
      <c r="DB5" s="211" t="s">
        <v>113</v>
      </c>
      <c r="DC5" s="212"/>
      <c r="DD5" s="212"/>
      <c r="DE5" s="213"/>
      <c r="DF5" s="69" t="s">
        <v>110</v>
      </c>
      <c r="DG5" s="69"/>
      <c r="DH5" s="69"/>
      <c r="DI5" s="69"/>
      <c r="DJ5" s="211" t="s">
        <v>114</v>
      </c>
      <c r="DK5" s="212"/>
      <c r="DL5" s="212"/>
      <c r="DM5" s="213"/>
      <c r="DN5" s="211" t="s">
        <v>115</v>
      </c>
      <c r="DO5" s="212"/>
      <c r="DP5" s="212"/>
      <c r="DQ5" s="212"/>
      <c r="DR5" s="212"/>
      <c r="DS5" s="213"/>
      <c r="DT5" s="179" t="s">
        <v>116</v>
      </c>
      <c r="DU5" s="180"/>
    </row>
    <row r="6" spans="1:125" s="63" customFormat="1" ht="80.25" customHeight="1">
      <c r="B6" s="223"/>
      <c r="C6" s="226"/>
      <c r="D6" s="214"/>
      <c r="E6" s="215"/>
      <c r="F6" s="215"/>
      <c r="G6" s="215"/>
      <c r="H6" s="215"/>
      <c r="I6" s="216"/>
      <c r="J6" s="214"/>
      <c r="K6" s="215"/>
      <c r="L6" s="215"/>
      <c r="M6" s="216"/>
      <c r="N6" s="208" t="s">
        <v>117</v>
      </c>
      <c r="O6" s="209"/>
      <c r="P6" s="209"/>
      <c r="Q6" s="210"/>
      <c r="R6" s="208" t="s">
        <v>118</v>
      </c>
      <c r="S6" s="209"/>
      <c r="T6" s="209"/>
      <c r="U6" s="210"/>
      <c r="V6" s="214"/>
      <c r="W6" s="215"/>
      <c r="X6" s="215"/>
      <c r="Y6" s="216"/>
      <c r="Z6" s="214"/>
      <c r="AA6" s="215"/>
      <c r="AB6" s="215"/>
      <c r="AC6" s="216"/>
      <c r="AD6" s="214"/>
      <c r="AE6" s="215"/>
      <c r="AF6" s="215"/>
      <c r="AG6" s="216"/>
      <c r="AH6" s="240" t="s">
        <v>137</v>
      </c>
      <c r="AI6" s="240"/>
      <c r="AJ6" s="240"/>
      <c r="AK6" s="240"/>
      <c r="AL6" s="208" t="s">
        <v>119</v>
      </c>
      <c r="AM6" s="209"/>
      <c r="AN6" s="209"/>
      <c r="AO6" s="210"/>
      <c r="AP6" s="208" t="s">
        <v>120</v>
      </c>
      <c r="AQ6" s="209"/>
      <c r="AR6" s="209"/>
      <c r="AS6" s="210"/>
      <c r="AT6" s="208" t="s">
        <v>121</v>
      </c>
      <c r="AU6" s="209"/>
      <c r="AV6" s="209"/>
      <c r="AW6" s="210"/>
      <c r="AX6" s="208" t="s">
        <v>122</v>
      </c>
      <c r="AY6" s="209"/>
      <c r="AZ6" s="209"/>
      <c r="BA6" s="210"/>
      <c r="BB6" s="214"/>
      <c r="BC6" s="215"/>
      <c r="BD6" s="215"/>
      <c r="BE6" s="216"/>
      <c r="BF6" s="208" t="s">
        <v>123</v>
      </c>
      <c r="BG6" s="209"/>
      <c r="BH6" s="209"/>
      <c r="BI6" s="210"/>
      <c r="BJ6" s="208" t="s">
        <v>124</v>
      </c>
      <c r="BK6" s="209"/>
      <c r="BL6" s="209"/>
      <c r="BM6" s="210"/>
      <c r="BN6" s="214"/>
      <c r="BO6" s="215"/>
      <c r="BP6" s="215"/>
      <c r="BQ6" s="216"/>
      <c r="BR6" s="208" t="s">
        <v>125</v>
      </c>
      <c r="BS6" s="209"/>
      <c r="BT6" s="209"/>
      <c r="BU6" s="210"/>
      <c r="BV6" s="208" t="s">
        <v>126</v>
      </c>
      <c r="BW6" s="209"/>
      <c r="BX6" s="209"/>
      <c r="BY6" s="210"/>
      <c r="BZ6" s="208" t="s">
        <v>127</v>
      </c>
      <c r="CA6" s="209"/>
      <c r="CB6" s="209"/>
      <c r="CC6" s="210"/>
      <c r="CD6" s="208" t="s">
        <v>128</v>
      </c>
      <c r="CE6" s="209"/>
      <c r="CF6" s="209"/>
      <c r="CG6" s="210"/>
      <c r="CH6" s="208" t="s">
        <v>129</v>
      </c>
      <c r="CI6" s="209"/>
      <c r="CJ6" s="209"/>
      <c r="CK6" s="210"/>
      <c r="CL6" s="214"/>
      <c r="CM6" s="215"/>
      <c r="CN6" s="215"/>
      <c r="CO6" s="216"/>
      <c r="CP6" s="214"/>
      <c r="CQ6" s="215"/>
      <c r="CR6" s="215"/>
      <c r="CS6" s="216"/>
      <c r="CT6" s="208" t="s">
        <v>130</v>
      </c>
      <c r="CU6" s="209"/>
      <c r="CV6" s="209"/>
      <c r="CW6" s="210"/>
      <c r="CX6" s="208" t="s">
        <v>131</v>
      </c>
      <c r="CY6" s="209"/>
      <c r="CZ6" s="209"/>
      <c r="DA6" s="210"/>
      <c r="DB6" s="214"/>
      <c r="DC6" s="215"/>
      <c r="DD6" s="215"/>
      <c r="DE6" s="216"/>
      <c r="DF6" s="208" t="s">
        <v>132</v>
      </c>
      <c r="DG6" s="209"/>
      <c r="DH6" s="209"/>
      <c r="DI6" s="210"/>
      <c r="DJ6" s="214"/>
      <c r="DK6" s="215"/>
      <c r="DL6" s="215"/>
      <c r="DM6" s="216"/>
      <c r="DN6" s="214"/>
      <c r="DO6" s="215"/>
      <c r="DP6" s="215"/>
      <c r="DQ6" s="215"/>
      <c r="DR6" s="215"/>
      <c r="DS6" s="216"/>
      <c r="DT6" s="181"/>
      <c r="DU6" s="182"/>
    </row>
    <row r="7" spans="1:125" s="63" customFormat="1" ht="30.75" customHeight="1">
      <c r="B7" s="223"/>
      <c r="C7" s="226"/>
      <c r="D7" s="217" t="s">
        <v>133</v>
      </c>
      <c r="E7" s="218"/>
      <c r="F7" s="206" t="s">
        <v>63</v>
      </c>
      <c r="G7" s="207"/>
      <c r="H7" s="206" t="s">
        <v>64</v>
      </c>
      <c r="I7" s="207"/>
      <c r="J7" s="206" t="s">
        <v>63</v>
      </c>
      <c r="K7" s="207"/>
      <c r="L7" s="206" t="s">
        <v>64</v>
      </c>
      <c r="M7" s="207"/>
      <c r="N7" s="206" t="s">
        <v>63</v>
      </c>
      <c r="O7" s="207"/>
      <c r="P7" s="206" t="s">
        <v>64</v>
      </c>
      <c r="Q7" s="207"/>
      <c r="R7" s="206" t="s">
        <v>63</v>
      </c>
      <c r="S7" s="207"/>
      <c r="T7" s="206" t="s">
        <v>64</v>
      </c>
      <c r="U7" s="207"/>
      <c r="V7" s="206" t="s">
        <v>63</v>
      </c>
      <c r="W7" s="207"/>
      <c r="X7" s="206" t="s">
        <v>64</v>
      </c>
      <c r="Y7" s="207"/>
      <c r="Z7" s="206" t="s">
        <v>63</v>
      </c>
      <c r="AA7" s="207"/>
      <c r="AB7" s="206" t="s">
        <v>64</v>
      </c>
      <c r="AC7" s="207"/>
      <c r="AD7" s="206" t="s">
        <v>63</v>
      </c>
      <c r="AE7" s="207"/>
      <c r="AF7" s="206" t="s">
        <v>64</v>
      </c>
      <c r="AG7" s="207"/>
      <c r="AH7" s="206" t="s">
        <v>63</v>
      </c>
      <c r="AI7" s="207"/>
      <c r="AJ7" s="206" t="s">
        <v>64</v>
      </c>
      <c r="AK7" s="207"/>
      <c r="AL7" s="206" t="s">
        <v>63</v>
      </c>
      <c r="AM7" s="207"/>
      <c r="AN7" s="206" t="s">
        <v>64</v>
      </c>
      <c r="AO7" s="207"/>
      <c r="AP7" s="206" t="s">
        <v>63</v>
      </c>
      <c r="AQ7" s="207"/>
      <c r="AR7" s="206" t="s">
        <v>64</v>
      </c>
      <c r="AS7" s="207"/>
      <c r="AT7" s="206" t="s">
        <v>63</v>
      </c>
      <c r="AU7" s="207"/>
      <c r="AV7" s="206" t="s">
        <v>64</v>
      </c>
      <c r="AW7" s="207"/>
      <c r="AX7" s="206" t="s">
        <v>63</v>
      </c>
      <c r="AY7" s="207"/>
      <c r="AZ7" s="206" t="s">
        <v>64</v>
      </c>
      <c r="BA7" s="207"/>
      <c r="BB7" s="206" t="s">
        <v>63</v>
      </c>
      <c r="BC7" s="207"/>
      <c r="BD7" s="206" t="s">
        <v>64</v>
      </c>
      <c r="BE7" s="207"/>
      <c r="BF7" s="206" t="s">
        <v>63</v>
      </c>
      <c r="BG7" s="207"/>
      <c r="BH7" s="206" t="s">
        <v>64</v>
      </c>
      <c r="BI7" s="207"/>
      <c r="BJ7" s="206" t="s">
        <v>63</v>
      </c>
      <c r="BK7" s="207"/>
      <c r="BL7" s="206" t="s">
        <v>64</v>
      </c>
      <c r="BM7" s="207"/>
      <c r="BN7" s="206" t="s">
        <v>63</v>
      </c>
      <c r="BO7" s="207"/>
      <c r="BP7" s="206" t="s">
        <v>64</v>
      </c>
      <c r="BQ7" s="207"/>
      <c r="BR7" s="206" t="s">
        <v>63</v>
      </c>
      <c r="BS7" s="207"/>
      <c r="BT7" s="206" t="s">
        <v>64</v>
      </c>
      <c r="BU7" s="207"/>
      <c r="BV7" s="206" t="s">
        <v>63</v>
      </c>
      <c r="BW7" s="207"/>
      <c r="BX7" s="206" t="s">
        <v>64</v>
      </c>
      <c r="BY7" s="207"/>
      <c r="BZ7" s="206" t="s">
        <v>63</v>
      </c>
      <c r="CA7" s="207"/>
      <c r="CB7" s="206" t="s">
        <v>64</v>
      </c>
      <c r="CC7" s="207"/>
      <c r="CD7" s="206" t="s">
        <v>63</v>
      </c>
      <c r="CE7" s="207"/>
      <c r="CF7" s="206" t="s">
        <v>64</v>
      </c>
      <c r="CG7" s="207"/>
      <c r="CH7" s="206" t="s">
        <v>63</v>
      </c>
      <c r="CI7" s="207"/>
      <c r="CJ7" s="206" t="s">
        <v>64</v>
      </c>
      <c r="CK7" s="207"/>
      <c r="CL7" s="206" t="s">
        <v>63</v>
      </c>
      <c r="CM7" s="207"/>
      <c r="CN7" s="206" t="s">
        <v>64</v>
      </c>
      <c r="CO7" s="207"/>
      <c r="CP7" s="206" t="s">
        <v>63</v>
      </c>
      <c r="CQ7" s="207"/>
      <c r="CR7" s="206" t="s">
        <v>64</v>
      </c>
      <c r="CS7" s="207"/>
      <c r="CT7" s="206" t="s">
        <v>63</v>
      </c>
      <c r="CU7" s="207"/>
      <c r="CV7" s="206" t="s">
        <v>64</v>
      </c>
      <c r="CW7" s="207"/>
      <c r="CX7" s="206" t="s">
        <v>63</v>
      </c>
      <c r="CY7" s="207"/>
      <c r="CZ7" s="206" t="s">
        <v>64</v>
      </c>
      <c r="DA7" s="207"/>
      <c r="DB7" s="206" t="s">
        <v>63</v>
      </c>
      <c r="DC7" s="207"/>
      <c r="DD7" s="206" t="s">
        <v>64</v>
      </c>
      <c r="DE7" s="207"/>
      <c r="DF7" s="206" t="s">
        <v>63</v>
      </c>
      <c r="DG7" s="207"/>
      <c r="DH7" s="206" t="s">
        <v>64</v>
      </c>
      <c r="DI7" s="207"/>
      <c r="DJ7" s="206" t="s">
        <v>63</v>
      </c>
      <c r="DK7" s="207"/>
      <c r="DL7" s="206" t="s">
        <v>64</v>
      </c>
      <c r="DM7" s="207"/>
      <c r="DN7" s="206" t="s">
        <v>134</v>
      </c>
      <c r="DO7" s="207"/>
      <c r="DP7" s="206" t="s">
        <v>63</v>
      </c>
      <c r="DQ7" s="207"/>
      <c r="DR7" s="206" t="s">
        <v>64</v>
      </c>
      <c r="DS7" s="207"/>
      <c r="DT7" s="206" t="s">
        <v>64</v>
      </c>
      <c r="DU7" s="207"/>
    </row>
    <row r="8" spans="1:125" s="63" customFormat="1" ht="32.25" customHeight="1">
      <c r="B8" s="224"/>
      <c r="C8" s="227"/>
      <c r="D8" s="70" t="s">
        <v>61</v>
      </c>
      <c r="E8" s="71" t="s">
        <v>62</v>
      </c>
      <c r="F8" s="70" t="s">
        <v>61</v>
      </c>
      <c r="G8" s="71" t="s">
        <v>62</v>
      </c>
      <c r="H8" s="70" t="s">
        <v>61</v>
      </c>
      <c r="I8" s="71" t="s">
        <v>62</v>
      </c>
      <c r="J8" s="70" t="s">
        <v>61</v>
      </c>
      <c r="K8" s="71" t="s">
        <v>62</v>
      </c>
      <c r="L8" s="70" t="s">
        <v>61</v>
      </c>
      <c r="M8" s="71" t="s">
        <v>62</v>
      </c>
      <c r="N8" s="70" t="s">
        <v>61</v>
      </c>
      <c r="O8" s="71" t="s">
        <v>62</v>
      </c>
      <c r="P8" s="70" t="s">
        <v>61</v>
      </c>
      <c r="Q8" s="71" t="s">
        <v>62</v>
      </c>
      <c r="R8" s="70" t="s">
        <v>61</v>
      </c>
      <c r="S8" s="71" t="s">
        <v>62</v>
      </c>
      <c r="T8" s="70" t="s">
        <v>61</v>
      </c>
      <c r="U8" s="71" t="s">
        <v>62</v>
      </c>
      <c r="V8" s="70" t="s">
        <v>61</v>
      </c>
      <c r="W8" s="71" t="s">
        <v>62</v>
      </c>
      <c r="X8" s="70" t="s">
        <v>61</v>
      </c>
      <c r="Y8" s="71" t="s">
        <v>62</v>
      </c>
      <c r="Z8" s="70" t="s">
        <v>61</v>
      </c>
      <c r="AA8" s="71" t="s">
        <v>62</v>
      </c>
      <c r="AB8" s="70" t="s">
        <v>61</v>
      </c>
      <c r="AC8" s="71" t="s">
        <v>62</v>
      </c>
      <c r="AD8" s="70" t="s">
        <v>61</v>
      </c>
      <c r="AE8" s="71" t="s">
        <v>62</v>
      </c>
      <c r="AF8" s="70" t="s">
        <v>61</v>
      </c>
      <c r="AG8" s="71" t="s">
        <v>62</v>
      </c>
      <c r="AH8" s="70" t="s">
        <v>61</v>
      </c>
      <c r="AI8" s="71" t="s">
        <v>62</v>
      </c>
      <c r="AJ8" s="70" t="s">
        <v>61</v>
      </c>
      <c r="AK8" s="71" t="s">
        <v>62</v>
      </c>
      <c r="AL8" s="70" t="s">
        <v>61</v>
      </c>
      <c r="AM8" s="71" t="s">
        <v>62</v>
      </c>
      <c r="AN8" s="70" t="s">
        <v>61</v>
      </c>
      <c r="AO8" s="71" t="s">
        <v>62</v>
      </c>
      <c r="AP8" s="70" t="s">
        <v>61</v>
      </c>
      <c r="AQ8" s="71" t="s">
        <v>62</v>
      </c>
      <c r="AR8" s="70" t="s">
        <v>61</v>
      </c>
      <c r="AS8" s="71" t="s">
        <v>62</v>
      </c>
      <c r="AT8" s="70" t="s">
        <v>61</v>
      </c>
      <c r="AU8" s="71" t="s">
        <v>62</v>
      </c>
      <c r="AV8" s="70" t="s">
        <v>61</v>
      </c>
      <c r="AW8" s="71" t="s">
        <v>62</v>
      </c>
      <c r="AX8" s="70" t="s">
        <v>61</v>
      </c>
      <c r="AY8" s="71" t="s">
        <v>62</v>
      </c>
      <c r="AZ8" s="70" t="s">
        <v>61</v>
      </c>
      <c r="BA8" s="71" t="s">
        <v>62</v>
      </c>
      <c r="BB8" s="70" t="s">
        <v>61</v>
      </c>
      <c r="BC8" s="71" t="s">
        <v>62</v>
      </c>
      <c r="BD8" s="70" t="s">
        <v>61</v>
      </c>
      <c r="BE8" s="71" t="s">
        <v>62</v>
      </c>
      <c r="BF8" s="70" t="s">
        <v>61</v>
      </c>
      <c r="BG8" s="71" t="s">
        <v>62</v>
      </c>
      <c r="BH8" s="70" t="s">
        <v>61</v>
      </c>
      <c r="BI8" s="71" t="s">
        <v>62</v>
      </c>
      <c r="BJ8" s="70" t="s">
        <v>61</v>
      </c>
      <c r="BK8" s="71" t="s">
        <v>62</v>
      </c>
      <c r="BL8" s="70" t="s">
        <v>61</v>
      </c>
      <c r="BM8" s="71" t="s">
        <v>62</v>
      </c>
      <c r="BN8" s="70" t="s">
        <v>61</v>
      </c>
      <c r="BO8" s="71" t="s">
        <v>62</v>
      </c>
      <c r="BP8" s="70" t="s">
        <v>61</v>
      </c>
      <c r="BQ8" s="71" t="s">
        <v>62</v>
      </c>
      <c r="BR8" s="70" t="s">
        <v>61</v>
      </c>
      <c r="BS8" s="71" t="s">
        <v>62</v>
      </c>
      <c r="BT8" s="70" t="s">
        <v>61</v>
      </c>
      <c r="BU8" s="71" t="s">
        <v>62</v>
      </c>
      <c r="BV8" s="70" t="s">
        <v>61</v>
      </c>
      <c r="BW8" s="71" t="s">
        <v>62</v>
      </c>
      <c r="BX8" s="70" t="s">
        <v>61</v>
      </c>
      <c r="BY8" s="71" t="s">
        <v>62</v>
      </c>
      <c r="BZ8" s="70" t="s">
        <v>61</v>
      </c>
      <c r="CA8" s="71" t="s">
        <v>62</v>
      </c>
      <c r="CB8" s="70" t="s">
        <v>61</v>
      </c>
      <c r="CC8" s="71" t="s">
        <v>62</v>
      </c>
      <c r="CD8" s="70" t="s">
        <v>61</v>
      </c>
      <c r="CE8" s="71" t="s">
        <v>62</v>
      </c>
      <c r="CF8" s="70" t="s">
        <v>61</v>
      </c>
      <c r="CG8" s="71" t="s">
        <v>62</v>
      </c>
      <c r="CH8" s="70" t="s">
        <v>61</v>
      </c>
      <c r="CI8" s="71" t="s">
        <v>62</v>
      </c>
      <c r="CJ8" s="70" t="s">
        <v>61</v>
      </c>
      <c r="CK8" s="71" t="s">
        <v>62</v>
      </c>
      <c r="CL8" s="70" t="s">
        <v>61</v>
      </c>
      <c r="CM8" s="71" t="s">
        <v>62</v>
      </c>
      <c r="CN8" s="70" t="s">
        <v>61</v>
      </c>
      <c r="CO8" s="71" t="s">
        <v>62</v>
      </c>
      <c r="CP8" s="70" t="s">
        <v>61</v>
      </c>
      <c r="CQ8" s="71" t="s">
        <v>62</v>
      </c>
      <c r="CR8" s="70" t="s">
        <v>61</v>
      </c>
      <c r="CS8" s="71" t="s">
        <v>62</v>
      </c>
      <c r="CT8" s="70" t="s">
        <v>61</v>
      </c>
      <c r="CU8" s="71" t="s">
        <v>62</v>
      </c>
      <c r="CV8" s="70" t="s">
        <v>61</v>
      </c>
      <c r="CW8" s="71" t="s">
        <v>62</v>
      </c>
      <c r="CX8" s="70" t="s">
        <v>61</v>
      </c>
      <c r="CY8" s="71" t="s">
        <v>62</v>
      </c>
      <c r="CZ8" s="70" t="s">
        <v>61</v>
      </c>
      <c r="DA8" s="71" t="s">
        <v>62</v>
      </c>
      <c r="DB8" s="70" t="s">
        <v>61</v>
      </c>
      <c r="DC8" s="71" t="s">
        <v>62</v>
      </c>
      <c r="DD8" s="70" t="s">
        <v>61</v>
      </c>
      <c r="DE8" s="71" t="s">
        <v>62</v>
      </c>
      <c r="DF8" s="70" t="s">
        <v>61</v>
      </c>
      <c r="DG8" s="71" t="s">
        <v>62</v>
      </c>
      <c r="DH8" s="70" t="s">
        <v>61</v>
      </c>
      <c r="DI8" s="71" t="s">
        <v>62</v>
      </c>
      <c r="DJ8" s="70" t="s">
        <v>61</v>
      </c>
      <c r="DK8" s="71" t="s">
        <v>62</v>
      </c>
      <c r="DL8" s="70" t="s">
        <v>61</v>
      </c>
      <c r="DM8" s="71" t="s">
        <v>62</v>
      </c>
      <c r="DN8" s="70" t="s">
        <v>61</v>
      </c>
      <c r="DO8" s="71" t="s">
        <v>62</v>
      </c>
      <c r="DP8" s="70" t="s">
        <v>61</v>
      </c>
      <c r="DQ8" s="71" t="s">
        <v>62</v>
      </c>
      <c r="DR8" s="70" t="s">
        <v>61</v>
      </c>
      <c r="DS8" s="71" t="s">
        <v>62</v>
      </c>
      <c r="DT8" s="70" t="s">
        <v>61</v>
      </c>
      <c r="DU8" s="71" t="s">
        <v>62</v>
      </c>
    </row>
    <row r="9" spans="1:125" s="63" customFormat="1" ht="15" customHeight="1">
      <c r="B9" s="72"/>
      <c r="C9" s="56">
        <v>1</v>
      </c>
      <c r="D9" s="56">
        <f t="shared" ref="D9:J9" si="0">C9+1</f>
        <v>2</v>
      </c>
      <c r="E9" s="56">
        <f t="shared" si="0"/>
        <v>3</v>
      </c>
      <c r="F9" s="56">
        <f t="shared" si="0"/>
        <v>4</v>
      </c>
      <c r="G9" s="56">
        <f t="shared" si="0"/>
        <v>5</v>
      </c>
      <c r="H9" s="56">
        <f t="shared" si="0"/>
        <v>6</v>
      </c>
      <c r="I9" s="56">
        <f t="shared" si="0"/>
        <v>7</v>
      </c>
      <c r="J9" s="56">
        <f t="shared" si="0"/>
        <v>8</v>
      </c>
      <c r="K9" s="56">
        <f t="shared" ref="K9:BT9" si="1">J9+1</f>
        <v>9</v>
      </c>
      <c r="L9" s="56">
        <f t="shared" si="1"/>
        <v>10</v>
      </c>
      <c r="M9" s="56">
        <f t="shared" si="1"/>
        <v>11</v>
      </c>
      <c r="N9" s="56">
        <f t="shared" si="1"/>
        <v>12</v>
      </c>
      <c r="O9" s="56">
        <f t="shared" si="1"/>
        <v>13</v>
      </c>
      <c r="P9" s="56">
        <f t="shared" si="1"/>
        <v>14</v>
      </c>
      <c r="Q9" s="56">
        <f t="shared" si="1"/>
        <v>15</v>
      </c>
      <c r="R9" s="56">
        <f t="shared" si="1"/>
        <v>16</v>
      </c>
      <c r="S9" s="56">
        <f t="shared" si="1"/>
        <v>17</v>
      </c>
      <c r="T9" s="56">
        <f t="shared" si="1"/>
        <v>18</v>
      </c>
      <c r="U9" s="56">
        <f t="shared" si="1"/>
        <v>19</v>
      </c>
      <c r="V9" s="56">
        <f t="shared" si="1"/>
        <v>20</v>
      </c>
      <c r="W9" s="56">
        <f t="shared" si="1"/>
        <v>21</v>
      </c>
      <c r="X9" s="56">
        <f t="shared" si="1"/>
        <v>22</v>
      </c>
      <c r="Y9" s="56">
        <f t="shared" si="1"/>
        <v>23</v>
      </c>
      <c r="Z9" s="56">
        <f t="shared" si="1"/>
        <v>24</v>
      </c>
      <c r="AA9" s="56">
        <f t="shared" si="1"/>
        <v>25</v>
      </c>
      <c r="AB9" s="56">
        <f t="shared" si="1"/>
        <v>26</v>
      </c>
      <c r="AC9" s="56">
        <f t="shared" si="1"/>
        <v>27</v>
      </c>
      <c r="AD9" s="56">
        <f t="shared" si="1"/>
        <v>28</v>
      </c>
      <c r="AE9" s="56">
        <f t="shared" si="1"/>
        <v>29</v>
      </c>
      <c r="AF9" s="56">
        <f t="shared" si="1"/>
        <v>30</v>
      </c>
      <c r="AG9" s="56">
        <f t="shared" si="1"/>
        <v>31</v>
      </c>
      <c r="AH9" s="81">
        <v>32</v>
      </c>
      <c r="AI9" s="81">
        <v>33</v>
      </c>
      <c r="AJ9" s="81">
        <v>34</v>
      </c>
      <c r="AK9" s="81">
        <v>35</v>
      </c>
      <c r="AL9" s="81">
        <v>36</v>
      </c>
      <c r="AM9" s="81">
        <v>37</v>
      </c>
      <c r="AN9" s="81">
        <v>38</v>
      </c>
      <c r="AO9" s="81">
        <v>39</v>
      </c>
      <c r="AP9" s="56">
        <f t="shared" si="1"/>
        <v>40</v>
      </c>
      <c r="AQ9" s="56">
        <f t="shared" si="1"/>
        <v>41</v>
      </c>
      <c r="AR9" s="56">
        <f t="shared" si="1"/>
        <v>42</v>
      </c>
      <c r="AS9" s="56">
        <f t="shared" si="1"/>
        <v>43</v>
      </c>
      <c r="AT9" s="56">
        <f t="shared" si="1"/>
        <v>44</v>
      </c>
      <c r="AU9" s="56">
        <f t="shared" si="1"/>
        <v>45</v>
      </c>
      <c r="AV9" s="56">
        <f t="shared" si="1"/>
        <v>46</v>
      </c>
      <c r="AW9" s="56">
        <f t="shared" si="1"/>
        <v>47</v>
      </c>
      <c r="AX9" s="56">
        <f t="shared" si="1"/>
        <v>48</v>
      </c>
      <c r="AY9" s="56">
        <f t="shared" si="1"/>
        <v>49</v>
      </c>
      <c r="AZ9" s="56">
        <f t="shared" si="1"/>
        <v>50</v>
      </c>
      <c r="BA9" s="56">
        <f t="shared" si="1"/>
        <v>51</v>
      </c>
      <c r="BB9" s="56">
        <f t="shared" si="1"/>
        <v>52</v>
      </c>
      <c r="BC9" s="56">
        <f t="shared" si="1"/>
        <v>53</v>
      </c>
      <c r="BD9" s="56">
        <f t="shared" si="1"/>
        <v>54</v>
      </c>
      <c r="BE9" s="56">
        <f t="shared" si="1"/>
        <v>55</v>
      </c>
      <c r="BF9" s="56">
        <f t="shared" si="1"/>
        <v>56</v>
      </c>
      <c r="BG9" s="56">
        <f t="shared" si="1"/>
        <v>57</v>
      </c>
      <c r="BH9" s="56">
        <f t="shared" si="1"/>
        <v>58</v>
      </c>
      <c r="BI9" s="56">
        <f t="shared" si="1"/>
        <v>59</v>
      </c>
      <c r="BJ9" s="56">
        <f t="shared" si="1"/>
        <v>60</v>
      </c>
      <c r="BK9" s="56">
        <f t="shared" si="1"/>
        <v>61</v>
      </c>
      <c r="BL9" s="56">
        <f t="shared" si="1"/>
        <v>62</v>
      </c>
      <c r="BM9" s="56">
        <f t="shared" si="1"/>
        <v>63</v>
      </c>
      <c r="BN9" s="56">
        <f t="shared" si="1"/>
        <v>64</v>
      </c>
      <c r="BO9" s="56">
        <f t="shared" si="1"/>
        <v>65</v>
      </c>
      <c r="BP9" s="56">
        <f t="shared" si="1"/>
        <v>66</v>
      </c>
      <c r="BQ9" s="56">
        <f t="shared" si="1"/>
        <v>67</v>
      </c>
      <c r="BR9" s="56">
        <f t="shared" si="1"/>
        <v>68</v>
      </c>
      <c r="BS9" s="56">
        <f t="shared" si="1"/>
        <v>69</v>
      </c>
      <c r="BT9" s="56">
        <f t="shared" si="1"/>
        <v>70</v>
      </c>
      <c r="BU9" s="56">
        <f t="shared" ref="BU9:DT9" si="2">BT9+1</f>
        <v>71</v>
      </c>
      <c r="BV9" s="56">
        <f t="shared" si="2"/>
        <v>72</v>
      </c>
      <c r="BW9" s="56">
        <f t="shared" si="2"/>
        <v>73</v>
      </c>
      <c r="BX9" s="56">
        <f t="shared" si="2"/>
        <v>74</v>
      </c>
      <c r="BY9" s="56">
        <f t="shared" si="2"/>
        <v>75</v>
      </c>
      <c r="BZ9" s="56">
        <f t="shared" si="2"/>
        <v>76</v>
      </c>
      <c r="CA9" s="56">
        <f t="shared" si="2"/>
        <v>77</v>
      </c>
      <c r="CB9" s="56">
        <f t="shared" si="2"/>
        <v>78</v>
      </c>
      <c r="CC9" s="56">
        <f t="shared" si="2"/>
        <v>79</v>
      </c>
      <c r="CD9" s="56">
        <f t="shared" si="2"/>
        <v>80</v>
      </c>
      <c r="CE9" s="56">
        <f t="shared" si="2"/>
        <v>81</v>
      </c>
      <c r="CF9" s="56">
        <f t="shared" si="2"/>
        <v>82</v>
      </c>
      <c r="CG9" s="56">
        <f t="shared" si="2"/>
        <v>83</v>
      </c>
      <c r="CH9" s="56">
        <f t="shared" si="2"/>
        <v>84</v>
      </c>
      <c r="CI9" s="56">
        <f t="shared" si="2"/>
        <v>85</v>
      </c>
      <c r="CJ9" s="56">
        <f t="shared" si="2"/>
        <v>86</v>
      </c>
      <c r="CK9" s="56">
        <f t="shared" si="2"/>
        <v>87</v>
      </c>
      <c r="CL9" s="56">
        <f t="shared" si="2"/>
        <v>88</v>
      </c>
      <c r="CM9" s="56">
        <f t="shared" si="2"/>
        <v>89</v>
      </c>
      <c r="CN9" s="56">
        <f t="shared" si="2"/>
        <v>90</v>
      </c>
      <c r="CO9" s="56">
        <f t="shared" si="2"/>
        <v>91</v>
      </c>
      <c r="CP9" s="56">
        <f t="shared" si="2"/>
        <v>92</v>
      </c>
      <c r="CQ9" s="56">
        <f t="shared" si="2"/>
        <v>93</v>
      </c>
      <c r="CR9" s="56">
        <f t="shared" si="2"/>
        <v>94</v>
      </c>
      <c r="CS9" s="56">
        <f t="shared" si="2"/>
        <v>95</v>
      </c>
      <c r="CT9" s="56">
        <f t="shared" si="2"/>
        <v>96</v>
      </c>
      <c r="CU9" s="56">
        <f t="shared" si="2"/>
        <v>97</v>
      </c>
      <c r="CV9" s="56">
        <f t="shared" si="2"/>
        <v>98</v>
      </c>
      <c r="CW9" s="56">
        <f t="shared" si="2"/>
        <v>99</v>
      </c>
      <c r="CX9" s="56">
        <f t="shared" si="2"/>
        <v>100</v>
      </c>
      <c r="CY9" s="56">
        <f t="shared" si="2"/>
        <v>101</v>
      </c>
      <c r="CZ9" s="56">
        <f t="shared" si="2"/>
        <v>102</v>
      </c>
      <c r="DA9" s="56">
        <f t="shared" si="2"/>
        <v>103</v>
      </c>
      <c r="DB9" s="56">
        <f t="shared" si="2"/>
        <v>104</v>
      </c>
      <c r="DC9" s="56">
        <f t="shared" si="2"/>
        <v>105</v>
      </c>
      <c r="DD9" s="56">
        <f t="shared" si="2"/>
        <v>106</v>
      </c>
      <c r="DE9" s="56">
        <f t="shared" si="2"/>
        <v>107</v>
      </c>
      <c r="DF9" s="56">
        <f t="shared" si="2"/>
        <v>108</v>
      </c>
      <c r="DG9" s="56">
        <f t="shared" si="2"/>
        <v>109</v>
      </c>
      <c r="DH9" s="56">
        <f t="shared" si="2"/>
        <v>110</v>
      </c>
      <c r="DI9" s="56">
        <f t="shared" si="2"/>
        <v>111</v>
      </c>
      <c r="DJ9" s="56">
        <f t="shared" si="2"/>
        <v>112</v>
      </c>
      <c r="DK9" s="56">
        <f t="shared" si="2"/>
        <v>113</v>
      </c>
      <c r="DL9" s="56">
        <f t="shared" si="2"/>
        <v>114</v>
      </c>
      <c r="DM9" s="56">
        <f t="shared" si="2"/>
        <v>115</v>
      </c>
      <c r="DN9" s="56">
        <f t="shared" si="2"/>
        <v>116</v>
      </c>
      <c r="DO9" s="56">
        <f t="shared" si="2"/>
        <v>117</v>
      </c>
      <c r="DP9" s="56">
        <f t="shared" si="2"/>
        <v>118</v>
      </c>
      <c r="DQ9" s="56">
        <f t="shared" si="2"/>
        <v>119</v>
      </c>
      <c r="DR9" s="56">
        <f t="shared" si="2"/>
        <v>120</v>
      </c>
      <c r="DS9" s="56">
        <f t="shared" si="2"/>
        <v>121</v>
      </c>
      <c r="DT9" s="56">
        <f t="shared" si="2"/>
        <v>122</v>
      </c>
      <c r="DU9" s="56">
        <f>DT9+1</f>
        <v>123</v>
      </c>
    </row>
    <row r="10" spans="1:125" s="73" customFormat="1" ht="21" customHeight="1">
      <c r="B10" s="74">
        <v>1</v>
      </c>
      <c r="C10" s="54" t="s">
        <v>93</v>
      </c>
      <c r="D10" s="75">
        <f t="shared" ref="D10:E17" si="3">F10+H10-DT10</f>
        <v>5631844.6344999997</v>
      </c>
      <c r="E10" s="75">
        <f t="shared" si="3"/>
        <v>1091717.2537000002</v>
      </c>
      <c r="F10" s="75">
        <f t="shared" ref="F10:F17" si="4">J10+V10+Z10+AD10+BB10+BN10+CL10+CP10+DB10+DJ10+DP10</f>
        <v>3310693.3257999998</v>
      </c>
      <c r="G10" s="75">
        <f t="shared" ref="G10:G17" si="5">K10+W10+AA10+AE10+BC10+BO10+CM10+CQ10+DC10+DK10+DQ10</f>
        <v>1232243.5897000001</v>
      </c>
      <c r="H10" s="75">
        <f t="shared" ref="H10:H17" si="6">L10+X10+AB10+AF10+BD10+BP10+CN10+CR10+DD10+DL10+DR10</f>
        <v>2321151.3086999999</v>
      </c>
      <c r="I10" s="75">
        <f t="shared" ref="I10:I17" si="7">M10+Y10+AC10+AG10+BE10+BQ10+CO10+CS10+DE10+DM10+DS10</f>
        <v>-140526.33599999998</v>
      </c>
      <c r="J10" s="75">
        <v>1058398</v>
      </c>
      <c r="K10" s="75">
        <v>358979.83669999999</v>
      </c>
      <c r="L10" s="75">
        <v>612300</v>
      </c>
      <c r="M10" s="75">
        <v>21287.31</v>
      </c>
      <c r="N10" s="75">
        <v>1019400</v>
      </c>
      <c r="O10" s="75">
        <v>349417.09769999998</v>
      </c>
      <c r="P10" s="75">
        <v>300000</v>
      </c>
      <c r="Q10" s="75">
        <v>10361.68</v>
      </c>
      <c r="R10" s="75">
        <v>27000</v>
      </c>
      <c r="S10" s="75">
        <v>4624.08</v>
      </c>
      <c r="T10" s="75">
        <v>312300</v>
      </c>
      <c r="U10" s="75">
        <v>10925.63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33455.325799999999</v>
      </c>
      <c r="AE10" s="75">
        <v>1000</v>
      </c>
      <c r="AF10" s="75">
        <v>238652.50870000001</v>
      </c>
      <c r="AG10" s="75">
        <v>-400228.38500000001</v>
      </c>
      <c r="AH10" s="90">
        <v>0</v>
      </c>
      <c r="AI10" s="90">
        <v>0</v>
      </c>
      <c r="AJ10" s="90">
        <v>0</v>
      </c>
      <c r="AK10" s="90">
        <v>0</v>
      </c>
      <c r="AL10" s="75">
        <v>32455.325799999999</v>
      </c>
      <c r="AM10" s="75">
        <v>1000</v>
      </c>
      <c r="AN10" s="75">
        <v>192000</v>
      </c>
      <c r="AO10" s="75">
        <v>6483</v>
      </c>
      <c r="AP10" s="75">
        <v>0</v>
      </c>
      <c r="AQ10" s="75">
        <v>0</v>
      </c>
      <c r="AR10" s="75">
        <v>149200</v>
      </c>
      <c r="AS10" s="75">
        <v>3000</v>
      </c>
      <c r="AT10" s="75">
        <v>1000</v>
      </c>
      <c r="AU10" s="75">
        <v>0</v>
      </c>
      <c r="AV10" s="86">
        <v>1755300</v>
      </c>
      <c r="AW10" s="86">
        <v>532887.72900000005</v>
      </c>
      <c r="AX10" s="75">
        <v>0</v>
      </c>
      <c r="AY10" s="75">
        <v>0</v>
      </c>
      <c r="AZ10" s="75">
        <v>-1857847.4913000001</v>
      </c>
      <c r="BA10" s="75">
        <v>-942599.11399999994</v>
      </c>
      <c r="BB10" s="75">
        <v>370000</v>
      </c>
      <c r="BC10" s="75">
        <v>181799.595</v>
      </c>
      <c r="BD10" s="75">
        <v>0</v>
      </c>
      <c r="BE10" s="75">
        <v>0</v>
      </c>
      <c r="BF10" s="75">
        <v>370000</v>
      </c>
      <c r="BG10" s="75">
        <v>181799.595</v>
      </c>
      <c r="BH10" s="75">
        <v>0</v>
      </c>
      <c r="BI10" s="75">
        <v>0</v>
      </c>
      <c r="BJ10" s="86">
        <v>0</v>
      </c>
      <c r="BK10" s="86">
        <v>0</v>
      </c>
      <c r="BL10" s="86">
        <v>0</v>
      </c>
      <c r="BM10" s="86">
        <v>0</v>
      </c>
      <c r="BN10" s="75">
        <v>433700</v>
      </c>
      <c r="BO10" s="75">
        <v>182903.79</v>
      </c>
      <c r="BP10" s="75">
        <v>219600</v>
      </c>
      <c r="BQ10" s="75">
        <v>106567.921</v>
      </c>
      <c r="BR10" s="75">
        <v>230000</v>
      </c>
      <c r="BS10" s="75">
        <v>110702.516</v>
      </c>
      <c r="BT10" s="75">
        <v>110000</v>
      </c>
      <c r="BU10" s="75">
        <v>51188.12</v>
      </c>
      <c r="BV10" s="75">
        <v>0</v>
      </c>
      <c r="BW10" s="75">
        <v>0</v>
      </c>
      <c r="BX10" s="75">
        <v>0</v>
      </c>
      <c r="BY10" s="75">
        <v>0</v>
      </c>
      <c r="BZ10" s="75">
        <v>203700</v>
      </c>
      <c r="CA10" s="75">
        <v>72201.274000000005</v>
      </c>
      <c r="CB10" s="75">
        <v>104600</v>
      </c>
      <c r="CC10" s="75">
        <v>50945.800999999999</v>
      </c>
      <c r="CD10" s="75">
        <v>0</v>
      </c>
      <c r="CE10" s="75">
        <v>0</v>
      </c>
      <c r="CF10" s="75">
        <v>5000</v>
      </c>
      <c r="CG10" s="75">
        <v>4434</v>
      </c>
      <c r="CH10" s="75">
        <v>0</v>
      </c>
      <c r="CI10" s="75">
        <v>0</v>
      </c>
      <c r="CJ10" s="75">
        <v>0</v>
      </c>
      <c r="CK10" s="75">
        <v>0</v>
      </c>
      <c r="CL10" s="75">
        <v>11000</v>
      </c>
      <c r="CM10" s="75">
        <v>6504</v>
      </c>
      <c r="CN10" s="75">
        <v>91500</v>
      </c>
      <c r="CO10" s="75">
        <v>0</v>
      </c>
      <c r="CP10" s="75">
        <v>157000</v>
      </c>
      <c r="CQ10" s="75">
        <v>36126.675000000003</v>
      </c>
      <c r="CR10" s="75">
        <v>863800</v>
      </c>
      <c r="CS10" s="75">
        <v>23610</v>
      </c>
      <c r="CT10" s="75">
        <v>140000</v>
      </c>
      <c r="CU10" s="75">
        <v>35296.675000000003</v>
      </c>
      <c r="CV10" s="75">
        <v>74000</v>
      </c>
      <c r="CW10" s="75">
        <v>2050</v>
      </c>
      <c r="CX10" s="75">
        <v>120000</v>
      </c>
      <c r="CY10" s="75">
        <v>34326.675000000003</v>
      </c>
      <c r="CZ10" s="75">
        <v>74000</v>
      </c>
      <c r="DA10" s="75">
        <v>2050</v>
      </c>
      <c r="DB10" s="75">
        <v>1004140</v>
      </c>
      <c r="DC10" s="75">
        <v>454662.69300000003</v>
      </c>
      <c r="DD10" s="75">
        <v>295298.8</v>
      </c>
      <c r="DE10" s="75">
        <v>108236.818</v>
      </c>
      <c r="DF10" s="75">
        <v>770000</v>
      </c>
      <c r="DG10" s="75">
        <v>363737.11499999999</v>
      </c>
      <c r="DH10" s="75">
        <v>295298.8</v>
      </c>
      <c r="DI10" s="75">
        <v>108236.818</v>
      </c>
      <c r="DJ10" s="75">
        <v>33000</v>
      </c>
      <c r="DK10" s="75">
        <v>10267</v>
      </c>
      <c r="DL10" s="75">
        <v>0</v>
      </c>
      <c r="DM10" s="75">
        <v>0</v>
      </c>
      <c r="DN10" s="75">
        <v>210000</v>
      </c>
      <c r="DO10" s="75">
        <v>0</v>
      </c>
      <c r="DP10" s="75">
        <v>210000</v>
      </c>
      <c r="DQ10" s="75">
        <v>0</v>
      </c>
      <c r="DR10" s="75">
        <v>0</v>
      </c>
      <c r="DS10" s="75">
        <v>0</v>
      </c>
      <c r="DT10" s="75">
        <v>0</v>
      </c>
      <c r="DU10" s="75">
        <v>0</v>
      </c>
    </row>
    <row r="11" spans="1:125" ht="16.5" customHeight="1">
      <c r="A11" s="76"/>
      <c r="B11" s="74">
        <v>2</v>
      </c>
      <c r="C11" s="54" t="s">
        <v>94</v>
      </c>
      <c r="D11" s="75">
        <f t="shared" si="3"/>
        <v>74652.558799999999</v>
      </c>
      <c r="E11" s="75">
        <f t="shared" si="3"/>
        <v>41133.104699999996</v>
      </c>
      <c r="F11" s="75">
        <f t="shared" si="4"/>
        <v>54795.595000000001</v>
      </c>
      <c r="G11" s="75">
        <f t="shared" si="5"/>
        <v>22414.564699999999</v>
      </c>
      <c r="H11" s="75">
        <f t="shared" si="6"/>
        <v>30085.963800000001</v>
      </c>
      <c r="I11" s="75">
        <f t="shared" si="7"/>
        <v>21718.54</v>
      </c>
      <c r="J11" s="75">
        <v>31941.8</v>
      </c>
      <c r="K11" s="75">
        <v>8840.9496999999992</v>
      </c>
      <c r="L11" s="75">
        <v>3821</v>
      </c>
      <c r="M11" s="75">
        <v>997.5</v>
      </c>
      <c r="N11" s="75">
        <v>29941.8</v>
      </c>
      <c r="O11" s="75">
        <v>8430.7077000000008</v>
      </c>
      <c r="P11" s="75">
        <v>1000</v>
      </c>
      <c r="Q11" s="75">
        <v>0</v>
      </c>
      <c r="R11" s="75">
        <v>1000</v>
      </c>
      <c r="S11" s="75">
        <v>260.24200000000002</v>
      </c>
      <c r="T11" s="75">
        <v>2821</v>
      </c>
      <c r="U11" s="75">
        <v>997.5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5649.7950000000001</v>
      </c>
      <c r="AE11" s="75">
        <v>4398.6149999999998</v>
      </c>
      <c r="AF11" s="75">
        <v>26264.963800000001</v>
      </c>
      <c r="AG11" s="75">
        <v>20721.04</v>
      </c>
      <c r="AH11" s="90">
        <v>0</v>
      </c>
      <c r="AI11" s="90">
        <v>0</v>
      </c>
      <c r="AJ11" s="90">
        <v>0</v>
      </c>
      <c r="AK11" s="90">
        <v>0</v>
      </c>
      <c r="AL11" s="75">
        <v>3649.7950000000001</v>
      </c>
      <c r="AM11" s="75">
        <v>3649.7950000000001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2000</v>
      </c>
      <c r="AU11" s="75">
        <v>748.82</v>
      </c>
      <c r="AV11" s="86">
        <v>26264.963800000001</v>
      </c>
      <c r="AW11" s="86">
        <v>20776</v>
      </c>
      <c r="AX11" s="75">
        <v>0</v>
      </c>
      <c r="AY11" s="75">
        <v>0</v>
      </c>
      <c r="AZ11" s="75">
        <v>0</v>
      </c>
      <c r="BA11" s="75">
        <v>-54.96</v>
      </c>
      <c r="BB11" s="75">
        <v>200</v>
      </c>
      <c r="BC11" s="75">
        <v>0</v>
      </c>
      <c r="BD11" s="75">
        <v>0</v>
      </c>
      <c r="BE11" s="75">
        <v>0</v>
      </c>
      <c r="BF11" s="75">
        <v>200</v>
      </c>
      <c r="BG11" s="75">
        <v>0</v>
      </c>
      <c r="BH11" s="75">
        <v>0</v>
      </c>
      <c r="BI11" s="75">
        <v>0</v>
      </c>
      <c r="BJ11" s="86">
        <v>0</v>
      </c>
      <c r="BK11" s="86">
        <v>0</v>
      </c>
      <c r="BL11" s="86">
        <v>0</v>
      </c>
      <c r="BM11" s="86">
        <v>0</v>
      </c>
      <c r="BN11" s="75">
        <v>675</v>
      </c>
      <c r="BO11" s="75">
        <v>475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200</v>
      </c>
      <c r="CA11" s="75">
        <v>0</v>
      </c>
      <c r="CB11" s="75">
        <v>0</v>
      </c>
      <c r="CC11" s="75">
        <v>0</v>
      </c>
      <c r="CD11" s="75">
        <v>475</v>
      </c>
      <c r="CE11" s="75">
        <v>475</v>
      </c>
      <c r="CF11" s="75">
        <v>0</v>
      </c>
      <c r="CG11" s="75">
        <v>0</v>
      </c>
      <c r="CH11" s="75">
        <v>0</v>
      </c>
      <c r="CI11" s="75">
        <v>0</v>
      </c>
      <c r="CJ11" s="75">
        <v>0</v>
      </c>
      <c r="CK11" s="75">
        <v>0</v>
      </c>
      <c r="CL11" s="75">
        <v>0</v>
      </c>
      <c r="CM11" s="75">
        <v>0</v>
      </c>
      <c r="CN11" s="75">
        <v>0</v>
      </c>
      <c r="CO11" s="75">
        <v>0</v>
      </c>
      <c r="CP11" s="75">
        <v>400</v>
      </c>
      <c r="CQ11" s="75">
        <v>0</v>
      </c>
      <c r="CR11" s="75">
        <v>0</v>
      </c>
      <c r="CS11" s="75">
        <v>0</v>
      </c>
      <c r="CT11" s="75">
        <v>100</v>
      </c>
      <c r="CU11" s="75">
        <v>0</v>
      </c>
      <c r="CV11" s="75">
        <v>0</v>
      </c>
      <c r="CW11" s="75">
        <v>0</v>
      </c>
      <c r="CX11" s="75">
        <v>100</v>
      </c>
      <c r="CY11" s="75">
        <v>0</v>
      </c>
      <c r="CZ11" s="75">
        <v>0</v>
      </c>
      <c r="DA11" s="75">
        <v>0</v>
      </c>
      <c r="DB11" s="75">
        <v>700</v>
      </c>
      <c r="DC11" s="75">
        <v>700</v>
      </c>
      <c r="DD11" s="75">
        <v>0</v>
      </c>
      <c r="DE11" s="75">
        <v>0</v>
      </c>
      <c r="DF11" s="75">
        <v>0</v>
      </c>
      <c r="DG11" s="75">
        <v>0</v>
      </c>
      <c r="DH11" s="75">
        <v>0</v>
      </c>
      <c r="DI11" s="75">
        <v>0</v>
      </c>
      <c r="DJ11" s="75">
        <v>5000</v>
      </c>
      <c r="DK11" s="75">
        <v>5000</v>
      </c>
      <c r="DL11" s="75">
        <v>0</v>
      </c>
      <c r="DM11" s="75">
        <v>0</v>
      </c>
      <c r="DN11" s="75">
        <v>0</v>
      </c>
      <c r="DO11" s="75">
        <v>0</v>
      </c>
      <c r="DP11" s="75">
        <v>10229</v>
      </c>
      <c r="DQ11" s="75">
        <v>3000</v>
      </c>
      <c r="DR11" s="75">
        <v>0</v>
      </c>
      <c r="DS11" s="75">
        <v>0</v>
      </c>
      <c r="DT11" s="75">
        <v>10229</v>
      </c>
      <c r="DU11" s="75">
        <v>3000</v>
      </c>
    </row>
    <row r="12" spans="1:125" s="73" customFormat="1" ht="21" customHeight="1">
      <c r="B12" s="74">
        <v>3</v>
      </c>
      <c r="C12" s="54" t="s">
        <v>95</v>
      </c>
      <c r="D12" s="75">
        <f t="shared" si="3"/>
        <v>1143779.1915</v>
      </c>
      <c r="E12" s="75">
        <f t="shared" si="3"/>
        <v>574074.52110000001</v>
      </c>
      <c r="F12" s="75">
        <f t="shared" si="4"/>
        <v>1109882.7944</v>
      </c>
      <c r="G12" s="75">
        <f t="shared" si="5"/>
        <v>536194.52229999995</v>
      </c>
      <c r="H12" s="75">
        <f t="shared" si="6"/>
        <v>203896.3971</v>
      </c>
      <c r="I12" s="75">
        <f t="shared" si="7"/>
        <v>37879.998800000001</v>
      </c>
      <c r="J12" s="75">
        <v>275715.05339999998</v>
      </c>
      <c r="K12" s="75">
        <v>154994.23319999999</v>
      </c>
      <c r="L12" s="75">
        <v>163941.815</v>
      </c>
      <c r="M12" s="75">
        <v>95992.960000000006</v>
      </c>
      <c r="N12" s="75">
        <v>232278.85339999999</v>
      </c>
      <c r="O12" s="75">
        <v>147643.75520000001</v>
      </c>
      <c r="P12" s="75">
        <v>155481.815</v>
      </c>
      <c r="Q12" s="75">
        <v>94912.960000000006</v>
      </c>
      <c r="R12" s="75">
        <v>41213.5</v>
      </c>
      <c r="S12" s="75">
        <v>6335.6779999999999</v>
      </c>
      <c r="T12" s="75">
        <v>8460</v>
      </c>
      <c r="U12" s="75">
        <v>1080</v>
      </c>
      <c r="V12" s="75">
        <v>0</v>
      </c>
      <c r="W12" s="75">
        <v>0</v>
      </c>
      <c r="X12" s="75">
        <v>3300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8000</v>
      </c>
      <c r="AE12" s="75">
        <v>0</v>
      </c>
      <c r="AF12" s="75">
        <v>-442</v>
      </c>
      <c r="AG12" s="75">
        <v>-76633.200800000006</v>
      </c>
      <c r="AH12" s="90">
        <v>0</v>
      </c>
      <c r="AI12" s="90">
        <v>0</v>
      </c>
      <c r="AJ12" s="90">
        <v>0</v>
      </c>
      <c r="AK12" s="90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v>8000</v>
      </c>
      <c r="AU12" s="75">
        <v>0</v>
      </c>
      <c r="AV12" s="86">
        <v>399558</v>
      </c>
      <c r="AW12" s="86">
        <v>75068.678</v>
      </c>
      <c r="AX12" s="75">
        <v>0</v>
      </c>
      <c r="AY12" s="75">
        <v>0</v>
      </c>
      <c r="AZ12" s="75">
        <v>-400000</v>
      </c>
      <c r="BA12" s="75">
        <v>-151701.87880000001</v>
      </c>
      <c r="BB12" s="75">
        <v>0</v>
      </c>
      <c r="BC12" s="75">
        <v>0</v>
      </c>
      <c r="BD12" s="75">
        <v>0</v>
      </c>
      <c r="BE12" s="75">
        <v>0</v>
      </c>
      <c r="BF12" s="75">
        <v>0</v>
      </c>
      <c r="BG12" s="75">
        <v>0</v>
      </c>
      <c r="BH12" s="75">
        <v>0</v>
      </c>
      <c r="BI12" s="75">
        <v>0</v>
      </c>
      <c r="BJ12" s="86">
        <v>0</v>
      </c>
      <c r="BK12" s="86">
        <v>0</v>
      </c>
      <c r="BL12" s="86">
        <v>0</v>
      </c>
      <c r="BM12" s="86">
        <v>0</v>
      </c>
      <c r="BN12" s="75">
        <v>315824</v>
      </c>
      <c r="BO12" s="75">
        <v>194615.75810000001</v>
      </c>
      <c r="BP12" s="75">
        <v>36546.597099999999</v>
      </c>
      <c r="BQ12" s="75">
        <v>17980.239600000001</v>
      </c>
      <c r="BR12" s="75">
        <v>2000</v>
      </c>
      <c r="BS12" s="75">
        <v>60.66</v>
      </c>
      <c r="BT12" s="75">
        <v>22920</v>
      </c>
      <c r="BU12" s="75">
        <v>4872.8639999999996</v>
      </c>
      <c r="BV12" s="75">
        <v>0</v>
      </c>
      <c r="BW12" s="75">
        <v>0</v>
      </c>
      <c r="BX12" s="75">
        <v>0</v>
      </c>
      <c r="BY12" s="75">
        <v>0</v>
      </c>
      <c r="BZ12" s="75">
        <v>6000</v>
      </c>
      <c r="CA12" s="75">
        <v>0</v>
      </c>
      <c r="CB12" s="75">
        <v>0</v>
      </c>
      <c r="CC12" s="75">
        <v>0</v>
      </c>
      <c r="CD12" s="75">
        <v>38500</v>
      </c>
      <c r="CE12" s="75">
        <v>26861.0111</v>
      </c>
      <c r="CF12" s="75">
        <v>13626.597100000001</v>
      </c>
      <c r="CG12" s="75">
        <v>13107.375599999999</v>
      </c>
      <c r="CH12" s="75">
        <v>269324</v>
      </c>
      <c r="CI12" s="75">
        <v>167694.087</v>
      </c>
      <c r="CJ12" s="75">
        <v>0</v>
      </c>
      <c r="CK12" s="75">
        <v>0</v>
      </c>
      <c r="CL12" s="75">
        <v>0</v>
      </c>
      <c r="CM12" s="75">
        <v>0</v>
      </c>
      <c r="CN12" s="75">
        <v>0</v>
      </c>
      <c r="CO12" s="75">
        <v>0</v>
      </c>
      <c r="CP12" s="75">
        <v>40554.5</v>
      </c>
      <c r="CQ12" s="75">
        <v>26232.04</v>
      </c>
      <c r="CR12" s="75">
        <v>549.98500000000001</v>
      </c>
      <c r="CS12" s="75">
        <v>540</v>
      </c>
      <c r="CT12" s="75">
        <v>32450</v>
      </c>
      <c r="CU12" s="75">
        <v>19443</v>
      </c>
      <c r="CV12" s="75">
        <v>0</v>
      </c>
      <c r="CW12" s="75">
        <v>0</v>
      </c>
      <c r="CX12" s="75">
        <v>21260</v>
      </c>
      <c r="CY12" s="75">
        <v>14343</v>
      </c>
      <c r="CZ12" s="75">
        <v>0</v>
      </c>
      <c r="DA12" s="75">
        <v>0</v>
      </c>
      <c r="DB12" s="75">
        <v>261508.3</v>
      </c>
      <c r="DC12" s="75">
        <v>128746.7</v>
      </c>
      <c r="DD12" s="75">
        <v>0</v>
      </c>
      <c r="DE12" s="75">
        <v>0</v>
      </c>
      <c r="DF12" s="75">
        <v>151208</v>
      </c>
      <c r="DG12" s="75">
        <v>71276.7</v>
      </c>
      <c r="DH12" s="75">
        <v>0</v>
      </c>
      <c r="DI12" s="75">
        <v>0</v>
      </c>
      <c r="DJ12" s="75">
        <v>38280.940999999999</v>
      </c>
      <c r="DK12" s="75">
        <v>31605.791000000001</v>
      </c>
      <c r="DL12" s="75">
        <v>0</v>
      </c>
      <c r="DM12" s="75">
        <v>0</v>
      </c>
      <c r="DN12" s="75">
        <v>0</v>
      </c>
      <c r="DO12" s="75">
        <v>0</v>
      </c>
      <c r="DP12" s="75">
        <v>170000</v>
      </c>
      <c r="DQ12" s="75">
        <v>0</v>
      </c>
      <c r="DR12" s="75">
        <v>0</v>
      </c>
      <c r="DS12" s="75">
        <v>0</v>
      </c>
      <c r="DT12" s="75">
        <v>170000</v>
      </c>
      <c r="DU12" s="75">
        <v>0</v>
      </c>
    </row>
    <row r="13" spans="1:125" s="73" customFormat="1" ht="20.25" customHeight="1">
      <c r="B13" s="74">
        <v>4</v>
      </c>
      <c r="C13" s="54" t="s">
        <v>96</v>
      </c>
      <c r="D13" s="75">
        <f t="shared" si="3"/>
        <v>269369.73800000001</v>
      </c>
      <c r="E13" s="75">
        <f t="shared" si="3"/>
        <v>64831.995999999999</v>
      </c>
      <c r="F13" s="75">
        <f t="shared" si="4"/>
        <v>178526</v>
      </c>
      <c r="G13" s="75">
        <f t="shared" si="5"/>
        <v>30073.671000000002</v>
      </c>
      <c r="H13" s="75">
        <f t="shared" si="6"/>
        <v>125843.73800000001</v>
      </c>
      <c r="I13" s="75">
        <f t="shared" si="7"/>
        <v>34758.324999999997</v>
      </c>
      <c r="J13" s="75">
        <v>111906</v>
      </c>
      <c r="K13" s="75">
        <v>27842.095000000001</v>
      </c>
      <c r="L13" s="75">
        <v>27740.400000000001</v>
      </c>
      <c r="M13" s="75">
        <v>1375</v>
      </c>
      <c r="N13" s="75">
        <v>105758</v>
      </c>
      <c r="O13" s="75">
        <v>27842.095000000001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7000</v>
      </c>
      <c r="AE13" s="75">
        <v>301.37599999999998</v>
      </c>
      <c r="AF13" s="75">
        <v>89603.338000000003</v>
      </c>
      <c r="AG13" s="75">
        <v>33383.324999999997</v>
      </c>
      <c r="AH13" s="90">
        <v>0</v>
      </c>
      <c r="AI13" s="90">
        <v>0</v>
      </c>
      <c r="AJ13" s="90">
        <v>0</v>
      </c>
      <c r="AK13" s="90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1000</v>
      </c>
      <c r="AQ13" s="75">
        <v>301.37599999999998</v>
      </c>
      <c r="AR13" s="75">
        <v>45603.338000000003</v>
      </c>
      <c r="AS13" s="75">
        <v>33383.324999999997</v>
      </c>
      <c r="AT13" s="75">
        <v>6000</v>
      </c>
      <c r="AU13" s="75">
        <v>0</v>
      </c>
      <c r="AV13" s="86">
        <v>44000</v>
      </c>
      <c r="AW13" s="86">
        <v>0</v>
      </c>
      <c r="AX13" s="75">
        <v>0</v>
      </c>
      <c r="AY13" s="75">
        <v>0</v>
      </c>
      <c r="AZ13" s="75">
        <v>0</v>
      </c>
      <c r="BA13" s="75">
        <v>0</v>
      </c>
      <c r="BB13" s="75">
        <v>1620</v>
      </c>
      <c r="BC13" s="75">
        <v>520</v>
      </c>
      <c r="BD13" s="75">
        <v>0</v>
      </c>
      <c r="BE13" s="75">
        <v>0</v>
      </c>
      <c r="BF13" s="75">
        <v>1620</v>
      </c>
      <c r="BG13" s="75">
        <v>520</v>
      </c>
      <c r="BH13" s="75">
        <v>0</v>
      </c>
      <c r="BI13" s="75">
        <v>0</v>
      </c>
      <c r="BJ13" s="86">
        <v>0</v>
      </c>
      <c r="BK13" s="86">
        <v>0</v>
      </c>
      <c r="BL13" s="86">
        <v>0</v>
      </c>
      <c r="BM13" s="86">
        <v>0</v>
      </c>
      <c r="BN13" s="75">
        <v>13000</v>
      </c>
      <c r="BO13" s="75">
        <v>1090.2</v>
      </c>
      <c r="BP13" s="75">
        <v>8500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v>10000</v>
      </c>
      <c r="CA13" s="75">
        <v>162</v>
      </c>
      <c r="CB13" s="75">
        <v>8500</v>
      </c>
      <c r="CC13" s="75">
        <v>0</v>
      </c>
      <c r="CD13" s="75">
        <v>3000</v>
      </c>
      <c r="CE13" s="75">
        <v>928.2</v>
      </c>
      <c r="CF13" s="75">
        <v>0</v>
      </c>
      <c r="CG13" s="75">
        <v>0</v>
      </c>
      <c r="CH13" s="75">
        <v>0</v>
      </c>
      <c r="CI13" s="75">
        <v>0</v>
      </c>
      <c r="CJ13" s="75">
        <v>0</v>
      </c>
      <c r="CK13" s="75">
        <v>0</v>
      </c>
      <c r="CL13" s="75">
        <v>0</v>
      </c>
      <c r="CM13" s="75">
        <v>0</v>
      </c>
      <c r="CN13" s="75">
        <v>0</v>
      </c>
      <c r="CO13" s="75">
        <v>0</v>
      </c>
      <c r="CP13" s="75">
        <v>0</v>
      </c>
      <c r="CQ13" s="75">
        <v>0</v>
      </c>
      <c r="CR13" s="75">
        <v>0</v>
      </c>
      <c r="CS13" s="75">
        <v>0</v>
      </c>
      <c r="CT13" s="75">
        <v>0</v>
      </c>
      <c r="CU13" s="75">
        <v>0</v>
      </c>
      <c r="CV13" s="75">
        <v>0</v>
      </c>
      <c r="CW13" s="75">
        <v>0</v>
      </c>
      <c r="CX13" s="75">
        <v>0</v>
      </c>
      <c r="CY13" s="75">
        <v>0</v>
      </c>
      <c r="CZ13" s="75">
        <v>0</v>
      </c>
      <c r="DA13" s="75">
        <v>0</v>
      </c>
      <c r="DB13" s="75">
        <v>4000</v>
      </c>
      <c r="DC13" s="75">
        <v>0</v>
      </c>
      <c r="DD13" s="75">
        <v>0</v>
      </c>
      <c r="DE13" s="75">
        <v>0</v>
      </c>
      <c r="DF13" s="75">
        <v>0</v>
      </c>
      <c r="DG13" s="75">
        <v>0</v>
      </c>
      <c r="DH13" s="75">
        <v>0</v>
      </c>
      <c r="DI13" s="75">
        <v>0</v>
      </c>
      <c r="DJ13" s="75">
        <v>6000</v>
      </c>
      <c r="DK13" s="75">
        <v>320</v>
      </c>
      <c r="DL13" s="75">
        <v>0</v>
      </c>
      <c r="DM13" s="75">
        <v>0</v>
      </c>
      <c r="DN13" s="75">
        <v>0</v>
      </c>
      <c r="DO13" s="75">
        <v>0</v>
      </c>
      <c r="DP13" s="75">
        <v>35000</v>
      </c>
      <c r="DQ13" s="75">
        <v>0</v>
      </c>
      <c r="DR13" s="75">
        <v>0</v>
      </c>
      <c r="DS13" s="75">
        <v>0</v>
      </c>
      <c r="DT13" s="75">
        <v>35000</v>
      </c>
      <c r="DU13" s="75">
        <v>0</v>
      </c>
    </row>
    <row r="14" spans="1:125" ht="16.5" customHeight="1">
      <c r="A14" s="76"/>
      <c r="B14" s="74">
        <v>5</v>
      </c>
      <c r="C14" s="54" t="s">
        <v>97</v>
      </c>
      <c r="D14" s="75">
        <f t="shared" si="3"/>
        <v>667394.43720000004</v>
      </c>
      <c r="E14" s="75">
        <f t="shared" si="3"/>
        <v>362758.03279999999</v>
      </c>
      <c r="F14" s="75">
        <f t="shared" si="4"/>
        <v>446947.58719999995</v>
      </c>
      <c r="G14" s="75">
        <f t="shared" si="5"/>
        <v>179634.5528</v>
      </c>
      <c r="H14" s="75">
        <f t="shared" si="6"/>
        <v>309529.83</v>
      </c>
      <c r="I14" s="75">
        <f t="shared" si="7"/>
        <v>201007.8</v>
      </c>
      <c r="J14" s="75">
        <v>205364.6072</v>
      </c>
      <c r="K14" s="75">
        <v>83155.663799999995</v>
      </c>
      <c r="L14" s="75">
        <v>4485</v>
      </c>
      <c r="M14" s="75">
        <v>1094.75</v>
      </c>
      <c r="N14" s="75">
        <v>189000</v>
      </c>
      <c r="O14" s="75">
        <v>79913.5245</v>
      </c>
      <c r="P14" s="75">
        <v>4485</v>
      </c>
      <c r="Q14" s="75">
        <v>1094.75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279566</v>
      </c>
      <c r="AG14" s="75">
        <v>199326.05</v>
      </c>
      <c r="AH14" s="90">
        <v>0</v>
      </c>
      <c r="AI14" s="90">
        <v>0</v>
      </c>
      <c r="AJ14" s="90">
        <v>0</v>
      </c>
      <c r="AK14" s="90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279566</v>
      </c>
      <c r="AS14" s="75">
        <v>203654.07</v>
      </c>
      <c r="AT14" s="75">
        <v>0</v>
      </c>
      <c r="AU14" s="75">
        <v>0</v>
      </c>
      <c r="AV14" s="86">
        <v>0</v>
      </c>
      <c r="AW14" s="86">
        <v>0</v>
      </c>
      <c r="AX14" s="75">
        <v>0</v>
      </c>
      <c r="AY14" s="75">
        <v>0</v>
      </c>
      <c r="AZ14" s="75">
        <v>0</v>
      </c>
      <c r="BA14" s="75">
        <v>-4328.0200000000004</v>
      </c>
      <c r="BB14" s="75">
        <v>0</v>
      </c>
      <c r="BC14" s="75">
        <v>0</v>
      </c>
      <c r="BD14" s="75">
        <v>0</v>
      </c>
      <c r="BE14" s="75">
        <v>0</v>
      </c>
      <c r="BF14" s="75">
        <v>0</v>
      </c>
      <c r="BG14" s="75">
        <v>0</v>
      </c>
      <c r="BH14" s="75">
        <v>0</v>
      </c>
      <c r="BI14" s="75">
        <v>0</v>
      </c>
      <c r="BJ14" s="86">
        <v>0</v>
      </c>
      <c r="BK14" s="86">
        <v>0</v>
      </c>
      <c r="BL14" s="86">
        <v>0</v>
      </c>
      <c r="BM14" s="86">
        <v>0</v>
      </c>
      <c r="BN14" s="75">
        <v>66346</v>
      </c>
      <c r="BO14" s="75">
        <v>34517.097000000002</v>
      </c>
      <c r="BP14" s="75">
        <v>587</v>
      </c>
      <c r="BQ14" s="75">
        <v>587</v>
      </c>
      <c r="BR14" s="75">
        <v>0</v>
      </c>
      <c r="BS14" s="75">
        <v>0</v>
      </c>
      <c r="BT14" s="75">
        <v>0</v>
      </c>
      <c r="BU14" s="75">
        <v>0</v>
      </c>
      <c r="BV14" s="75">
        <v>0</v>
      </c>
      <c r="BW14" s="75">
        <v>0</v>
      </c>
      <c r="BX14" s="75">
        <v>587</v>
      </c>
      <c r="BY14" s="75">
        <v>587</v>
      </c>
      <c r="BZ14" s="75">
        <v>61346</v>
      </c>
      <c r="CA14" s="75">
        <v>32407.097000000002</v>
      </c>
      <c r="CB14" s="75">
        <v>0</v>
      </c>
      <c r="CC14" s="75">
        <v>0</v>
      </c>
      <c r="CD14" s="75">
        <v>5000</v>
      </c>
      <c r="CE14" s="75">
        <v>2110</v>
      </c>
      <c r="CF14" s="75">
        <v>0</v>
      </c>
      <c r="CG14" s="75">
        <v>0</v>
      </c>
      <c r="CH14" s="75">
        <v>0</v>
      </c>
      <c r="CI14" s="75">
        <v>0</v>
      </c>
      <c r="CJ14" s="75">
        <v>0</v>
      </c>
      <c r="CK14" s="75">
        <v>0</v>
      </c>
      <c r="CL14" s="75">
        <v>0</v>
      </c>
      <c r="CM14" s="75">
        <v>0</v>
      </c>
      <c r="CN14" s="75">
        <v>0</v>
      </c>
      <c r="CO14" s="75">
        <v>0</v>
      </c>
      <c r="CP14" s="75">
        <v>12000</v>
      </c>
      <c r="CQ14" s="75">
        <v>10831.86</v>
      </c>
      <c r="CR14" s="75">
        <v>24891.83</v>
      </c>
      <c r="CS14" s="75">
        <v>0</v>
      </c>
      <c r="CT14" s="75">
        <v>12000</v>
      </c>
      <c r="CU14" s="75">
        <v>10831.86</v>
      </c>
      <c r="CV14" s="75">
        <v>24891.83</v>
      </c>
      <c r="CW14" s="75">
        <v>0</v>
      </c>
      <c r="CX14" s="75">
        <v>12000</v>
      </c>
      <c r="CY14" s="75">
        <v>10831.86</v>
      </c>
      <c r="CZ14" s="75">
        <v>24891.83</v>
      </c>
      <c r="DA14" s="75">
        <v>0</v>
      </c>
      <c r="DB14" s="75">
        <v>64154</v>
      </c>
      <c r="DC14" s="75">
        <v>29665.612000000001</v>
      </c>
      <c r="DD14" s="75">
        <v>0</v>
      </c>
      <c r="DE14" s="75">
        <v>0</v>
      </c>
      <c r="DF14" s="75">
        <v>43154</v>
      </c>
      <c r="DG14" s="75">
        <v>18554.616000000002</v>
      </c>
      <c r="DH14" s="75">
        <v>0</v>
      </c>
      <c r="DI14" s="75">
        <v>0</v>
      </c>
      <c r="DJ14" s="75">
        <v>10000</v>
      </c>
      <c r="DK14" s="75">
        <v>3580</v>
      </c>
      <c r="DL14" s="75">
        <v>0</v>
      </c>
      <c r="DM14" s="75">
        <v>0</v>
      </c>
      <c r="DN14" s="75">
        <v>0</v>
      </c>
      <c r="DO14" s="75">
        <v>0</v>
      </c>
      <c r="DP14" s="75">
        <v>89082.98</v>
      </c>
      <c r="DQ14" s="75">
        <v>17884.32</v>
      </c>
      <c r="DR14" s="75">
        <v>0</v>
      </c>
      <c r="DS14" s="75">
        <v>0</v>
      </c>
      <c r="DT14" s="75">
        <v>89082.98</v>
      </c>
      <c r="DU14" s="75">
        <v>17884.32</v>
      </c>
    </row>
    <row r="15" spans="1:125" ht="16.5" customHeight="1">
      <c r="A15" s="76"/>
      <c r="B15" s="74">
        <v>6</v>
      </c>
      <c r="C15" s="55" t="s">
        <v>98</v>
      </c>
      <c r="D15" s="75">
        <f t="shared" si="3"/>
        <v>17230.291000000001</v>
      </c>
      <c r="E15" s="75">
        <f t="shared" si="3"/>
        <v>4693.8862000000008</v>
      </c>
      <c r="F15" s="75">
        <f t="shared" si="4"/>
        <v>12748.7</v>
      </c>
      <c r="G15" s="75">
        <f t="shared" si="5"/>
        <v>3303.8862000000004</v>
      </c>
      <c r="H15" s="75">
        <f t="shared" si="6"/>
        <v>6481.5910000000003</v>
      </c>
      <c r="I15" s="75">
        <f t="shared" si="7"/>
        <v>1390</v>
      </c>
      <c r="J15" s="75">
        <v>9622.7000000000007</v>
      </c>
      <c r="K15" s="75">
        <v>3073.8764000000001</v>
      </c>
      <c r="L15" s="75">
        <v>900</v>
      </c>
      <c r="M15" s="75">
        <v>0</v>
      </c>
      <c r="N15" s="75">
        <v>9552.7000000000007</v>
      </c>
      <c r="O15" s="75">
        <v>3073.8764000000001</v>
      </c>
      <c r="P15" s="75">
        <v>500</v>
      </c>
      <c r="Q15" s="75">
        <v>0</v>
      </c>
      <c r="R15" s="75">
        <v>70</v>
      </c>
      <c r="S15" s="75">
        <v>0</v>
      </c>
      <c r="T15" s="75">
        <v>400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576</v>
      </c>
      <c r="AE15" s="75">
        <v>203.3</v>
      </c>
      <c r="AF15" s="75">
        <v>4781.5910000000003</v>
      </c>
      <c r="AG15" s="75">
        <v>1390</v>
      </c>
      <c r="AH15" s="90">
        <v>0</v>
      </c>
      <c r="AI15" s="90">
        <v>0</v>
      </c>
      <c r="AJ15" s="90">
        <v>0</v>
      </c>
      <c r="AK15" s="90">
        <v>0</v>
      </c>
      <c r="AL15" s="75">
        <v>576</v>
      </c>
      <c r="AM15" s="75">
        <v>203.3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86">
        <v>4781.5910000000003</v>
      </c>
      <c r="AW15" s="86">
        <v>1390</v>
      </c>
      <c r="AX15" s="75">
        <v>0</v>
      </c>
      <c r="AY15" s="75">
        <v>0</v>
      </c>
      <c r="AZ15" s="75">
        <v>0</v>
      </c>
      <c r="BA15" s="75">
        <v>0</v>
      </c>
      <c r="BB15" s="75">
        <v>50</v>
      </c>
      <c r="BC15" s="75">
        <v>0</v>
      </c>
      <c r="BD15" s="75">
        <v>0</v>
      </c>
      <c r="BE15" s="75">
        <v>0</v>
      </c>
      <c r="BF15" s="75">
        <v>50</v>
      </c>
      <c r="BG15" s="75">
        <v>0</v>
      </c>
      <c r="BH15" s="75">
        <v>0</v>
      </c>
      <c r="BI15" s="75">
        <v>0</v>
      </c>
      <c r="BJ15" s="86">
        <v>0</v>
      </c>
      <c r="BK15" s="86">
        <v>0</v>
      </c>
      <c r="BL15" s="86">
        <v>0</v>
      </c>
      <c r="BM15" s="86">
        <v>0</v>
      </c>
      <c r="BN15" s="75">
        <v>200</v>
      </c>
      <c r="BO15" s="75">
        <v>26.709800000000001</v>
      </c>
      <c r="BP15" s="75">
        <v>800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v>100</v>
      </c>
      <c r="CA15" s="75">
        <v>0</v>
      </c>
      <c r="CB15" s="75">
        <v>300</v>
      </c>
      <c r="CC15" s="75">
        <v>0</v>
      </c>
      <c r="CD15" s="75">
        <v>100</v>
      </c>
      <c r="CE15" s="75">
        <v>26.709800000000001</v>
      </c>
      <c r="CF15" s="75">
        <v>500</v>
      </c>
      <c r="CG15" s="75">
        <v>0</v>
      </c>
      <c r="CH15" s="75">
        <v>0</v>
      </c>
      <c r="CI15" s="75">
        <v>0</v>
      </c>
      <c r="CJ15" s="75">
        <v>0</v>
      </c>
      <c r="CK15" s="75">
        <v>0</v>
      </c>
      <c r="CL15" s="75">
        <v>0</v>
      </c>
      <c r="CM15" s="75">
        <v>0</v>
      </c>
      <c r="CN15" s="75">
        <v>0</v>
      </c>
      <c r="CO15" s="75">
        <v>0</v>
      </c>
      <c r="CP15" s="75">
        <v>50</v>
      </c>
      <c r="CQ15" s="75">
        <v>0</v>
      </c>
      <c r="CR15" s="75">
        <v>0</v>
      </c>
      <c r="CS15" s="75">
        <v>0</v>
      </c>
      <c r="CT15" s="75">
        <v>50</v>
      </c>
      <c r="CU15" s="75">
        <v>0</v>
      </c>
      <c r="CV15" s="75">
        <v>0</v>
      </c>
      <c r="CW15" s="75">
        <v>0</v>
      </c>
      <c r="CX15" s="75">
        <v>0</v>
      </c>
      <c r="CY15" s="75">
        <v>0</v>
      </c>
      <c r="CZ15" s="75">
        <v>0</v>
      </c>
      <c r="DA15" s="75">
        <v>0</v>
      </c>
      <c r="DB15" s="75">
        <v>0</v>
      </c>
      <c r="DC15" s="75">
        <v>0</v>
      </c>
      <c r="DD15" s="75">
        <v>0</v>
      </c>
      <c r="DE15" s="75">
        <v>0</v>
      </c>
      <c r="DF15" s="75">
        <v>0</v>
      </c>
      <c r="DG15" s="75">
        <v>0</v>
      </c>
      <c r="DH15" s="75">
        <v>0</v>
      </c>
      <c r="DI15" s="75">
        <v>0</v>
      </c>
      <c r="DJ15" s="75">
        <v>250</v>
      </c>
      <c r="DK15" s="75">
        <v>0</v>
      </c>
      <c r="DL15" s="75">
        <v>0</v>
      </c>
      <c r="DM15" s="75">
        <v>0</v>
      </c>
      <c r="DN15" s="75">
        <v>0</v>
      </c>
      <c r="DO15" s="75">
        <v>0</v>
      </c>
      <c r="DP15" s="75">
        <v>2000</v>
      </c>
      <c r="DQ15" s="75">
        <v>0</v>
      </c>
      <c r="DR15" s="75">
        <v>0</v>
      </c>
      <c r="DS15" s="75">
        <v>0</v>
      </c>
      <c r="DT15" s="75">
        <v>2000</v>
      </c>
      <c r="DU15" s="75">
        <v>0</v>
      </c>
    </row>
    <row r="16" spans="1:125" ht="16.5" customHeight="1">
      <c r="A16" s="76"/>
      <c r="B16" s="74">
        <v>7</v>
      </c>
      <c r="C16" s="55" t="s">
        <v>99</v>
      </c>
      <c r="D16" s="75">
        <f t="shared" si="3"/>
        <v>82236.440300000002</v>
      </c>
      <c r="E16" s="75">
        <f t="shared" si="3"/>
        <v>42356.155599999998</v>
      </c>
      <c r="F16" s="75">
        <f t="shared" si="4"/>
        <v>68587.06</v>
      </c>
      <c r="G16" s="75">
        <f t="shared" si="5"/>
        <v>41432.155599999998</v>
      </c>
      <c r="H16" s="75">
        <f t="shared" si="6"/>
        <v>13649.380300000001</v>
      </c>
      <c r="I16" s="75">
        <f t="shared" si="7"/>
        <v>924</v>
      </c>
      <c r="J16" s="75">
        <v>32398.9</v>
      </c>
      <c r="K16" s="75">
        <v>12188.322899999999</v>
      </c>
      <c r="L16" s="75">
        <v>5094.0802999999996</v>
      </c>
      <c r="M16" s="75">
        <v>924</v>
      </c>
      <c r="N16" s="75">
        <v>30898</v>
      </c>
      <c r="O16" s="75">
        <v>11949.2129</v>
      </c>
      <c r="P16" s="75">
        <v>1094.0803000000001</v>
      </c>
      <c r="Q16" s="75">
        <v>924</v>
      </c>
      <c r="R16" s="75">
        <v>1500.9</v>
      </c>
      <c r="S16" s="75">
        <v>239.11</v>
      </c>
      <c r="T16" s="75">
        <v>4000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26958.959999999999</v>
      </c>
      <c r="AE16" s="75">
        <v>26958.959999999999</v>
      </c>
      <c r="AF16" s="75">
        <v>-5044.7</v>
      </c>
      <c r="AG16" s="75">
        <v>0</v>
      </c>
      <c r="AH16" s="90">
        <v>0</v>
      </c>
      <c r="AI16" s="90">
        <v>0</v>
      </c>
      <c r="AJ16" s="90">
        <v>0</v>
      </c>
      <c r="AK16" s="90">
        <v>0</v>
      </c>
      <c r="AL16" s="75">
        <v>25967.96</v>
      </c>
      <c r="AM16" s="75">
        <v>25967.96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991</v>
      </c>
      <c r="AU16" s="75">
        <v>991</v>
      </c>
      <c r="AV16" s="86">
        <v>0</v>
      </c>
      <c r="AW16" s="86">
        <v>0</v>
      </c>
      <c r="AX16" s="75">
        <v>0</v>
      </c>
      <c r="AY16" s="75">
        <v>0</v>
      </c>
      <c r="AZ16" s="75">
        <v>-5044.7</v>
      </c>
      <c r="BA16" s="75">
        <v>0</v>
      </c>
      <c r="BB16" s="75">
        <v>0</v>
      </c>
      <c r="BC16" s="75">
        <v>0</v>
      </c>
      <c r="BD16" s="75">
        <v>0</v>
      </c>
      <c r="BE16" s="75">
        <v>0</v>
      </c>
      <c r="BF16" s="75">
        <v>0</v>
      </c>
      <c r="BG16" s="75">
        <v>0</v>
      </c>
      <c r="BH16" s="75">
        <v>0</v>
      </c>
      <c r="BI16" s="75">
        <v>0</v>
      </c>
      <c r="BJ16" s="86">
        <v>0</v>
      </c>
      <c r="BK16" s="86">
        <v>0</v>
      </c>
      <c r="BL16" s="86">
        <v>0</v>
      </c>
      <c r="BM16" s="86">
        <v>0</v>
      </c>
      <c r="BN16" s="75">
        <v>5529.2</v>
      </c>
      <c r="BO16" s="75">
        <v>2035.8726999999999</v>
      </c>
      <c r="BP16" s="75">
        <v>6840</v>
      </c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v>4448</v>
      </c>
      <c r="CA16" s="75">
        <v>1750.5146999999999</v>
      </c>
      <c r="CB16" s="75">
        <v>4240</v>
      </c>
      <c r="CC16" s="75">
        <v>0</v>
      </c>
      <c r="CD16" s="75">
        <v>1081.2</v>
      </c>
      <c r="CE16" s="75">
        <v>285.358</v>
      </c>
      <c r="CF16" s="75">
        <v>2600</v>
      </c>
      <c r="CG16" s="75">
        <v>0</v>
      </c>
      <c r="CH16" s="75">
        <v>0</v>
      </c>
      <c r="CI16" s="75">
        <v>0</v>
      </c>
      <c r="CJ16" s="75">
        <v>0</v>
      </c>
      <c r="CK16" s="75">
        <v>0</v>
      </c>
      <c r="CL16" s="75">
        <v>0</v>
      </c>
      <c r="CM16" s="75">
        <v>0</v>
      </c>
      <c r="CN16" s="75">
        <v>0</v>
      </c>
      <c r="CO16" s="75">
        <v>0</v>
      </c>
      <c r="CP16" s="75">
        <v>700</v>
      </c>
      <c r="CQ16" s="75">
        <v>164</v>
      </c>
      <c r="CR16" s="75">
        <v>6760</v>
      </c>
      <c r="CS16" s="75">
        <v>0</v>
      </c>
      <c r="CT16" s="75">
        <v>700</v>
      </c>
      <c r="CU16" s="75">
        <v>164</v>
      </c>
      <c r="CV16" s="75">
        <v>6760</v>
      </c>
      <c r="CW16" s="75">
        <v>0</v>
      </c>
      <c r="CX16" s="75">
        <v>0</v>
      </c>
      <c r="CY16" s="75">
        <v>0</v>
      </c>
      <c r="CZ16" s="75">
        <v>6760</v>
      </c>
      <c r="DA16" s="75">
        <v>0</v>
      </c>
      <c r="DB16" s="75">
        <v>0</v>
      </c>
      <c r="DC16" s="75">
        <v>0</v>
      </c>
      <c r="DD16" s="75">
        <v>0</v>
      </c>
      <c r="DE16" s="75">
        <v>0</v>
      </c>
      <c r="DF16" s="75">
        <v>0</v>
      </c>
      <c r="DG16" s="75">
        <v>0</v>
      </c>
      <c r="DH16" s="75">
        <v>0</v>
      </c>
      <c r="DI16" s="75">
        <v>0</v>
      </c>
      <c r="DJ16" s="75">
        <v>500</v>
      </c>
      <c r="DK16" s="75">
        <v>85</v>
      </c>
      <c r="DL16" s="75">
        <v>0</v>
      </c>
      <c r="DM16" s="75">
        <v>0</v>
      </c>
      <c r="DN16" s="75">
        <v>2500</v>
      </c>
      <c r="DO16" s="75">
        <v>0</v>
      </c>
      <c r="DP16" s="75">
        <v>2500</v>
      </c>
      <c r="DQ16" s="75">
        <v>0</v>
      </c>
      <c r="DR16" s="75">
        <v>0</v>
      </c>
      <c r="DS16" s="75">
        <v>0</v>
      </c>
      <c r="DT16" s="75">
        <v>0</v>
      </c>
      <c r="DU16" s="75">
        <v>0</v>
      </c>
    </row>
    <row r="17" spans="1:218" ht="16.5" customHeight="1">
      <c r="A17" s="76"/>
      <c r="B17" s="74">
        <v>8</v>
      </c>
      <c r="C17" s="55" t="s">
        <v>100</v>
      </c>
      <c r="D17" s="75">
        <f t="shared" si="3"/>
        <v>2712995.1436999999</v>
      </c>
      <c r="E17" s="75">
        <f t="shared" si="3"/>
        <v>1045250.0756999999</v>
      </c>
      <c r="F17" s="75">
        <f t="shared" si="4"/>
        <v>1984742.3226999999</v>
      </c>
      <c r="G17" s="75">
        <f t="shared" si="5"/>
        <v>782246.68709999998</v>
      </c>
      <c r="H17" s="75">
        <f t="shared" si="6"/>
        <v>868252.821</v>
      </c>
      <c r="I17" s="75">
        <f t="shared" si="7"/>
        <v>263003.38860000001</v>
      </c>
      <c r="J17" s="75">
        <v>798636.14670000004</v>
      </c>
      <c r="K17" s="75">
        <v>317290.48930000002</v>
      </c>
      <c r="L17" s="75">
        <v>254050.02100000001</v>
      </c>
      <c r="M17" s="75">
        <v>75833.443599999999</v>
      </c>
      <c r="N17" s="75">
        <v>727136.14670000004</v>
      </c>
      <c r="O17" s="75">
        <v>286712.87349999999</v>
      </c>
      <c r="P17" s="75">
        <v>116550.02099999999</v>
      </c>
      <c r="Q17" s="75">
        <v>32608.65</v>
      </c>
      <c r="R17" s="75">
        <v>71500</v>
      </c>
      <c r="S17" s="75">
        <v>30577.6158</v>
      </c>
      <c r="T17" s="75">
        <v>137500</v>
      </c>
      <c r="U17" s="75">
        <v>43224.793599999997</v>
      </c>
      <c r="V17" s="75">
        <v>4500</v>
      </c>
      <c r="W17" s="75">
        <v>145.6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170706.17600000001</v>
      </c>
      <c r="AE17" s="75">
        <v>163486.17600000001</v>
      </c>
      <c r="AF17" s="75">
        <v>497302.8</v>
      </c>
      <c r="AG17" s="75">
        <v>168045.215</v>
      </c>
      <c r="AH17" s="90">
        <v>0</v>
      </c>
      <c r="AI17" s="90">
        <v>0</v>
      </c>
      <c r="AJ17" s="90">
        <v>0</v>
      </c>
      <c r="AK17" s="90">
        <v>0</v>
      </c>
      <c r="AL17" s="75">
        <v>166706.17600000001</v>
      </c>
      <c r="AM17" s="75">
        <v>163336.17600000001</v>
      </c>
      <c r="AN17" s="75">
        <v>440302.8</v>
      </c>
      <c r="AO17" s="75">
        <v>91125.413</v>
      </c>
      <c r="AP17" s="75">
        <v>0</v>
      </c>
      <c r="AQ17" s="75">
        <v>0</v>
      </c>
      <c r="AR17" s="75">
        <v>0</v>
      </c>
      <c r="AS17" s="75">
        <v>0</v>
      </c>
      <c r="AT17" s="75">
        <v>4000</v>
      </c>
      <c r="AU17" s="75">
        <v>150</v>
      </c>
      <c r="AV17" s="86">
        <v>757000</v>
      </c>
      <c r="AW17" s="86">
        <v>104078.533</v>
      </c>
      <c r="AX17" s="75">
        <v>0</v>
      </c>
      <c r="AY17" s="75">
        <v>0</v>
      </c>
      <c r="AZ17" s="75">
        <v>-700000</v>
      </c>
      <c r="BA17" s="75">
        <v>-27158.731</v>
      </c>
      <c r="BB17" s="75">
        <v>50500</v>
      </c>
      <c r="BC17" s="75">
        <v>0</v>
      </c>
      <c r="BD17" s="75">
        <v>45000</v>
      </c>
      <c r="BE17" s="75">
        <v>330</v>
      </c>
      <c r="BF17" s="75">
        <v>50500</v>
      </c>
      <c r="BG17" s="75">
        <v>0</v>
      </c>
      <c r="BH17" s="75">
        <v>45000</v>
      </c>
      <c r="BI17" s="75">
        <v>330</v>
      </c>
      <c r="BJ17" s="86">
        <v>0</v>
      </c>
      <c r="BK17" s="86">
        <v>0</v>
      </c>
      <c r="BL17" s="86">
        <v>0</v>
      </c>
      <c r="BM17" s="86">
        <v>0</v>
      </c>
      <c r="BN17" s="75">
        <v>272900</v>
      </c>
      <c r="BO17" s="75">
        <v>114240.75079999999</v>
      </c>
      <c r="BP17" s="75">
        <v>43000</v>
      </c>
      <c r="BQ17" s="75">
        <v>11452.03</v>
      </c>
      <c r="BR17" s="75">
        <v>0</v>
      </c>
      <c r="BS17" s="75">
        <v>0</v>
      </c>
      <c r="BT17" s="75">
        <v>0</v>
      </c>
      <c r="BU17" s="75"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v>13150</v>
      </c>
      <c r="CA17" s="75">
        <v>4665.7745000000004</v>
      </c>
      <c r="CB17" s="75">
        <v>33000</v>
      </c>
      <c r="CC17" s="75">
        <v>6102.03</v>
      </c>
      <c r="CD17" s="75">
        <v>25750</v>
      </c>
      <c r="CE17" s="75">
        <v>2031.3150000000001</v>
      </c>
      <c r="CF17" s="75">
        <v>10000</v>
      </c>
      <c r="CG17" s="75">
        <v>5350</v>
      </c>
      <c r="CH17" s="75">
        <v>234000</v>
      </c>
      <c r="CI17" s="75">
        <v>107543.66130000001</v>
      </c>
      <c r="CJ17" s="75">
        <v>0</v>
      </c>
      <c r="CK17" s="75">
        <v>0</v>
      </c>
      <c r="CL17" s="75">
        <v>0</v>
      </c>
      <c r="CM17" s="75">
        <v>0</v>
      </c>
      <c r="CN17" s="75">
        <v>0</v>
      </c>
      <c r="CO17" s="75">
        <v>0</v>
      </c>
      <c r="CP17" s="75">
        <v>147000</v>
      </c>
      <c r="CQ17" s="75">
        <v>50602.47</v>
      </c>
      <c r="CR17" s="75">
        <v>18000</v>
      </c>
      <c r="CS17" s="75">
        <v>769</v>
      </c>
      <c r="CT17" s="75">
        <v>119000</v>
      </c>
      <c r="CU17" s="75">
        <v>41671.197999999997</v>
      </c>
      <c r="CV17" s="75">
        <v>13000</v>
      </c>
      <c r="CW17" s="75">
        <v>0</v>
      </c>
      <c r="CX17" s="75">
        <v>66000</v>
      </c>
      <c r="CY17" s="75">
        <v>27872.313999999998</v>
      </c>
      <c r="CZ17" s="75">
        <v>6000</v>
      </c>
      <c r="DA17" s="75">
        <v>0</v>
      </c>
      <c r="DB17" s="75">
        <v>375500</v>
      </c>
      <c r="DC17" s="75">
        <v>128811.201</v>
      </c>
      <c r="DD17" s="75">
        <v>10900</v>
      </c>
      <c r="DE17" s="75">
        <v>6573.7</v>
      </c>
      <c r="DF17" s="75">
        <v>308500</v>
      </c>
      <c r="DG17" s="75">
        <v>95338.241999999998</v>
      </c>
      <c r="DH17" s="75">
        <v>10900</v>
      </c>
      <c r="DI17" s="75">
        <v>6573.7</v>
      </c>
      <c r="DJ17" s="75">
        <v>25000</v>
      </c>
      <c r="DK17" s="75">
        <v>7670</v>
      </c>
      <c r="DL17" s="75">
        <v>0</v>
      </c>
      <c r="DM17" s="75">
        <v>0</v>
      </c>
      <c r="DN17" s="75">
        <v>0</v>
      </c>
      <c r="DO17" s="75">
        <v>0</v>
      </c>
      <c r="DP17" s="75">
        <v>140000</v>
      </c>
      <c r="DQ17" s="75">
        <v>0</v>
      </c>
      <c r="DR17" s="75">
        <v>0</v>
      </c>
      <c r="DS17" s="75">
        <v>0</v>
      </c>
      <c r="DT17" s="75">
        <v>140000</v>
      </c>
      <c r="DU17" s="75">
        <v>0</v>
      </c>
    </row>
    <row r="18" spans="1:218" s="77" customFormat="1" ht="22.5" customHeight="1">
      <c r="B18" s="74"/>
      <c r="C18" s="55" t="s">
        <v>136</v>
      </c>
      <c r="D18" s="75">
        <f t="shared" ref="D18:AI18" si="8">SUM(D10:D17)</f>
        <v>10599502.434999999</v>
      </c>
      <c r="E18" s="75">
        <f t="shared" si="8"/>
        <v>3226815.0258000004</v>
      </c>
      <c r="F18" s="75">
        <f t="shared" si="8"/>
        <v>7166923.3850999996</v>
      </c>
      <c r="G18" s="75">
        <f t="shared" si="8"/>
        <v>2827543.6294</v>
      </c>
      <c r="H18" s="75">
        <f t="shared" si="8"/>
        <v>3878891.0299</v>
      </c>
      <c r="I18" s="75">
        <f t="shared" si="8"/>
        <v>420155.71640000003</v>
      </c>
      <c r="J18" s="75">
        <f t="shared" si="8"/>
        <v>2523983.2072999999</v>
      </c>
      <c r="K18" s="75">
        <f t="shared" si="8"/>
        <v>966365.46699999995</v>
      </c>
      <c r="L18" s="75">
        <f t="shared" si="8"/>
        <v>1072332.3163000001</v>
      </c>
      <c r="M18" s="75">
        <f t="shared" si="8"/>
        <v>197504.96360000002</v>
      </c>
      <c r="N18" s="75">
        <f t="shared" si="8"/>
        <v>2343965.5000999998</v>
      </c>
      <c r="O18" s="75">
        <f t="shared" si="8"/>
        <v>914983.14289999998</v>
      </c>
      <c r="P18" s="75">
        <f t="shared" si="8"/>
        <v>579110.91629999992</v>
      </c>
      <c r="Q18" s="75">
        <f t="shared" si="8"/>
        <v>139902.04</v>
      </c>
      <c r="R18" s="75">
        <f t="shared" si="8"/>
        <v>142284.4</v>
      </c>
      <c r="S18" s="75">
        <f t="shared" si="8"/>
        <v>42036.7258</v>
      </c>
      <c r="T18" s="75">
        <f t="shared" si="8"/>
        <v>465481</v>
      </c>
      <c r="U18" s="75">
        <f t="shared" si="8"/>
        <v>56227.923599999995</v>
      </c>
      <c r="V18" s="75">
        <f t="shared" si="8"/>
        <v>4500</v>
      </c>
      <c r="W18" s="75">
        <f t="shared" si="8"/>
        <v>145.6</v>
      </c>
      <c r="X18" s="75">
        <f t="shared" si="8"/>
        <v>3300</v>
      </c>
      <c r="Y18" s="75">
        <f t="shared" si="8"/>
        <v>0</v>
      </c>
      <c r="Z18" s="75">
        <f t="shared" si="8"/>
        <v>0</v>
      </c>
      <c r="AA18" s="75">
        <f t="shared" si="8"/>
        <v>0</v>
      </c>
      <c r="AB18" s="75">
        <f t="shared" si="8"/>
        <v>0</v>
      </c>
      <c r="AC18" s="75">
        <f t="shared" si="8"/>
        <v>0</v>
      </c>
      <c r="AD18" s="75">
        <f t="shared" si="8"/>
        <v>252346.2568</v>
      </c>
      <c r="AE18" s="75">
        <f t="shared" si="8"/>
        <v>196348.427</v>
      </c>
      <c r="AF18" s="75">
        <f t="shared" si="8"/>
        <v>1130684.5015</v>
      </c>
      <c r="AG18" s="75">
        <v>-53995.955800000003</v>
      </c>
      <c r="AH18" s="75">
        <f t="shared" si="8"/>
        <v>0</v>
      </c>
      <c r="AI18" s="75">
        <f t="shared" si="8"/>
        <v>0</v>
      </c>
      <c r="AJ18" s="75">
        <f t="shared" ref="AJ18:BO18" si="9">SUM(AJ10:AJ17)</f>
        <v>0</v>
      </c>
      <c r="AK18" s="75">
        <f t="shared" si="9"/>
        <v>0</v>
      </c>
      <c r="AL18" s="75">
        <f t="shared" si="9"/>
        <v>229355.2568</v>
      </c>
      <c r="AM18" s="75">
        <f t="shared" si="9"/>
        <v>194157.231</v>
      </c>
      <c r="AN18" s="75">
        <f t="shared" si="9"/>
        <v>632302.80000000005</v>
      </c>
      <c r="AO18" s="75">
        <f t="shared" si="9"/>
        <v>97608.413</v>
      </c>
      <c r="AP18" s="75">
        <f t="shared" si="9"/>
        <v>1000</v>
      </c>
      <c r="AQ18" s="75">
        <f t="shared" si="9"/>
        <v>301.37599999999998</v>
      </c>
      <c r="AR18" s="75">
        <f t="shared" si="9"/>
        <v>474369.33799999999</v>
      </c>
      <c r="AS18" s="75">
        <f t="shared" si="9"/>
        <v>240037.39500000002</v>
      </c>
      <c r="AT18" s="75">
        <f t="shared" si="9"/>
        <v>21991</v>
      </c>
      <c r="AU18" s="75">
        <f t="shared" si="9"/>
        <v>1889.8200000000002</v>
      </c>
      <c r="AV18" s="86">
        <f t="shared" si="9"/>
        <v>2986904.5548</v>
      </c>
      <c r="AW18" s="86">
        <f t="shared" si="9"/>
        <v>734200.94</v>
      </c>
      <c r="AX18" s="75">
        <f t="shared" si="9"/>
        <v>0</v>
      </c>
      <c r="AY18" s="75">
        <f t="shared" si="9"/>
        <v>0</v>
      </c>
      <c r="AZ18" s="75">
        <f t="shared" si="9"/>
        <v>-2962892.1913000001</v>
      </c>
      <c r="BA18" s="75">
        <f t="shared" si="9"/>
        <v>-1125842.7037999998</v>
      </c>
      <c r="BB18" s="75">
        <f t="shared" si="9"/>
        <v>422370</v>
      </c>
      <c r="BC18" s="75">
        <f t="shared" si="9"/>
        <v>182319.595</v>
      </c>
      <c r="BD18" s="75">
        <f t="shared" si="9"/>
        <v>45000</v>
      </c>
      <c r="BE18" s="75">
        <f t="shared" si="9"/>
        <v>330</v>
      </c>
      <c r="BF18" s="75">
        <f t="shared" si="9"/>
        <v>422370</v>
      </c>
      <c r="BG18" s="75">
        <f t="shared" si="9"/>
        <v>182319.595</v>
      </c>
      <c r="BH18" s="75">
        <f t="shared" si="9"/>
        <v>45000</v>
      </c>
      <c r="BI18" s="75">
        <f t="shared" si="9"/>
        <v>330</v>
      </c>
      <c r="BJ18" s="86">
        <f t="shared" si="9"/>
        <v>0</v>
      </c>
      <c r="BK18" s="86">
        <f t="shared" si="9"/>
        <v>0</v>
      </c>
      <c r="BL18" s="86">
        <f t="shared" si="9"/>
        <v>0</v>
      </c>
      <c r="BM18" s="86">
        <f t="shared" si="9"/>
        <v>0</v>
      </c>
      <c r="BN18" s="75">
        <f t="shared" si="9"/>
        <v>1108174.2</v>
      </c>
      <c r="BO18" s="75">
        <f t="shared" si="9"/>
        <v>529905.17840000009</v>
      </c>
      <c r="BP18" s="75">
        <f t="shared" ref="BP18:CU18" si="10">SUM(BP10:BP17)</f>
        <v>315873.59710000001</v>
      </c>
      <c r="BQ18" s="75">
        <f t="shared" si="10"/>
        <v>136587.1906</v>
      </c>
      <c r="BR18" s="75">
        <f t="shared" si="10"/>
        <v>232000</v>
      </c>
      <c r="BS18" s="75">
        <f t="shared" si="10"/>
        <v>110763.17600000001</v>
      </c>
      <c r="BT18" s="75">
        <f t="shared" si="10"/>
        <v>132920</v>
      </c>
      <c r="BU18" s="75">
        <f t="shared" si="10"/>
        <v>56060.984000000004</v>
      </c>
      <c r="BV18" s="75">
        <f t="shared" si="10"/>
        <v>0</v>
      </c>
      <c r="BW18" s="75">
        <f t="shared" si="10"/>
        <v>0</v>
      </c>
      <c r="BX18" s="75">
        <f t="shared" si="10"/>
        <v>587</v>
      </c>
      <c r="BY18" s="75">
        <f t="shared" si="10"/>
        <v>587</v>
      </c>
      <c r="BZ18" s="75">
        <f t="shared" si="10"/>
        <v>298944</v>
      </c>
      <c r="CA18" s="75">
        <f t="shared" si="10"/>
        <v>111186.66020000001</v>
      </c>
      <c r="CB18" s="75">
        <f t="shared" si="10"/>
        <v>150640</v>
      </c>
      <c r="CC18" s="75">
        <f t="shared" si="10"/>
        <v>57047.830999999998</v>
      </c>
      <c r="CD18" s="75">
        <f t="shared" si="10"/>
        <v>73906.2</v>
      </c>
      <c r="CE18" s="75">
        <f t="shared" si="10"/>
        <v>32717.5939</v>
      </c>
      <c r="CF18" s="75">
        <f t="shared" si="10"/>
        <v>31726.597099999999</v>
      </c>
      <c r="CG18" s="75">
        <f t="shared" si="10"/>
        <v>22891.375599999999</v>
      </c>
      <c r="CH18" s="75">
        <f t="shared" si="10"/>
        <v>503324</v>
      </c>
      <c r="CI18" s="75">
        <f t="shared" si="10"/>
        <v>275237.74829999998</v>
      </c>
      <c r="CJ18" s="75">
        <f t="shared" si="10"/>
        <v>0</v>
      </c>
      <c r="CK18" s="75">
        <f t="shared" si="10"/>
        <v>0</v>
      </c>
      <c r="CL18" s="75">
        <f t="shared" si="10"/>
        <v>11000</v>
      </c>
      <c r="CM18" s="75">
        <f t="shared" si="10"/>
        <v>6504</v>
      </c>
      <c r="CN18" s="75">
        <f t="shared" si="10"/>
        <v>91500</v>
      </c>
      <c r="CO18" s="75">
        <f t="shared" si="10"/>
        <v>0</v>
      </c>
      <c r="CP18" s="75">
        <f t="shared" si="10"/>
        <v>357704.5</v>
      </c>
      <c r="CQ18" s="75">
        <f t="shared" si="10"/>
        <v>123957.04500000001</v>
      </c>
      <c r="CR18" s="75">
        <f t="shared" si="10"/>
        <v>914001.81499999994</v>
      </c>
      <c r="CS18" s="75">
        <f t="shared" si="10"/>
        <v>24919</v>
      </c>
      <c r="CT18" s="75">
        <f t="shared" si="10"/>
        <v>304300</v>
      </c>
      <c r="CU18" s="75">
        <f t="shared" si="10"/>
        <v>107406.73300000001</v>
      </c>
      <c r="CV18" s="75">
        <f t="shared" ref="CV18:DI18" si="11">SUM(CV10:CV17)</f>
        <v>118651.83</v>
      </c>
      <c r="CW18" s="75">
        <f t="shared" si="11"/>
        <v>2050</v>
      </c>
      <c r="CX18" s="75">
        <f t="shared" si="11"/>
        <v>219360</v>
      </c>
      <c r="CY18" s="75">
        <f t="shared" si="11"/>
        <v>87373.849000000002</v>
      </c>
      <c r="CZ18" s="75">
        <f t="shared" si="11"/>
        <v>111651.83</v>
      </c>
      <c r="DA18" s="75">
        <f t="shared" si="11"/>
        <v>2050</v>
      </c>
      <c r="DB18" s="75">
        <f t="shared" si="11"/>
        <v>1710002.3</v>
      </c>
      <c r="DC18" s="75">
        <f t="shared" si="11"/>
        <v>742586.20600000001</v>
      </c>
      <c r="DD18" s="75">
        <f t="shared" si="11"/>
        <v>306198.8</v>
      </c>
      <c r="DE18" s="75">
        <f t="shared" si="11"/>
        <v>114810.518</v>
      </c>
      <c r="DF18" s="75">
        <f t="shared" si="11"/>
        <v>1272862</v>
      </c>
      <c r="DG18" s="75">
        <f t="shared" si="11"/>
        <v>548906.67299999995</v>
      </c>
      <c r="DH18" s="75">
        <f t="shared" si="11"/>
        <v>306198.8</v>
      </c>
      <c r="DI18" s="75">
        <f t="shared" si="11"/>
        <v>114810.518</v>
      </c>
      <c r="DJ18" s="75">
        <v>118030.94099999999</v>
      </c>
      <c r="DK18" s="75">
        <v>58527.790999999997</v>
      </c>
      <c r="DL18" s="75">
        <v>0</v>
      </c>
      <c r="DM18" s="75">
        <v>0</v>
      </c>
      <c r="DN18" s="86">
        <f t="shared" ref="DN18:DU18" si="12">SUM(DN10:DN17)</f>
        <v>212500</v>
      </c>
      <c r="DO18" s="86">
        <f t="shared" si="12"/>
        <v>0</v>
      </c>
      <c r="DP18" s="86">
        <f t="shared" si="12"/>
        <v>658811.98</v>
      </c>
      <c r="DQ18" s="86">
        <f t="shared" si="12"/>
        <v>20884.32</v>
      </c>
      <c r="DR18" s="86">
        <f t="shared" si="12"/>
        <v>0</v>
      </c>
      <c r="DS18" s="86">
        <f t="shared" si="12"/>
        <v>0</v>
      </c>
      <c r="DT18" s="86">
        <f t="shared" si="12"/>
        <v>446311.98</v>
      </c>
      <c r="DU18" s="86">
        <f t="shared" si="12"/>
        <v>20884.32</v>
      </c>
    </row>
    <row r="19" spans="1:218" s="88" customFormat="1" ht="12.75" customHeight="1">
      <c r="A19" s="87" t="s">
        <v>139</v>
      </c>
      <c r="B19" s="87" t="s">
        <v>139</v>
      </c>
      <c r="C19" s="87" t="s">
        <v>139</v>
      </c>
      <c r="D19" s="89" t="s">
        <v>139</v>
      </c>
      <c r="E19" s="89" t="s">
        <v>139</v>
      </c>
      <c r="F19" s="89" t="s">
        <v>139</v>
      </c>
      <c r="G19" s="89" t="s">
        <v>139</v>
      </c>
      <c r="H19" s="89" t="s">
        <v>139</v>
      </c>
      <c r="I19" s="89" t="s">
        <v>139</v>
      </c>
      <c r="J19" s="89" t="s">
        <v>139</v>
      </c>
      <c r="K19" s="89" t="s">
        <v>139</v>
      </c>
      <c r="L19" s="89" t="s">
        <v>139</v>
      </c>
      <c r="M19" s="89" t="s">
        <v>139</v>
      </c>
      <c r="N19" s="89" t="s">
        <v>139</v>
      </c>
      <c r="O19" s="89" t="s">
        <v>139</v>
      </c>
      <c r="P19" s="89" t="s">
        <v>139</v>
      </c>
      <c r="Q19" s="89" t="s">
        <v>139</v>
      </c>
      <c r="R19" s="89" t="s">
        <v>139</v>
      </c>
      <c r="S19" s="89" t="s">
        <v>139</v>
      </c>
      <c r="T19" s="89" t="s">
        <v>139</v>
      </c>
      <c r="U19" s="89" t="s">
        <v>139</v>
      </c>
      <c r="V19" s="89" t="s">
        <v>139</v>
      </c>
      <c r="W19" s="89" t="s">
        <v>139</v>
      </c>
      <c r="X19" s="89" t="s">
        <v>139</v>
      </c>
      <c r="Y19" s="89" t="s">
        <v>139</v>
      </c>
      <c r="Z19" s="89" t="s">
        <v>139</v>
      </c>
      <c r="AA19" s="89" t="s">
        <v>139</v>
      </c>
      <c r="AB19" s="89" t="s">
        <v>139</v>
      </c>
      <c r="AC19" s="89" t="s">
        <v>139</v>
      </c>
      <c r="AD19" s="89" t="s">
        <v>139</v>
      </c>
      <c r="AE19" s="89" t="s">
        <v>139</v>
      </c>
      <c r="AF19" s="89" t="s">
        <v>139</v>
      </c>
      <c r="AG19" s="89" t="s">
        <v>139</v>
      </c>
      <c r="AH19" s="89" t="s">
        <v>139</v>
      </c>
      <c r="AI19" s="89" t="s">
        <v>139</v>
      </c>
      <c r="AJ19" s="89" t="s">
        <v>139</v>
      </c>
      <c r="AK19" s="89" t="s">
        <v>139</v>
      </c>
      <c r="AL19" s="89" t="s">
        <v>139</v>
      </c>
      <c r="AM19" s="89" t="s">
        <v>139</v>
      </c>
      <c r="AN19" s="89" t="s">
        <v>139</v>
      </c>
      <c r="AO19" s="89" t="s">
        <v>139</v>
      </c>
      <c r="AP19" s="89" t="s">
        <v>139</v>
      </c>
      <c r="AQ19" s="89" t="s">
        <v>139</v>
      </c>
      <c r="AR19" s="89" t="s">
        <v>139</v>
      </c>
      <c r="AS19" s="89" t="s">
        <v>139</v>
      </c>
      <c r="AT19" s="89" t="s">
        <v>139</v>
      </c>
      <c r="AU19" s="89" t="s">
        <v>139</v>
      </c>
      <c r="AV19" s="89" t="s">
        <v>139</v>
      </c>
      <c r="AW19" s="89" t="s">
        <v>139</v>
      </c>
      <c r="AX19" s="89" t="s">
        <v>139</v>
      </c>
      <c r="AY19" s="89" t="s">
        <v>139</v>
      </c>
      <c r="AZ19" s="89" t="s">
        <v>139</v>
      </c>
      <c r="BA19" s="89" t="s">
        <v>139</v>
      </c>
      <c r="BB19" s="89" t="s">
        <v>139</v>
      </c>
      <c r="BC19" s="89" t="s">
        <v>139</v>
      </c>
      <c r="BD19" s="89" t="s">
        <v>139</v>
      </c>
      <c r="BE19" s="89" t="s">
        <v>139</v>
      </c>
      <c r="BF19" s="89" t="s">
        <v>139</v>
      </c>
      <c r="BG19" s="89" t="s">
        <v>139</v>
      </c>
      <c r="BH19" s="89" t="s">
        <v>139</v>
      </c>
      <c r="BI19" s="89" t="s">
        <v>139</v>
      </c>
      <c r="BJ19" s="89" t="s">
        <v>139</v>
      </c>
      <c r="BK19" s="89" t="s">
        <v>139</v>
      </c>
      <c r="BL19" s="89" t="s">
        <v>139</v>
      </c>
      <c r="BM19" s="89" t="s">
        <v>139</v>
      </c>
      <c r="BN19" s="89" t="s">
        <v>139</v>
      </c>
      <c r="BO19" s="89" t="s">
        <v>139</v>
      </c>
      <c r="BP19" s="89" t="s">
        <v>139</v>
      </c>
      <c r="BQ19" s="89" t="s">
        <v>139</v>
      </c>
      <c r="BR19" s="89" t="s">
        <v>139</v>
      </c>
      <c r="BS19" s="89" t="s">
        <v>139</v>
      </c>
      <c r="BT19" s="89" t="s">
        <v>139</v>
      </c>
      <c r="BU19" s="89" t="s">
        <v>139</v>
      </c>
      <c r="BV19" s="89" t="s">
        <v>139</v>
      </c>
      <c r="BW19" s="89" t="s">
        <v>139</v>
      </c>
      <c r="BX19" s="89" t="s">
        <v>139</v>
      </c>
      <c r="BY19" s="89" t="s">
        <v>139</v>
      </c>
      <c r="BZ19" s="89" t="s">
        <v>139</v>
      </c>
      <c r="CA19" s="89" t="s">
        <v>139</v>
      </c>
      <c r="CB19" s="89" t="s">
        <v>139</v>
      </c>
      <c r="CC19" s="89" t="s">
        <v>139</v>
      </c>
      <c r="CD19" s="89" t="s">
        <v>139</v>
      </c>
      <c r="CE19" s="89" t="s">
        <v>139</v>
      </c>
      <c r="CF19" s="89" t="s">
        <v>139</v>
      </c>
      <c r="CG19" s="89" t="s">
        <v>139</v>
      </c>
      <c r="CH19" s="89" t="s">
        <v>139</v>
      </c>
      <c r="CI19" s="89" t="s">
        <v>139</v>
      </c>
      <c r="CJ19" s="89" t="s">
        <v>139</v>
      </c>
      <c r="CK19" s="89" t="s">
        <v>139</v>
      </c>
      <c r="CL19" s="89" t="s">
        <v>139</v>
      </c>
      <c r="CM19" s="89" t="s">
        <v>139</v>
      </c>
      <c r="CN19" s="89" t="s">
        <v>139</v>
      </c>
      <c r="CO19" s="89" t="s">
        <v>139</v>
      </c>
      <c r="CP19" s="89" t="s">
        <v>139</v>
      </c>
      <c r="CQ19" s="89" t="s">
        <v>139</v>
      </c>
      <c r="CR19" s="89" t="s">
        <v>139</v>
      </c>
      <c r="CS19" s="89" t="s">
        <v>139</v>
      </c>
      <c r="CT19" s="89" t="s">
        <v>139</v>
      </c>
      <c r="CU19" s="89" t="s">
        <v>139</v>
      </c>
      <c r="CV19" s="89" t="s">
        <v>139</v>
      </c>
      <c r="CW19" s="89" t="s">
        <v>139</v>
      </c>
      <c r="CX19" s="89" t="s">
        <v>139</v>
      </c>
      <c r="CY19" s="89" t="s">
        <v>140</v>
      </c>
      <c r="CZ19" s="89" t="s">
        <v>139</v>
      </c>
      <c r="DA19" s="89" t="s">
        <v>139</v>
      </c>
      <c r="DB19" s="89" t="s">
        <v>139</v>
      </c>
      <c r="DC19" s="89" t="s">
        <v>139</v>
      </c>
      <c r="DD19" s="89" t="s">
        <v>139</v>
      </c>
      <c r="DE19" s="89" t="s">
        <v>139</v>
      </c>
      <c r="DF19" s="89" t="s">
        <v>139</v>
      </c>
      <c r="DG19" s="89" t="s">
        <v>139</v>
      </c>
      <c r="DH19" s="89" t="s">
        <v>139</v>
      </c>
      <c r="DI19" s="89" t="s">
        <v>139</v>
      </c>
      <c r="DJ19" s="89" t="s">
        <v>139</v>
      </c>
      <c r="DK19" s="89" t="s">
        <v>139</v>
      </c>
      <c r="DL19" s="89" t="s">
        <v>139</v>
      </c>
      <c r="DM19" s="89" t="s">
        <v>139</v>
      </c>
      <c r="DN19" s="89" t="s">
        <v>139</v>
      </c>
      <c r="DO19" s="89" t="s">
        <v>139</v>
      </c>
      <c r="DP19" s="89" t="s">
        <v>139</v>
      </c>
      <c r="DQ19" s="89" t="s">
        <v>139</v>
      </c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</row>
    <row r="20" spans="1:218"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</row>
    <row r="21" spans="1:218"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</row>
    <row r="22" spans="1:218"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</row>
    <row r="23" spans="1:218"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</row>
    <row r="24" spans="1:218"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</row>
    <row r="25" spans="1:218"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</row>
    <row r="26" spans="1:218"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</row>
    <row r="27" spans="1:218"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</row>
    <row r="28" spans="1:218"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</row>
    <row r="29" spans="1:218"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</row>
    <row r="30" spans="1:218"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</row>
    <row r="31" spans="1:218"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</row>
    <row r="32" spans="1:218"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</row>
    <row r="33" spans="4:125"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</row>
    <row r="34" spans="4:125"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</row>
    <row r="35" spans="4:125"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</row>
    <row r="36" spans="4:125"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</row>
    <row r="37" spans="4:125"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</row>
    <row r="38" spans="4:125"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</row>
    <row r="39" spans="4:125"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</row>
    <row r="40" spans="4:125"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</row>
    <row r="41" spans="4:125"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</row>
    <row r="42" spans="4:125"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</row>
    <row r="43" spans="4:125"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</row>
    <row r="44" spans="4:125"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</row>
    <row r="45" spans="4:125"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</row>
    <row r="46" spans="4:125"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</row>
    <row r="47" spans="4:125"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</row>
  </sheetData>
  <protectedRanges>
    <protectedRange sqref="C18" name="Range3"/>
    <protectedRange sqref="AH10:AK17" name="Range1"/>
  </protectedRanges>
  <mergeCells count="100">
    <mergeCell ref="J5:M6"/>
    <mergeCell ref="N5:U5"/>
    <mergeCell ref="V5:Y6"/>
    <mergeCell ref="BJ6:BM6"/>
    <mergeCell ref="BR6:BU6"/>
    <mergeCell ref="AH6:AK6"/>
    <mergeCell ref="BV6:BY6"/>
    <mergeCell ref="Z5:AC6"/>
    <mergeCell ref="AD5:AG6"/>
    <mergeCell ref="AL5:AM5"/>
    <mergeCell ref="BB5:BE6"/>
    <mergeCell ref="AP6:AS6"/>
    <mergeCell ref="AT6:AW6"/>
    <mergeCell ref="AX6:BA6"/>
    <mergeCell ref="B1:AC1"/>
    <mergeCell ref="B2:Q2"/>
    <mergeCell ref="AB3:AC3"/>
    <mergeCell ref="B4:B8"/>
    <mergeCell ref="C4:C8"/>
    <mergeCell ref="D4:I6"/>
    <mergeCell ref="J4:DU4"/>
    <mergeCell ref="DJ5:DM6"/>
    <mergeCell ref="DN5:DS6"/>
    <mergeCell ref="DT5:DU6"/>
    <mergeCell ref="BN5:BQ6"/>
    <mergeCell ref="CF5:CK5"/>
    <mergeCell ref="BF6:BI6"/>
    <mergeCell ref="N6:Q6"/>
    <mergeCell ref="R6:U6"/>
    <mergeCell ref="AL6:AO6"/>
    <mergeCell ref="BZ6:CC6"/>
    <mergeCell ref="CD6:CG6"/>
    <mergeCell ref="CH6:CK6"/>
    <mergeCell ref="CT6:CW6"/>
    <mergeCell ref="CX6:DA6"/>
    <mergeCell ref="DF6:DI6"/>
    <mergeCell ref="CL5:CO6"/>
    <mergeCell ref="CP5:CS6"/>
    <mergeCell ref="DB5:DE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L7:AM7"/>
    <mergeCell ref="AN7:AO7"/>
    <mergeCell ref="AH7:AI7"/>
    <mergeCell ref="AJ7:AK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CJ7:CK7"/>
    <mergeCell ref="CL7:CM7"/>
    <mergeCell ref="DJ7:DK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DL7:DM7"/>
    <mergeCell ref="DN7:DO7"/>
    <mergeCell ref="DP7:DQ7"/>
    <mergeCell ref="DR7:DS7"/>
    <mergeCell ref="DT7:DU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Caxs g.d.</vt:lpstr>
      <vt:lpstr>Caxs t.d</vt:lpstr>
      <vt:lpstr>Caxs g.d</vt:lpstr>
      <vt:lpstr>'Caxs g.d.'!Заголовки_для_печати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</cp:lastModifiedBy>
  <cp:lastPrinted>2012-03-20T07:18:17Z</cp:lastPrinted>
  <dcterms:created xsi:type="dcterms:W3CDTF">2002-03-15T09:46:46Z</dcterms:created>
  <dcterms:modified xsi:type="dcterms:W3CDTF">2023-07-17T12:15:18Z</dcterms:modified>
</cp:coreProperties>
</file>