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<sst xmlns="http://schemas.openxmlformats.org/spreadsheetml/2006/main" count="213" uniqueCount="132">
  <si>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</si>
  <si>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</si>
  <si>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</si>
  <si>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</si>
  <si>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</si>
  <si>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</si>
  <si>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</si>
  <si>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</si>
  <si>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</si>
  <si>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</si>
  <si>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</si>
  <si>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</si>
  <si>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</si>
  <si>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</si>
  <si>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</si>
  <si>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</si>
  <si>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</si>
  <si>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</si>
  <si>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</si>
  <si>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</si>
  <si>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</si>
  <si>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</si>
  <si>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</si>
  <si>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</si>
  <si>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</si>
  <si>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</si>
  <si>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</si>
  <si>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</si>
  <si>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</si>
  <si>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</si>
  <si>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</si>
  <si>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</si>
  <si>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</si>
  <si>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</si>
  <si>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</si>
  <si>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</si>
  <si>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</si>
  <si>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</si>
  <si>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</si>
  <si>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</si>
  <si>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</si>
  <si>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</si>
  <si>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</si>
  <si>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</si>
  <si>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</si>
  <si>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</si>
  <si>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</si>
  <si>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</si>
  <si>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</si>
  <si>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</si>
  <si>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</si>
  <si>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</si>
  <si>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</si>
  <si>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</si>
  <si>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</si>
  <si>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</si>
  <si>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</si>
  <si>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</si>
  <si>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</si>
  <si>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</si>
  <si>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</si>
  <si>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</si>
  <si>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</si>
  <si>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</si>
  <si>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</si>
  <si>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</si>
  <si>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</si>
  <si>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</si>
  <si>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</si>
  <si>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</si>
  <si>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</si>
  <si>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</si>
  <si>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</si>
  <si>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</si>
  <si>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</si>
  <si>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</si>
  <si>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</si>
  <si>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</si>
  <si>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</si>
  <si>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</si>
  <si>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</si>
  <si>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</si>
  <si>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</si>
  <si>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</si>
  <si>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</si>
  <si>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</si>
  <si>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</si>
  <si>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</si>
  <si>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</si>
  <si>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</si>
  <si>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</si>
  <si>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</si>
  <si>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</si>
  <si>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</si>
  <si>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</si>
  <si>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</si>
  <si>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</si>
  <si>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</si>
  <si>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</si>
  <si>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</si>
  <si>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</si>
  <si>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</si>
  <si>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</si>
  <si>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</si>
  <si>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</si>
  <si>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</si>
  <si>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</si>
  <si>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</si>
  <si>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</si>
  <si>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</si>
  <si>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</si>
  <si>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</si>
  <si>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</si>
  <si>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</si>
  <si>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</si>
  <si>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</si>
  <si>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</si>
  <si>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</si>
  <si>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</si>
  <si>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</si>
  <si>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</si>
  <si>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</si>
  <si>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</si>
  <si>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</si>
  <si>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</si>
  <si>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</si>
  <si>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</si>
  <si>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</si>
  <si>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r>
      <t xml:space="preserve"> ՀՀ  ԱՐԱԳԱԾՈՏՆԻ  ՄԱՐԶԻ  ՀԱՄԱՅՆՔՆԵՐԻ   ԲՅՈՒՋԵՏԱՅԻՆ   ԵԿԱՄՈՒՏՆԵՐԻ   ՎԵՐԱԲԵՐՅԱԼ  (աճողական)  2019թ.  «10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</si>
  <si>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( 10 ամիս)</t>
  </si>
  <si>
    <t>կատ. %-ը 10 ամսվա  նկատմամբ</t>
  </si>
  <si>
    <t xml:space="preserve">փաստ                   ( 10 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</si>
</sst>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6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207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0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196" fontId="5" fillId="33" borderId="12" xfId="0" applyNumberFormat="1" applyFont="1" applyFill="1" applyBorder="1" applyAlignment="1">
      <alignment horizontal="center" vertical="center"/>
    </xf>
    <xf numFmtId="196" fontId="45" fillId="33" borderId="11" xfId="0" applyNumberFormat="1" applyFont="1" applyFill="1" applyBorder="1" applyAlignment="1">
      <alignment horizontal="left" vertical="center"/>
    </xf>
    <xf numFmtId="207" fontId="7" fillId="33" borderId="11" xfId="0" applyNumberFormat="1" applyFont="1" applyFill="1" applyBorder="1" applyAlignment="1" applyProtection="1">
      <alignment vertical="center" wrapText="1"/>
      <protection/>
    </xf>
    <xf numFmtId="196" fontId="45" fillId="33" borderId="11" xfId="0" applyNumberFormat="1" applyFont="1" applyFill="1" applyBorder="1" applyAlignment="1">
      <alignment horizontal="left" vertical="center" wrapText="1"/>
    </xf>
    <xf numFmtId="196" fontId="45" fillId="0" borderId="11" xfId="0" applyNumberFormat="1" applyFont="1" applyFill="1" applyBorder="1" applyAlignment="1">
      <alignment horizontal="left" vertical="center"/>
    </xf>
    <xf numFmtId="196" fontId="45" fillId="0" borderId="14" xfId="0" applyNumberFormat="1" applyFont="1" applyFill="1" applyBorder="1" applyAlignment="1">
      <alignment horizontal="left" vertical="center"/>
    </xf>
    <xf numFmtId="207" fontId="7" fillId="0" borderId="11" xfId="0" applyNumberFormat="1" applyFont="1" applyFill="1" applyBorder="1" applyAlignment="1" applyProtection="1">
      <alignment vertical="center" wrapText="1"/>
      <protection/>
    </xf>
    <xf numFmtId="196" fontId="7" fillId="0" borderId="14" xfId="0" applyNumberFormat="1" applyFont="1" applyFill="1" applyBorder="1" applyAlignment="1">
      <alignment horizontal="left" vertical="center"/>
    </xf>
    <xf numFmtId="196" fontId="7" fillId="0" borderId="0" xfId="0" applyNumberFormat="1" applyFont="1" applyFill="1" applyAlignment="1">
      <alignment horizontal="left" vertical="center"/>
    </xf>
    <xf numFmtId="196" fontId="7" fillId="0" borderId="15" xfId="0" applyNumberFormat="1" applyFont="1" applyFill="1" applyBorder="1" applyAlignment="1">
      <alignment horizontal="left" vertical="center"/>
    </xf>
    <xf numFmtId="196" fontId="7" fillId="0" borderId="11" xfId="0" applyNumberFormat="1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left" vertical="center"/>
    </xf>
    <xf numFmtId="207" fontId="9" fillId="33" borderId="11" xfId="0" applyNumberFormat="1" applyFont="1" applyFill="1" applyBorder="1" applyAlignment="1" applyProtection="1">
      <alignment horizontal="right" vertical="center" wrapText="1"/>
      <protection/>
    </xf>
    <xf numFmtId="207" fontId="7" fillId="0" borderId="16" xfId="0" applyNumberFormat="1" applyFont="1" applyFill="1" applyBorder="1" applyAlignment="1" applyProtection="1">
      <alignment vertical="center" wrapText="1"/>
      <protection/>
    </xf>
    <xf numFmtId="207" fontId="7" fillId="0" borderId="17" xfId="0" applyNumberFormat="1" applyFont="1" applyFill="1" applyBorder="1" applyAlignment="1" applyProtection="1">
      <alignment vertical="center" wrapText="1"/>
      <protection/>
    </xf>
    <xf numFmtId="207" fontId="9" fillId="34" borderId="11" xfId="0" applyNumberFormat="1" applyFont="1" applyFill="1" applyBorder="1" applyAlignment="1" applyProtection="1">
      <alignment horizontal="right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5" xfId="0" applyNumberFormat="1" applyFont="1" applyFill="1" applyBorder="1" applyAlignment="1" applyProtection="1">
      <alignment horizontal="center" vertical="center" wrapText="1"/>
      <protection/>
    </xf>
    <xf numFmtId="4" fontId="3" fillId="38" borderId="21" xfId="0" applyNumberFormat="1" applyFont="1" applyFill="1" applyBorder="1" applyAlignment="1" applyProtection="1">
      <alignment horizontal="center" vertical="center" wrapText="1"/>
      <protection/>
    </xf>
    <xf numFmtId="4" fontId="3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5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38" borderId="14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5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6" xfId="0" applyFont="1" applyFill="1" applyBorder="1" applyAlignment="1" applyProtection="1">
      <alignment horizontal="center" vertical="center" textRotation="90" wrapText="1"/>
      <protection/>
    </xf>
    <xf numFmtId="0" fontId="3" fillId="33" borderId="18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24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5" xfId="0" applyNumberFormat="1" applyFont="1" applyFill="1" applyBorder="1" applyAlignment="1" applyProtection="1">
      <alignment horizontal="center" vertical="center" wrapText="1"/>
      <protection/>
    </xf>
    <xf numFmtId="4" fontId="4" fillId="38" borderId="21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82"/>
  <sheetViews>
    <sheetView tabSelected="1" zoomScale="73" zoomScaleNormal="73" zoomScalePageLayoutView="0" workbookViewId="0" topLeftCell="A1">
      <pane xSplit="2" ySplit="9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N2"/>
    </sheetView>
  </sheetViews>
  <sheetFormatPr defaultColWidth="7.296875" defaultRowHeight="15"/>
  <cols>
    <col min="1" max="1" width="4.3984375" style="1" customWidth="1"/>
    <col min="2" max="2" width="20.5" style="23" customWidth="1"/>
    <col min="3" max="3" width="10.59765625" style="1" customWidth="1"/>
    <col min="4" max="4" width="12" style="1" customWidth="1"/>
    <col min="5" max="5" width="13.19921875" style="1" customWidth="1"/>
    <col min="6" max="6" width="14.09765625" style="35" customWidth="1"/>
    <col min="7" max="7" width="13.8984375" style="1" customWidth="1"/>
    <col min="8" max="8" width="11.69921875" style="1" customWidth="1"/>
    <col min="9" max="9" width="9.5" style="1" customWidth="1"/>
    <col min="10" max="10" width="13.59765625" style="1" customWidth="1"/>
    <col min="11" max="11" width="12" style="1" customWidth="1"/>
    <col min="12" max="12" width="12.6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7" width="12.09765625" style="1" customWidth="1"/>
    <col min="28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1" width="10.3984375" style="1" customWidth="1"/>
    <col min="42" max="42" width="9.5" style="1" customWidth="1"/>
    <col min="43" max="43" width="10.69921875" style="1" customWidth="1"/>
    <col min="44" max="44" width="9.59765625" style="1" customWidth="1"/>
    <col min="45" max="46" width="8.19921875" style="1" customWidth="1"/>
    <col min="47" max="47" width="7.19921875" style="1" customWidth="1"/>
    <col min="48" max="49" width="9" style="1" customWidth="1"/>
    <col min="50" max="50" width="7.8984375" style="1" customWidth="1"/>
    <col min="51" max="51" width="14.09765625" style="1" customWidth="1"/>
    <col min="52" max="52" width="12.09765625" style="1" customWidth="1"/>
    <col min="53" max="53" width="12.59765625" style="1" customWidth="1"/>
    <col min="54" max="56" width="8.19921875" style="1" customWidth="1"/>
    <col min="57" max="58" width="9.8984375" style="1" customWidth="1"/>
    <col min="59" max="59" width="9.1992187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9.59765625" style="1" customWidth="1"/>
    <col min="74" max="74" width="9.69921875" style="1" customWidth="1"/>
    <col min="75" max="75" width="9.19921875" style="1" customWidth="1"/>
    <col min="76" max="76" width="10.3984375" style="1" customWidth="1"/>
    <col min="77" max="77" width="9.3984375" style="1" customWidth="1"/>
    <col min="78" max="78" width="8.19921875" style="1" customWidth="1"/>
    <col min="79" max="79" width="8.8984375" style="1" customWidth="1"/>
    <col min="80" max="81" width="11.3984375" style="1" customWidth="1"/>
    <col min="82" max="82" width="9.3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0.59765625" style="1" customWidth="1"/>
    <col min="89" max="90" width="9.3984375" style="1" customWidth="1"/>
    <col min="91" max="91" width="8.3984375" style="1" customWidth="1"/>
    <col min="92" max="93" width="11.69921875" style="1" customWidth="1"/>
    <col min="94" max="94" width="10.69921875" style="1" customWidth="1"/>
    <col min="95" max="96" width="11" style="1" customWidth="1"/>
    <col min="97" max="97" width="10" style="1" customWidth="1"/>
    <col min="98" max="99" width="9.8984375" style="1" customWidth="1"/>
    <col min="100" max="102" width="8" style="1" customWidth="1"/>
    <col min="103" max="103" width="10.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4.59765625" style="1" customWidth="1"/>
    <col min="114" max="115" width="8.3984375" style="1" customWidth="1"/>
    <col min="116" max="116" width="7.5" style="1" customWidth="1"/>
    <col min="117" max="117" width="10.3984375" style="1" customWidth="1"/>
    <col min="118" max="118" width="9.6992187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8.19921875" style="1" customWidth="1"/>
    <col min="126" max="127" width="8.09765625" style="1" customWidth="1"/>
    <col min="128" max="128" width="7.5" style="1" customWidth="1"/>
    <col min="129" max="129" width="11.8984375" style="1" customWidth="1"/>
    <col min="130" max="130" width="11" style="1" customWidth="1"/>
    <col min="131" max="131" width="13.3984375" style="1" customWidth="1"/>
    <col min="132" max="132" width="6.8984375" style="1" customWidth="1"/>
    <col min="133" max="133" width="14" style="1" customWidth="1"/>
    <col min="134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129" t="s">
        <v>11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30" t="s">
        <v>128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Q2" s="5"/>
      <c r="R2" s="5"/>
      <c r="T2" s="131"/>
      <c r="U2" s="131"/>
      <c r="V2" s="131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3"/>
      <c r="G3" s="8"/>
      <c r="H3" s="8"/>
      <c r="I3" s="8"/>
      <c r="J3" s="8"/>
      <c r="K3" s="8"/>
      <c r="L3" s="130" t="s">
        <v>12</v>
      </c>
      <c r="M3" s="130"/>
      <c r="N3" s="130"/>
      <c r="O3" s="13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41" t="s">
        <v>6</v>
      </c>
      <c r="B4" s="141" t="s">
        <v>10</v>
      </c>
      <c r="C4" s="144" t="s">
        <v>4</v>
      </c>
      <c r="D4" s="144" t="s">
        <v>5</v>
      </c>
      <c r="E4" s="147" t="s">
        <v>13</v>
      </c>
      <c r="F4" s="148"/>
      <c r="G4" s="148"/>
      <c r="H4" s="148"/>
      <c r="I4" s="149"/>
      <c r="J4" s="132" t="s">
        <v>45</v>
      </c>
      <c r="K4" s="133"/>
      <c r="L4" s="133"/>
      <c r="M4" s="133"/>
      <c r="N4" s="134"/>
      <c r="O4" s="122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4"/>
      <c r="DF4" s="95" t="s">
        <v>14</v>
      </c>
      <c r="DG4" s="96" t="s">
        <v>15</v>
      </c>
      <c r="DH4" s="97"/>
      <c r="DI4" s="98"/>
      <c r="DJ4" s="105" t="s">
        <v>3</v>
      </c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95" t="s">
        <v>16</v>
      </c>
      <c r="EC4" s="106" t="s">
        <v>17</v>
      </c>
      <c r="ED4" s="107"/>
      <c r="EE4" s="108"/>
    </row>
    <row r="5" spans="1:135" s="9" customFormat="1" ht="15" customHeight="1">
      <c r="A5" s="142"/>
      <c r="B5" s="142"/>
      <c r="C5" s="145"/>
      <c r="D5" s="145"/>
      <c r="E5" s="150"/>
      <c r="F5" s="151"/>
      <c r="G5" s="151"/>
      <c r="H5" s="151"/>
      <c r="I5" s="152"/>
      <c r="J5" s="135"/>
      <c r="K5" s="136"/>
      <c r="L5" s="136"/>
      <c r="M5" s="136"/>
      <c r="N5" s="137"/>
      <c r="O5" s="115" t="s">
        <v>7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8" t="s">
        <v>2</v>
      </c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62" t="s">
        <v>8</v>
      </c>
      <c r="BL5" s="63"/>
      <c r="BM5" s="63"/>
      <c r="BN5" s="119" t="s">
        <v>18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/>
      <c r="CE5" s="94" t="s">
        <v>0</v>
      </c>
      <c r="CF5" s="93"/>
      <c r="CG5" s="93"/>
      <c r="CH5" s="93"/>
      <c r="CI5" s="93"/>
      <c r="CJ5" s="93"/>
      <c r="CK5" s="93"/>
      <c r="CL5" s="93"/>
      <c r="CM5" s="125"/>
      <c r="CN5" s="119" t="s">
        <v>1</v>
      </c>
      <c r="CO5" s="120"/>
      <c r="CP5" s="120"/>
      <c r="CQ5" s="120"/>
      <c r="CR5" s="120"/>
      <c r="CS5" s="120"/>
      <c r="CT5" s="120"/>
      <c r="CU5" s="120"/>
      <c r="CV5" s="120"/>
      <c r="CW5" s="118" t="s">
        <v>19</v>
      </c>
      <c r="CX5" s="118"/>
      <c r="CY5" s="118"/>
      <c r="CZ5" s="62" t="s">
        <v>20</v>
      </c>
      <c r="DA5" s="63"/>
      <c r="DB5" s="64"/>
      <c r="DC5" s="62" t="s">
        <v>21</v>
      </c>
      <c r="DD5" s="63"/>
      <c r="DE5" s="64"/>
      <c r="DF5" s="95"/>
      <c r="DG5" s="99"/>
      <c r="DH5" s="100"/>
      <c r="DI5" s="101"/>
      <c r="DJ5" s="59"/>
      <c r="DK5" s="59"/>
      <c r="DL5" s="60"/>
      <c r="DM5" s="60"/>
      <c r="DN5" s="60"/>
      <c r="DO5" s="60"/>
      <c r="DP5" s="62" t="s">
        <v>22</v>
      </c>
      <c r="DQ5" s="63"/>
      <c r="DR5" s="64"/>
      <c r="DS5" s="70"/>
      <c r="DT5" s="71"/>
      <c r="DU5" s="71"/>
      <c r="DV5" s="71"/>
      <c r="DW5" s="71"/>
      <c r="DX5" s="71"/>
      <c r="DY5" s="71"/>
      <c r="DZ5" s="71"/>
      <c r="EA5" s="71"/>
      <c r="EB5" s="95"/>
      <c r="EC5" s="109"/>
      <c r="ED5" s="110"/>
      <c r="EE5" s="111"/>
    </row>
    <row r="6" spans="1:135" s="9" customFormat="1" ht="119.25" customHeight="1">
      <c r="A6" s="142"/>
      <c r="B6" s="142"/>
      <c r="C6" s="145"/>
      <c r="D6" s="145"/>
      <c r="E6" s="153"/>
      <c r="F6" s="154"/>
      <c r="G6" s="154"/>
      <c r="H6" s="154"/>
      <c r="I6" s="155"/>
      <c r="J6" s="138"/>
      <c r="K6" s="139"/>
      <c r="L6" s="139"/>
      <c r="M6" s="139"/>
      <c r="N6" s="140"/>
      <c r="O6" s="126" t="s">
        <v>23</v>
      </c>
      <c r="P6" s="127"/>
      <c r="Q6" s="127"/>
      <c r="R6" s="127"/>
      <c r="S6" s="128"/>
      <c r="T6" s="75" t="s">
        <v>24</v>
      </c>
      <c r="U6" s="76"/>
      <c r="V6" s="76"/>
      <c r="W6" s="76"/>
      <c r="X6" s="77"/>
      <c r="Y6" s="75" t="s">
        <v>25</v>
      </c>
      <c r="Z6" s="76"/>
      <c r="AA6" s="76"/>
      <c r="AB6" s="76"/>
      <c r="AC6" s="77"/>
      <c r="AD6" s="75" t="s">
        <v>26</v>
      </c>
      <c r="AE6" s="76"/>
      <c r="AF6" s="76"/>
      <c r="AG6" s="76"/>
      <c r="AH6" s="77"/>
      <c r="AI6" s="75" t="s">
        <v>27</v>
      </c>
      <c r="AJ6" s="76"/>
      <c r="AK6" s="76"/>
      <c r="AL6" s="76"/>
      <c r="AM6" s="77"/>
      <c r="AN6" s="75" t="s">
        <v>28</v>
      </c>
      <c r="AO6" s="76"/>
      <c r="AP6" s="76"/>
      <c r="AQ6" s="76"/>
      <c r="AR6" s="77"/>
      <c r="AS6" s="90" t="s">
        <v>29</v>
      </c>
      <c r="AT6" s="90"/>
      <c r="AU6" s="90"/>
      <c r="AV6" s="81" t="s">
        <v>30</v>
      </c>
      <c r="AW6" s="82"/>
      <c r="AX6" s="82"/>
      <c r="AY6" s="81" t="s">
        <v>31</v>
      </c>
      <c r="AZ6" s="82"/>
      <c r="BA6" s="83"/>
      <c r="BB6" s="84" t="s">
        <v>32</v>
      </c>
      <c r="BC6" s="85"/>
      <c r="BD6" s="86"/>
      <c r="BE6" s="84" t="s">
        <v>33</v>
      </c>
      <c r="BF6" s="85"/>
      <c r="BG6" s="85"/>
      <c r="BH6" s="78" t="s">
        <v>34</v>
      </c>
      <c r="BI6" s="79"/>
      <c r="BJ6" s="79"/>
      <c r="BK6" s="67"/>
      <c r="BL6" s="68"/>
      <c r="BM6" s="68"/>
      <c r="BN6" s="87" t="s">
        <v>35</v>
      </c>
      <c r="BO6" s="88"/>
      <c r="BP6" s="88"/>
      <c r="BQ6" s="88"/>
      <c r="BR6" s="89"/>
      <c r="BS6" s="80" t="s">
        <v>36</v>
      </c>
      <c r="BT6" s="80"/>
      <c r="BU6" s="80"/>
      <c r="BV6" s="80" t="s">
        <v>37</v>
      </c>
      <c r="BW6" s="80"/>
      <c r="BX6" s="80"/>
      <c r="BY6" s="80" t="s">
        <v>38</v>
      </c>
      <c r="BZ6" s="80"/>
      <c r="CA6" s="80"/>
      <c r="CB6" s="80" t="s">
        <v>39</v>
      </c>
      <c r="CC6" s="80"/>
      <c r="CD6" s="80"/>
      <c r="CE6" s="80" t="s">
        <v>46</v>
      </c>
      <c r="CF6" s="80"/>
      <c r="CG6" s="80"/>
      <c r="CH6" s="94" t="s">
        <v>47</v>
      </c>
      <c r="CI6" s="93"/>
      <c r="CJ6" s="93"/>
      <c r="CK6" s="80" t="s">
        <v>40</v>
      </c>
      <c r="CL6" s="80"/>
      <c r="CM6" s="80"/>
      <c r="CN6" s="91" t="s">
        <v>41</v>
      </c>
      <c r="CO6" s="92"/>
      <c r="CP6" s="93"/>
      <c r="CQ6" s="80" t="s">
        <v>42</v>
      </c>
      <c r="CR6" s="80"/>
      <c r="CS6" s="80"/>
      <c r="CT6" s="94" t="s">
        <v>48</v>
      </c>
      <c r="CU6" s="93"/>
      <c r="CV6" s="93"/>
      <c r="CW6" s="118"/>
      <c r="CX6" s="118"/>
      <c r="CY6" s="118"/>
      <c r="CZ6" s="67"/>
      <c r="DA6" s="68"/>
      <c r="DB6" s="69"/>
      <c r="DC6" s="67"/>
      <c r="DD6" s="68"/>
      <c r="DE6" s="69"/>
      <c r="DF6" s="95"/>
      <c r="DG6" s="102"/>
      <c r="DH6" s="103"/>
      <c r="DI6" s="104"/>
      <c r="DJ6" s="62" t="s">
        <v>49</v>
      </c>
      <c r="DK6" s="63"/>
      <c r="DL6" s="64"/>
      <c r="DM6" s="62" t="s">
        <v>50</v>
      </c>
      <c r="DN6" s="63"/>
      <c r="DO6" s="64"/>
      <c r="DP6" s="67"/>
      <c r="DQ6" s="68"/>
      <c r="DR6" s="69"/>
      <c r="DS6" s="62" t="s">
        <v>51</v>
      </c>
      <c r="DT6" s="63"/>
      <c r="DU6" s="64"/>
      <c r="DV6" s="62" t="s">
        <v>52</v>
      </c>
      <c r="DW6" s="63"/>
      <c r="DX6" s="64"/>
      <c r="DY6" s="65" t="s">
        <v>53</v>
      </c>
      <c r="DZ6" s="66"/>
      <c r="EA6" s="66"/>
      <c r="EB6" s="95"/>
      <c r="EC6" s="112"/>
      <c r="ED6" s="113"/>
      <c r="EE6" s="114"/>
    </row>
    <row r="7" spans="1:135" s="10" customFormat="1" ht="36" customHeight="1">
      <c r="A7" s="142"/>
      <c r="B7" s="142"/>
      <c r="C7" s="145"/>
      <c r="D7" s="145"/>
      <c r="E7" s="55" t="s">
        <v>43</v>
      </c>
      <c r="F7" s="72" t="s">
        <v>55</v>
      </c>
      <c r="G7" s="73"/>
      <c r="H7" s="73"/>
      <c r="I7" s="74"/>
      <c r="J7" s="55" t="s">
        <v>43</v>
      </c>
      <c r="K7" s="72" t="s">
        <v>55</v>
      </c>
      <c r="L7" s="73"/>
      <c r="M7" s="73"/>
      <c r="N7" s="74"/>
      <c r="O7" s="55" t="s">
        <v>43</v>
      </c>
      <c r="P7" s="72" t="s">
        <v>55</v>
      </c>
      <c r="Q7" s="73"/>
      <c r="R7" s="73"/>
      <c r="S7" s="74"/>
      <c r="T7" s="55" t="s">
        <v>43</v>
      </c>
      <c r="U7" s="72" t="s">
        <v>55</v>
      </c>
      <c r="V7" s="73"/>
      <c r="W7" s="73"/>
      <c r="X7" s="74"/>
      <c r="Y7" s="55" t="s">
        <v>43</v>
      </c>
      <c r="Z7" s="72" t="s">
        <v>55</v>
      </c>
      <c r="AA7" s="73"/>
      <c r="AB7" s="73"/>
      <c r="AC7" s="74"/>
      <c r="AD7" s="55" t="s">
        <v>43</v>
      </c>
      <c r="AE7" s="72" t="s">
        <v>55</v>
      </c>
      <c r="AF7" s="73"/>
      <c r="AG7" s="73"/>
      <c r="AH7" s="74"/>
      <c r="AI7" s="55" t="s">
        <v>43</v>
      </c>
      <c r="AJ7" s="72" t="s">
        <v>55</v>
      </c>
      <c r="AK7" s="73"/>
      <c r="AL7" s="73"/>
      <c r="AM7" s="74"/>
      <c r="AN7" s="55" t="s">
        <v>43</v>
      </c>
      <c r="AO7" s="72" t="s">
        <v>55</v>
      </c>
      <c r="AP7" s="73"/>
      <c r="AQ7" s="73"/>
      <c r="AR7" s="74"/>
      <c r="AS7" s="55" t="s">
        <v>43</v>
      </c>
      <c r="AT7" s="57" t="s">
        <v>55</v>
      </c>
      <c r="AU7" s="58"/>
      <c r="AV7" s="55" t="s">
        <v>43</v>
      </c>
      <c r="AW7" s="57" t="s">
        <v>55</v>
      </c>
      <c r="AX7" s="58"/>
      <c r="AY7" s="55" t="s">
        <v>43</v>
      </c>
      <c r="AZ7" s="57" t="s">
        <v>55</v>
      </c>
      <c r="BA7" s="58"/>
      <c r="BB7" s="55" t="s">
        <v>43</v>
      </c>
      <c r="BC7" s="57" t="s">
        <v>55</v>
      </c>
      <c r="BD7" s="58"/>
      <c r="BE7" s="55" t="s">
        <v>43</v>
      </c>
      <c r="BF7" s="57" t="s">
        <v>55</v>
      </c>
      <c r="BG7" s="58"/>
      <c r="BH7" s="55" t="s">
        <v>43</v>
      </c>
      <c r="BI7" s="57" t="s">
        <v>55</v>
      </c>
      <c r="BJ7" s="58"/>
      <c r="BK7" s="55" t="s">
        <v>43</v>
      </c>
      <c r="BL7" s="57" t="s">
        <v>55</v>
      </c>
      <c r="BM7" s="58"/>
      <c r="BN7" s="55" t="s">
        <v>43</v>
      </c>
      <c r="BO7" s="57" t="s">
        <v>55</v>
      </c>
      <c r="BP7" s="156"/>
      <c r="BQ7" s="156"/>
      <c r="BR7" s="58"/>
      <c r="BS7" s="55" t="s">
        <v>43</v>
      </c>
      <c r="BT7" s="57" t="s">
        <v>55</v>
      </c>
      <c r="BU7" s="58"/>
      <c r="BV7" s="55" t="s">
        <v>43</v>
      </c>
      <c r="BW7" s="57" t="s">
        <v>55</v>
      </c>
      <c r="BX7" s="58"/>
      <c r="BY7" s="55" t="s">
        <v>43</v>
      </c>
      <c r="BZ7" s="57" t="s">
        <v>55</v>
      </c>
      <c r="CA7" s="58"/>
      <c r="CB7" s="55" t="s">
        <v>43</v>
      </c>
      <c r="CC7" s="57" t="s">
        <v>55</v>
      </c>
      <c r="CD7" s="58"/>
      <c r="CE7" s="55" t="s">
        <v>43</v>
      </c>
      <c r="CF7" s="57" t="s">
        <v>55</v>
      </c>
      <c r="CG7" s="58"/>
      <c r="CH7" s="55" t="s">
        <v>43</v>
      </c>
      <c r="CI7" s="57" t="s">
        <v>55</v>
      </c>
      <c r="CJ7" s="58"/>
      <c r="CK7" s="55" t="s">
        <v>43</v>
      </c>
      <c r="CL7" s="57" t="s">
        <v>55</v>
      </c>
      <c r="CM7" s="58"/>
      <c r="CN7" s="55" t="s">
        <v>43</v>
      </c>
      <c r="CO7" s="57" t="s">
        <v>55</v>
      </c>
      <c r="CP7" s="58"/>
      <c r="CQ7" s="55" t="s">
        <v>43</v>
      </c>
      <c r="CR7" s="57" t="s">
        <v>55</v>
      </c>
      <c r="CS7" s="58"/>
      <c r="CT7" s="55" t="s">
        <v>43</v>
      </c>
      <c r="CU7" s="57" t="s">
        <v>55</v>
      </c>
      <c r="CV7" s="58"/>
      <c r="CW7" s="55" t="s">
        <v>43</v>
      </c>
      <c r="CX7" s="57" t="s">
        <v>55</v>
      </c>
      <c r="CY7" s="58"/>
      <c r="CZ7" s="55" t="s">
        <v>43</v>
      </c>
      <c r="DA7" s="57" t="s">
        <v>55</v>
      </c>
      <c r="DB7" s="58"/>
      <c r="DC7" s="55" t="s">
        <v>43</v>
      </c>
      <c r="DD7" s="57" t="s">
        <v>55</v>
      </c>
      <c r="DE7" s="58"/>
      <c r="DF7" s="61" t="s">
        <v>9</v>
      </c>
      <c r="DG7" s="55" t="s">
        <v>43</v>
      </c>
      <c r="DH7" s="57" t="s">
        <v>55</v>
      </c>
      <c r="DI7" s="58"/>
      <c r="DJ7" s="55" t="s">
        <v>43</v>
      </c>
      <c r="DK7" s="57" t="s">
        <v>55</v>
      </c>
      <c r="DL7" s="58"/>
      <c r="DM7" s="55" t="s">
        <v>43</v>
      </c>
      <c r="DN7" s="57" t="s">
        <v>55</v>
      </c>
      <c r="DO7" s="58"/>
      <c r="DP7" s="55" t="s">
        <v>43</v>
      </c>
      <c r="DQ7" s="57" t="s">
        <v>55</v>
      </c>
      <c r="DR7" s="58"/>
      <c r="DS7" s="55" t="s">
        <v>43</v>
      </c>
      <c r="DT7" s="57" t="s">
        <v>55</v>
      </c>
      <c r="DU7" s="58"/>
      <c r="DV7" s="55" t="s">
        <v>43</v>
      </c>
      <c r="DW7" s="57" t="s">
        <v>55</v>
      </c>
      <c r="DX7" s="58"/>
      <c r="DY7" s="55" t="s">
        <v>43</v>
      </c>
      <c r="DZ7" s="57" t="s">
        <v>55</v>
      </c>
      <c r="EA7" s="58"/>
      <c r="EB7" s="95" t="s">
        <v>9</v>
      </c>
      <c r="EC7" s="55" t="s">
        <v>43</v>
      </c>
      <c r="ED7" s="57" t="s">
        <v>55</v>
      </c>
      <c r="EE7" s="58"/>
    </row>
    <row r="8" spans="1:135" s="28" customFormat="1" ht="101.25" customHeight="1">
      <c r="A8" s="143"/>
      <c r="B8" s="143"/>
      <c r="C8" s="146"/>
      <c r="D8" s="146"/>
      <c r="E8" s="56"/>
      <c r="F8" s="36" t="s">
        <v>129</v>
      </c>
      <c r="G8" s="27" t="str">
        <f>L8</f>
        <v>փաստ                   ( 10  ամիս)                                                                           </v>
      </c>
      <c r="H8" s="37" t="s">
        <v>130</v>
      </c>
      <c r="I8" s="27" t="s">
        <v>54</v>
      </c>
      <c r="J8" s="56"/>
      <c r="K8" s="36" t="str">
        <f>F8</f>
        <v>ծրագիր ( 10 ամիս)</v>
      </c>
      <c r="L8" s="27" t="s">
        <v>131</v>
      </c>
      <c r="M8" s="37" t="str">
        <f>H8</f>
        <v>կատ. %-ը 10 ամսվա  նկատմամբ</v>
      </c>
      <c r="N8" s="27" t="s">
        <v>54</v>
      </c>
      <c r="O8" s="56"/>
      <c r="P8" s="36" t="str">
        <f>K8</f>
        <v>ծրագիր ( 10 ամիս)</v>
      </c>
      <c r="Q8" s="27" t="str">
        <f>L8</f>
        <v>փաստ                   ( 10  ամիս)                                                                           </v>
      </c>
      <c r="R8" s="37" t="str">
        <f>M8</f>
        <v>կատ. %-ը 10 ամսվա  նկատմամբ</v>
      </c>
      <c r="S8" s="27" t="s">
        <v>54</v>
      </c>
      <c r="T8" s="56"/>
      <c r="U8" s="36" t="str">
        <f>P8</f>
        <v>ծրագիր ( 10 ամիս)</v>
      </c>
      <c r="V8" s="27" t="str">
        <f>Q8</f>
        <v>փաստ                   ( 10  ամիս)                                                                           </v>
      </c>
      <c r="W8" s="37" t="str">
        <f>R8</f>
        <v>կատ. %-ը 10 ամսվա  նկատմամբ</v>
      </c>
      <c r="X8" s="27" t="s">
        <v>54</v>
      </c>
      <c r="Y8" s="56"/>
      <c r="Z8" s="36" t="str">
        <f>U8</f>
        <v>ծրագիր ( 10 ամիս)</v>
      </c>
      <c r="AA8" s="27" t="str">
        <f>V8</f>
        <v>փաստ                   ( 10  ամիս)                                                                           </v>
      </c>
      <c r="AB8" s="37" t="str">
        <f>W8</f>
        <v>կատ. %-ը 10 ամսվա  նկատմամբ</v>
      </c>
      <c r="AC8" s="27" t="s">
        <v>54</v>
      </c>
      <c r="AD8" s="56"/>
      <c r="AE8" s="36" t="str">
        <f>Z8</f>
        <v>ծրագիր ( 10 ամիս)</v>
      </c>
      <c r="AF8" s="27" t="str">
        <f>AA8</f>
        <v>փաստ                   ( 10  ամիս)                                                                           </v>
      </c>
      <c r="AG8" s="37" t="str">
        <f>AB8</f>
        <v>կատ. %-ը 10 ամսվա  նկատմամբ</v>
      </c>
      <c r="AH8" s="27" t="s">
        <v>54</v>
      </c>
      <c r="AI8" s="56"/>
      <c r="AJ8" s="36" t="str">
        <f>AE8</f>
        <v>ծրագիր ( 10 ամիս)</v>
      </c>
      <c r="AK8" s="27" t="str">
        <f>AF8</f>
        <v>փաստ                   ( 10  ամիս)                                                                           </v>
      </c>
      <c r="AL8" s="27" t="str">
        <f>AG8</f>
        <v>կատ. %-ը 10 ամսվա  նկատմամբ</v>
      </c>
      <c r="AM8" s="27" t="s">
        <v>54</v>
      </c>
      <c r="AN8" s="56"/>
      <c r="AO8" s="36" t="str">
        <f>AJ8</f>
        <v>ծրագիր ( 10 ամիս)</v>
      </c>
      <c r="AP8" s="27" t="str">
        <f>AK8</f>
        <v>փաստ                   ( 10  ամիս)                                                                           </v>
      </c>
      <c r="AQ8" s="37" t="str">
        <f>AL8</f>
        <v>կատ. %-ը 10 ամսվա  նկատմամբ</v>
      </c>
      <c r="AR8" s="27" t="s">
        <v>54</v>
      </c>
      <c r="AS8" s="56"/>
      <c r="AT8" s="36" t="str">
        <f>AO8</f>
        <v>ծրագիր ( 10 ամիս)</v>
      </c>
      <c r="AU8" s="27" t="str">
        <f>AP8</f>
        <v>փաստ                   ( 10  ամիս)                                                                           </v>
      </c>
      <c r="AV8" s="56"/>
      <c r="AW8" s="36" t="str">
        <f>AT8</f>
        <v>ծրագիր ( 10 ամիս)</v>
      </c>
      <c r="AX8" s="27" t="str">
        <f>AU8</f>
        <v>փաստ                   ( 10  ամիս)                                                                           </v>
      </c>
      <c r="AY8" s="56"/>
      <c r="AZ8" s="36" t="str">
        <f>AW8</f>
        <v>ծրագիր ( 10 ամիս)</v>
      </c>
      <c r="BA8" s="27" t="str">
        <f>AX8</f>
        <v>փաստ                   ( 10  ամիս)                                                                           </v>
      </c>
      <c r="BB8" s="56"/>
      <c r="BC8" s="36" t="str">
        <f>AZ8</f>
        <v>ծրագիր ( 10 ամիս)</v>
      </c>
      <c r="BD8" s="27" t="str">
        <f>AX8</f>
        <v>փաստ                   ( 10  ամիս)                                                                           </v>
      </c>
      <c r="BE8" s="56"/>
      <c r="BF8" s="36" t="str">
        <f>BC8</f>
        <v>ծրագիր ( 10 ամիս)</v>
      </c>
      <c r="BG8" s="27" t="str">
        <f>BD8</f>
        <v>փաստ                   ( 10  ամիս)                                                                           </v>
      </c>
      <c r="BH8" s="56"/>
      <c r="BI8" s="36" t="str">
        <f>BF8</f>
        <v>ծրագիր ( 10 ամիս)</v>
      </c>
      <c r="BJ8" s="27" t="str">
        <f>BG8</f>
        <v>փաստ                   ( 10  ամիս)                                                                           </v>
      </c>
      <c r="BK8" s="56"/>
      <c r="BL8" s="36" t="str">
        <f>BI8</f>
        <v>ծրագիր ( 10 ամիս)</v>
      </c>
      <c r="BM8" s="27" t="str">
        <f>BG8</f>
        <v>փաստ                   ( 10  ամիս)                                                                           </v>
      </c>
      <c r="BN8" s="56"/>
      <c r="BO8" s="36" t="str">
        <f>BL8</f>
        <v>ծրագիր ( 10 ամիս)</v>
      </c>
      <c r="BP8" s="27" t="str">
        <f>BM8</f>
        <v>փաստ                   ( 10  ամիս)                                                                           </v>
      </c>
      <c r="BQ8" s="37" t="str">
        <f>AL8</f>
        <v>կատ. %-ը 10 ամսվա  նկատմամբ</v>
      </c>
      <c r="BR8" s="27" t="s">
        <v>54</v>
      </c>
      <c r="BS8" s="56"/>
      <c r="BT8" s="36" t="str">
        <f>BO8</f>
        <v>ծրագիր ( 10 ամիս)</v>
      </c>
      <c r="BU8" s="27" t="str">
        <f>BP8</f>
        <v>փաստ                   ( 10  ամիս)                                                                           </v>
      </c>
      <c r="BV8" s="56"/>
      <c r="BW8" s="36" t="str">
        <f>BT8</f>
        <v>ծրագիր ( 10 ամիս)</v>
      </c>
      <c r="BX8" s="27" t="str">
        <f>BU8</f>
        <v>փաստ                   ( 10  ամիս)                                                                           </v>
      </c>
      <c r="BY8" s="56"/>
      <c r="BZ8" s="36" t="str">
        <f>BW8</f>
        <v>ծրագիր ( 10 ամիս)</v>
      </c>
      <c r="CA8" s="27" t="str">
        <f>BX8</f>
        <v>փաստ                   ( 10  ամիս)                                                                           </v>
      </c>
      <c r="CB8" s="56"/>
      <c r="CC8" s="36" t="str">
        <f>BZ8</f>
        <v>ծրագիր ( 10 ամիս)</v>
      </c>
      <c r="CD8" s="27" t="str">
        <f>CA8</f>
        <v>փաստ                   ( 10  ամիս)                                                                           </v>
      </c>
      <c r="CE8" s="56"/>
      <c r="CF8" s="36" t="str">
        <f>CC8</f>
        <v>ծրագիր ( 10 ամիս)</v>
      </c>
      <c r="CG8" s="27" t="str">
        <f>CD8</f>
        <v>փաստ                   ( 10  ամիս)                                                                           </v>
      </c>
      <c r="CH8" s="56"/>
      <c r="CI8" s="36" t="str">
        <f>CF8</f>
        <v>ծրագիր ( 10 ամիս)</v>
      </c>
      <c r="CJ8" s="27" t="str">
        <f>CG8</f>
        <v>փաստ                   ( 10  ամիս)                                                                           </v>
      </c>
      <c r="CK8" s="56"/>
      <c r="CL8" s="36" t="str">
        <f>CI8</f>
        <v>ծրագիր ( 10 ամիս)</v>
      </c>
      <c r="CM8" s="27" t="str">
        <f>CJ8</f>
        <v>փաստ                   ( 10  ամիս)                                                                           </v>
      </c>
      <c r="CN8" s="56"/>
      <c r="CO8" s="36" t="str">
        <f>CL8</f>
        <v>ծրագիր ( 10 ամիս)</v>
      </c>
      <c r="CP8" s="27" t="str">
        <f>CM8</f>
        <v>փաստ                   ( 10  ամիս)                                                                           </v>
      </c>
      <c r="CQ8" s="56"/>
      <c r="CR8" s="36" t="str">
        <f>CO8</f>
        <v>ծրագիր ( 10 ամիս)</v>
      </c>
      <c r="CS8" s="27" t="str">
        <f>CP8</f>
        <v>փաստ                   ( 10  ամիս)                                                                           </v>
      </c>
      <c r="CT8" s="56"/>
      <c r="CU8" s="36" t="str">
        <f>CR8</f>
        <v>ծրագիր ( 10 ամիս)</v>
      </c>
      <c r="CV8" s="27" t="str">
        <f>CS8</f>
        <v>փաստ                   ( 10  ամիս)                                                                           </v>
      </c>
      <c r="CW8" s="56"/>
      <c r="CX8" s="36" t="str">
        <f>CU8</f>
        <v>ծրագիր ( 10 ամիս)</v>
      </c>
      <c r="CY8" s="27" t="str">
        <f>CV8</f>
        <v>փաստ                   ( 10  ամիս)                                                                           </v>
      </c>
      <c r="CZ8" s="56"/>
      <c r="DA8" s="36" t="str">
        <f>CX8</f>
        <v>ծրագիր ( 10 ամիս)</v>
      </c>
      <c r="DB8" s="27" t="str">
        <f>CY8</f>
        <v>փաստ                   ( 10  ամիս)                                                                           </v>
      </c>
      <c r="DC8" s="56"/>
      <c r="DD8" s="36" t="str">
        <f>DA8</f>
        <v>ծրագիր ( 10 ամիս)</v>
      </c>
      <c r="DE8" s="27" t="str">
        <f>DB8</f>
        <v>փաստ                   ( 10  ամիս)                                                                           </v>
      </c>
      <c r="DF8" s="61"/>
      <c r="DG8" s="56"/>
      <c r="DH8" s="36" t="str">
        <f>DD8</f>
        <v>ծրագիր ( 10 ամիս)</v>
      </c>
      <c r="DI8" s="27" t="str">
        <f>DE8</f>
        <v>փաստ                   ( 10  ամիս)                                                                           </v>
      </c>
      <c r="DJ8" s="56"/>
      <c r="DK8" s="36" t="str">
        <f>DH8</f>
        <v>ծրագիր ( 10 ամիս)</v>
      </c>
      <c r="DL8" s="27" t="str">
        <f>DI8</f>
        <v>փաստ                   ( 10  ամիս)                                                                           </v>
      </c>
      <c r="DM8" s="56"/>
      <c r="DN8" s="36" t="str">
        <f>DK8</f>
        <v>ծրագիր ( 10 ամիս)</v>
      </c>
      <c r="DO8" s="27" t="str">
        <f>DL8</f>
        <v>փաստ                   ( 10  ամիս)                                                                           </v>
      </c>
      <c r="DP8" s="56"/>
      <c r="DQ8" s="36" t="str">
        <f>DN8</f>
        <v>ծրագիր ( 10 ամիս)</v>
      </c>
      <c r="DR8" s="27" t="str">
        <f>DO8</f>
        <v>փաստ                   ( 10  ամիս)                                                                           </v>
      </c>
      <c r="DS8" s="56"/>
      <c r="DT8" s="36" t="str">
        <f>DQ8</f>
        <v>ծրագիր ( 10 ամիս)</v>
      </c>
      <c r="DU8" s="27" t="str">
        <f>DR8</f>
        <v>փաստ                   ( 10  ամիս)                                                                           </v>
      </c>
      <c r="DV8" s="56"/>
      <c r="DW8" s="36" t="str">
        <f>DT8</f>
        <v>ծրագիր ( 10 ամիս)</v>
      </c>
      <c r="DX8" s="27" t="str">
        <f>DU8</f>
        <v>փաստ                   ( 10  ամիս)                                                                           </v>
      </c>
      <c r="DY8" s="56"/>
      <c r="DZ8" s="36" t="str">
        <f>DW8</f>
        <v>ծրագիր ( 10 ամիս)</v>
      </c>
      <c r="EA8" s="27" t="str">
        <f>DX8</f>
        <v>փաստ                   ( 10  ամիս)                                                                           </v>
      </c>
      <c r="EB8" s="95"/>
      <c r="EC8" s="56"/>
      <c r="ED8" s="36" t="str">
        <f>DZ8</f>
        <v>ծրագիր ( 10 ամիս)</v>
      </c>
      <c r="EE8" s="27" t="str">
        <f>EA8</f>
        <v>փաստ                   ( 10  ամիս)                                                                           </v>
      </c>
    </row>
    <row r="9" spans="1:135" s="32" customFormat="1" ht="15" customHeight="1">
      <c r="A9" s="29"/>
      <c r="B9" s="30">
        <v>1</v>
      </c>
      <c r="C9" s="31">
        <v>2</v>
      </c>
      <c r="D9" s="30">
        <v>3</v>
      </c>
      <c r="E9" s="31">
        <v>4</v>
      </c>
      <c r="F9" s="30">
        <v>5</v>
      </c>
      <c r="G9" s="31">
        <v>6</v>
      </c>
      <c r="H9" s="30">
        <v>7</v>
      </c>
      <c r="I9" s="31">
        <v>8</v>
      </c>
      <c r="J9" s="30">
        <v>9</v>
      </c>
      <c r="K9" s="31">
        <v>10</v>
      </c>
      <c r="L9" s="30">
        <v>11</v>
      </c>
      <c r="M9" s="31">
        <v>12</v>
      </c>
      <c r="N9" s="30">
        <v>13</v>
      </c>
      <c r="O9" s="31">
        <v>14</v>
      </c>
      <c r="P9" s="30">
        <v>15</v>
      </c>
      <c r="Q9" s="31">
        <v>16</v>
      </c>
      <c r="R9" s="30">
        <v>17</v>
      </c>
      <c r="S9" s="31">
        <v>18</v>
      </c>
      <c r="T9" s="30">
        <v>19</v>
      </c>
      <c r="U9" s="31">
        <v>20</v>
      </c>
      <c r="V9" s="30">
        <v>21</v>
      </c>
      <c r="W9" s="31">
        <v>22</v>
      </c>
      <c r="X9" s="30">
        <v>23</v>
      </c>
      <c r="Y9" s="31">
        <v>24</v>
      </c>
      <c r="Z9" s="30">
        <v>25</v>
      </c>
      <c r="AA9" s="31">
        <v>26</v>
      </c>
      <c r="AB9" s="30">
        <v>27</v>
      </c>
      <c r="AC9" s="31">
        <v>28</v>
      </c>
      <c r="AD9" s="30">
        <v>29</v>
      </c>
      <c r="AE9" s="31">
        <v>30</v>
      </c>
      <c r="AF9" s="30">
        <v>31</v>
      </c>
      <c r="AG9" s="31">
        <v>32</v>
      </c>
      <c r="AH9" s="30">
        <v>33</v>
      </c>
      <c r="AI9" s="31">
        <v>34</v>
      </c>
      <c r="AJ9" s="30">
        <v>35</v>
      </c>
      <c r="AK9" s="31">
        <v>36</v>
      </c>
      <c r="AL9" s="30">
        <v>37</v>
      </c>
      <c r="AM9" s="31">
        <v>38</v>
      </c>
      <c r="AN9" s="30">
        <v>39</v>
      </c>
      <c r="AO9" s="31">
        <v>40</v>
      </c>
      <c r="AP9" s="30">
        <v>41</v>
      </c>
      <c r="AQ9" s="31">
        <v>42</v>
      </c>
      <c r="AR9" s="30">
        <v>43</v>
      </c>
      <c r="AS9" s="31">
        <v>44</v>
      </c>
      <c r="AT9" s="30">
        <v>45</v>
      </c>
      <c r="AU9" s="31">
        <v>46</v>
      </c>
      <c r="AV9" s="30">
        <v>47</v>
      </c>
      <c r="AW9" s="31">
        <v>48</v>
      </c>
      <c r="AX9" s="30">
        <v>49</v>
      </c>
      <c r="AY9" s="31">
        <v>50</v>
      </c>
      <c r="AZ9" s="30">
        <v>51</v>
      </c>
      <c r="BA9" s="31">
        <v>52</v>
      </c>
      <c r="BB9" s="30">
        <v>53</v>
      </c>
      <c r="BC9" s="31">
        <v>54</v>
      </c>
      <c r="BD9" s="30">
        <v>55</v>
      </c>
      <c r="BE9" s="31">
        <v>56</v>
      </c>
      <c r="BF9" s="30">
        <v>57</v>
      </c>
      <c r="BG9" s="31">
        <v>58</v>
      </c>
      <c r="BH9" s="30">
        <v>59</v>
      </c>
      <c r="BI9" s="31">
        <v>60</v>
      </c>
      <c r="BJ9" s="30">
        <v>61</v>
      </c>
      <c r="BK9" s="31">
        <v>62</v>
      </c>
      <c r="BL9" s="30">
        <v>63</v>
      </c>
      <c r="BM9" s="31">
        <v>64</v>
      </c>
      <c r="BN9" s="30">
        <v>65</v>
      </c>
      <c r="BO9" s="31">
        <v>66</v>
      </c>
      <c r="BP9" s="30">
        <v>67</v>
      </c>
      <c r="BQ9" s="31">
        <v>68</v>
      </c>
      <c r="BR9" s="30">
        <v>69</v>
      </c>
      <c r="BS9" s="31">
        <v>70</v>
      </c>
      <c r="BT9" s="30">
        <v>71</v>
      </c>
      <c r="BU9" s="31">
        <v>72</v>
      </c>
      <c r="BV9" s="30">
        <v>73</v>
      </c>
      <c r="BW9" s="31">
        <v>74</v>
      </c>
      <c r="BX9" s="30">
        <v>75</v>
      </c>
      <c r="BY9" s="31">
        <v>76</v>
      </c>
      <c r="BZ9" s="30">
        <v>77</v>
      </c>
      <c r="CA9" s="31">
        <v>78</v>
      </c>
      <c r="CB9" s="30">
        <v>79</v>
      </c>
      <c r="CC9" s="31">
        <v>80</v>
      </c>
      <c r="CD9" s="30">
        <v>81</v>
      </c>
      <c r="CE9" s="31">
        <v>82</v>
      </c>
      <c r="CF9" s="30">
        <v>83</v>
      </c>
      <c r="CG9" s="31">
        <v>84</v>
      </c>
      <c r="CH9" s="30">
        <v>85</v>
      </c>
      <c r="CI9" s="31">
        <v>86</v>
      </c>
      <c r="CJ9" s="30">
        <v>87</v>
      </c>
      <c r="CK9" s="31">
        <v>88</v>
      </c>
      <c r="CL9" s="30">
        <v>89</v>
      </c>
      <c r="CM9" s="31">
        <v>90</v>
      </c>
      <c r="CN9" s="30">
        <v>91</v>
      </c>
      <c r="CO9" s="31">
        <v>92</v>
      </c>
      <c r="CP9" s="30">
        <v>93</v>
      </c>
      <c r="CQ9" s="31">
        <v>94</v>
      </c>
      <c r="CR9" s="30">
        <v>95</v>
      </c>
      <c r="CS9" s="31">
        <v>96</v>
      </c>
      <c r="CT9" s="30">
        <v>97</v>
      </c>
      <c r="CU9" s="31">
        <v>98</v>
      </c>
      <c r="CV9" s="30">
        <v>99</v>
      </c>
      <c r="CW9" s="31">
        <v>100</v>
      </c>
      <c r="CX9" s="30">
        <v>101</v>
      </c>
      <c r="CY9" s="31">
        <v>102</v>
      </c>
      <c r="CZ9" s="30">
        <v>103</v>
      </c>
      <c r="DA9" s="31">
        <v>104</v>
      </c>
      <c r="DB9" s="30">
        <v>105</v>
      </c>
      <c r="DC9" s="31">
        <v>106</v>
      </c>
      <c r="DD9" s="30">
        <v>107</v>
      </c>
      <c r="DE9" s="31">
        <v>108</v>
      </c>
      <c r="DF9" s="30">
        <v>109</v>
      </c>
      <c r="DG9" s="31">
        <v>110</v>
      </c>
      <c r="DH9" s="30">
        <v>111</v>
      </c>
      <c r="DI9" s="31">
        <v>112</v>
      </c>
      <c r="DJ9" s="30">
        <v>113</v>
      </c>
      <c r="DK9" s="31">
        <v>114</v>
      </c>
      <c r="DL9" s="30">
        <v>115</v>
      </c>
      <c r="DM9" s="31">
        <v>116</v>
      </c>
      <c r="DN9" s="30">
        <v>117</v>
      </c>
      <c r="DO9" s="31">
        <v>118</v>
      </c>
      <c r="DP9" s="30">
        <v>119</v>
      </c>
      <c r="DQ9" s="31">
        <v>120</v>
      </c>
      <c r="DR9" s="30">
        <v>121</v>
      </c>
      <c r="DS9" s="31">
        <v>122</v>
      </c>
      <c r="DT9" s="30">
        <v>123</v>
      </c>
      <c r="DU9" s="31">
        <v>124</v>
      </c>
      <c r="DV9" s="30">
        <v>125</v>
      </c>
      <c r="DW9" s="31">
        <v>126</v>
      </c>
      <c r="DX9" s="30">
        <v>127</v>
      </c>
      <c r="DY9" s="31">
        <v>128</v>
      </c>
      <c r="DZ9" s="30">
        <v>129</v>
      </c>
      <c r="EA9" s="31">
        <v>130</v>
      </c>
      <c r="EB9" s="30">
        <v>131</v>
      </c>
      <c r="EC9" s="31">
        <v>132</v>
      </c>
      <c r="ED9" s="30">
        <v>133</v>
      </c>
      <c r="EE9" s="31">
        <v>134</v>
      </c>
    </row>
    <row r="10" spans="1:135" s="15" customFormat="1" ht="20.25" customHeight="1">
      <c r="A10" s="22">
        <v>1</v>
      </c>
      <c r="B10" s="40" t="s">
        <v>56</v>
      </c>
      <c r="C10" s="41">
        <v>25000</v>
      </c>
      <c r="D10" s="41">
        <v>0</v>
      </c>
      <c r="E10" s="26">
        <f aca="true" t="shared" si="0" ref="E10:E41">DG10+EC10-DY10</f>
        <v>564780.8</v>
      </c>
      <c r="F10" s="34">
        <f>E10/12*10</f>
        <v>470650.66666666674</v>
      </c>
      <c r="G10" s="12">
        <f aca="true" t="shared" si="1" ref="G10:G41">DI10+EE10-EA10</f>
        <v>461936.1829999999</v>
      </c>
      <c r="H10" s="12">
        <f>G10/F10*100</f>
        <v>98.14841786406333</v>
      </c>
      <c r="I10" s="12">
        <f>G10/E10*100</f>
        <v>81.79034822005278</v>
      </c>
      <c r="J10" s="12">
        <f aca="true" t="shared" si="2" ref="J10:J41">T10+Y10+AD10+AI10+AN10+AS10+BK10+BS10+BV10+BY10+CB10+CE10+CK10+CN10+CT10+CW10+DC10</f>
        <v>305670</v>
      </c>
      <c r="K10" s="12">
        <f>J10/12*10</f>
        <v>254725</v>
      </c>
      <c r="L10" s="12">
        <f aca="true" t="shared" si="3" ref="L10:L41">V10+AA10+AF10+AK10+AP10+AU10+BM10+BU10+BX10+CA10+CD10+CG10+CM10+CP10+CV10+CY10+DE10</f>
        <v>244865.98300000004</v>
      </c>
      <c r="M10" s="12">
        <f>L10/K10*100</f>
        <v>96.12954480321918</v>
      </c>
      <c r="N10" s="12">
        <f>L10/J10*100</f>
        <v>80.10795400268265</v>
      </c>
      <c r="O10" s="12">
        <f aca="true" t="shared" si="4" ref="O10:O41">T10+AD10</f>
        <v>140000</v>
      </c>
      <c r="P10" s="12">
        <f>O10/12*10</f>
        <v>116666.66666666666</v>
      </c>
      <c r="Q10" s="12">
        <f aca="true" t="shared" si="5" ref="Q10:Q41">V10+AF10</f>
        <v>118943.234</v>
      </c>
      <c r="R10" s="12">
        <f>Q10/P10*100</f>
        <v>101.95134342857143</v>
      </c>
      <c r="S10" s="11">
        <f>Q10/O10*100</f>
        <v>84.95945285714286</v>
      </c>
      <c r="T10" s="51">
        <v>60000</v>
      </c>
      <c r="U10" s="38">
        <f>T10/12*10</f>
        <v>50000</v>
      </c>
      <c r="V10" s="51">
        <v>44139.5245</v>
      </c>
      <c r="W10" s="12">
        <f>V10/U10*100</f>
        <v>88.279049</v>
      </c>
      <c r="X10" s="11">
        <f>V10/T10*100</f>
        <v>73.56587416666667</v>
      </c>
      <c r="Y10" s="51">
        <v>32000</v>
      </c>
      <c r="Z10" s="38">
        <f>Y10/12*10</f>
        <v>26666.666666666664</v>
      </c>
      <c r="AA10" s="51">
        <v>19806.0943</v>
      </c>
      <c r="AB10" s="12">
        <f>AA10/Z10*100</f>
        <v>74.27285362500001</v>
      </c>
      <c r="AC10" s="11">
        <f>AA10/Y10*100</f>
        <v>61.894044687500006</v>
      </c>
      <c r="AD10" s="51">
        <v>80000</v>
      </c>
      <c r="AE10" s="38">
        <f>AD10/12*10</f>
        <v>66666.66666666667</v>
      </c>
      <c r="AF10" s="51">
        <v>74803.7095</v>
      </c>
      <c r="AG10" s="12">
        <f>AF10/AE10*100</f>
        <v>112.20556425</v>
      </c>
      <c r="AH10" s="11">
        <f>AF10/AD10*100</f>
        <v>93.50463687499999</v>
      </c>
      <c r="AI10" s="51">
        <v>18830</v>
      </c>
      <c r="AJ10" s="38">
        <f>AI10/12*10</f>
        <v>15691.666666666668</v>
      </c>
      <c r="AK10" s="51">
        <v>12173.255</v>
      </c>
      <c r="AL10" s="12">
        <f>AK10/AJ10*100</f>
        <v>77.57783324482207</v>
      </c>
      <c r="AM10" s="11">
        <f>AK10/AI10*100</f>
        <v>64.64819437068508</v>
      </c>
      <c r="AN10" s="51">
        <v>14000</v>
      </c>
      <c r="AO10" s="13">
        <f>AN10/12*10</f>
        <v>11666.666666666668</v>
      </c>
      <c r="AP10" s="51">
        <v>15247.4</v>
      </c>
      <c r="AQ10" s="12">
        <f>AP10/AO10*100</f>
        <v>130.69199999999998</v>
      </c>
      <c r="AR10" s="11">
        <f>AP10/AN10*100</f>
        <v>108.91</v>
      </c>
      <c r="AS10" s="41">
        <v>0</v>
      </c>
      <c r="AT10" s="13">
        <f>AS10/12*10</f>
        <v>0</v>
      </c>
      <c r="AU10" s="51">
        <v>0</v>
      </c>
      <c r="AV10" s="41">
        <v>0</v>
      </c>
      <c r="AW10" s="11">
        <f>AV10/12*10</f>
        <v>0</v>
      </c>
      <c r="AX10" s="51">
        <v>0</v>
      </c>
      <c r="AY10" s="52">
        <v>250120.2</v>
      </c>
      <c r="AZ10" s="11">
        <f>AY10/12*10</f>
        <v>208433.50000000003</v>
      </c>
      <c r="BA10" s="51">
        <v>208433.5</v>
      </c>
      <c r="BB10" s="41">
        <v>0</v>
      </c>
      <c r="BC10" s="14">
        <f>BB10/12*10</f>
        <v>0</v>
      </c>
      <c r="BD10" s="14"/>
      <c r="BE10" s="45">
        <v>1633.6</v>
      </c>
      <c r="BF10" s="39">
        <f>BE10/12*10</f>
        <v>1361.3333333333333</v>
      </c>
      <c r="BG10" s="51">
        <v>2751.1</v>
      </c>
      <c r="BH10" s="41">
        <v>0</v>
      </c>
      <c r="BI10" s="11">
        <f>BH10/12*10</f>
        <v>0</v>
      </c>
      <c r="BJ10" s="51">
        <v>0</v>
      </c>
      <c r="BK10" s="41">
        <v>0</v>
      </c>
      <c r="BL10" s="11">
        <f>BK10/12*10</f>
        <v>0</v>
      </c>
      <c r="BM10" s="51">
        <v>0</v>
      </c>
      <c r="BN10" s="12">
        <f aca="true" t="shared" si="6" ref="BN10:BN41">BS10+BV10+BY10+CB10</f>
        <v>24500</v>
      </c>
      <c r="BO10" s="12">
        <f>BN10/12*10</f>
        <v>20416.666666666668</v>
      </c>
      <c r="BP10" s="12">
        <f aca="true" t="shared" si="7" ref="BP10:BP41">BU10+BX10+CA10+CD10</f>
        <v>8820.267</v>
      </c>
      <c r="BQ10" s="12">
        <f>BP10/BO10*100</f>
        <v>43.201307755102036</v>
      </c>
      <c r="BR10" s="11">
        <f>BP10/BN10*100</f>
        <v>36.00108979591837</v>
      </c>
      <c r="BS10" s="51">
        <v>15000</v>
      </c>
      <c r="BT10" s="38">
        <f>BS10/12*10</f>
        <v>12500</v>
      </c>
      <c r="BU10" s="51">
        <v>4870.912</v>
      </c>
      <c r="BV10" s="51">
        <v>0</v>
      </c>
      <c r="BW10" s="11">
        <f>BV10/12*10</f>
        <v>0</v>
      </c>
      <c r="BX10" s="51">
        <v>0</v>
      </c>
      <c r="BY10" s="45">
        <v>8500</v>
      </c>
      <c r="BZ10" s="11">
        <f>BY10/12*10</f>
        <v>7083.333333333334</v>
      </c>
      <c r="CA10" s="51">
        <v>3323.355</v>
      </c>
      <c r="CB10" s="51">
        <v>1000</v>
      </c>
      <c r="CC10" s="38">
        <f>CB10/12*10</f>
        <v>833.3333333333333</v>
      </c>
      <c r="CD10" s="51">
        <v>626</v>
      </c>
      <c r="CE10" s="11"/>
      <c r="CF10" s="11"/>
      <c r="CG10" s="51">
        <v>0</v>
      </c>
      <c r="CH10" s="45">
        <v>7357</v>
      </c>
      <c r="CI10" s="11">
        <f>CH10/12*10</f>
        <v>6130.833333333334</v>
      </c>
      <c r="CJ10" s="51">
        <v>5885.6</v>
      </c>
      <c r="CK10" s="41">
        <v>0</v>
      </c>
      <c r="CL10" s="38">
        <f>CK10/12*10</f>
        <v>0</v>
      </c>
      <c r="CM10" s="51">
        <v>0</v>
      </c>
      <c r="CN10" s="51">
        <v>64340</v>
      </c>
      <c r="CO10" s="38">
        <f>CN10/12*10</f>
        <v>53616.66666666667</v>
      </c>
      <c r="CP10" s="51">
        <v>64816.6147</v>
      </c>
      <c r="CQ10" s="51">
        <v>22500</v>
      </c>
      <c r="CR10" s="11">
        <f>CQ10/12*10</f>
        <v>18750</v>
      </c>
      <c r="CS10" s="51">
        <v>21341.7327</v>
      </c>
      <c r="CT10" s="41">
        <v>10000</v>
      </c>
      <c r="CU10" s="38">
        <f>CT10/12*10</f>
        <v>8333.333333333334</v>
      </c>
      <c r="CV10" s="51">
        <v>4153.418</v>
      </c>
      <c r="CW10" s="45">
        <v>1000</v>
      </c>
      <c r="CX10" s="11">
        <f>CW10/12*10</f>
        <v>833.3333333333333</v>
      </c>
      <c r="CY10" s="51">
        <v>300</v>
      </c>
      <c r="CZ10" s="45">
        <v>0</v>
      </c>
      <c r="DA10" s="11">
        <f>CZ10/12*10</f>
        <v>0</v>
      </c>
      <c r="DB10" s="51">
        <v>0</v>
      </c>
      <c r="DC10" s="51">
        <v>1000</v>
      </c>
      <c r="DD10" s="11">
        <f>DC10/12*10</f>
        <v>833.3333333333333</v>
      </c>
      <c r="DE10" s="51">
        <v>605.7</v>
      </c>
      <c r="DF10" s="51">
        <v>0</v>
      </c>
      <c r="DG10" s="12">
        <f aca="true" t="shared" si="8" ref="DG10:DG41">T10+Y10+AD10+AI10+AN10+AS10+AV10+AY10+BB10+BE10+BH10+BK10+BS10+BV10+BY10+CB10+CE10+CH10+CK10+CN10+CT10+CW10+CZ10+DC10</f>
        <v>564780.8</v>
      </c>
      <c r="DH10" s="12">
        <f>DG10/12*10</f>
        <v>470650.66666666674</v>
      </c>
      <c r="DI10" s="12">
        <f aca="true" t="shared" si="9" ref="DI10:DI41">V10+AA10+AF10+AK10+AP10+AU10+AX10+BA10+BD10+BG10+BJ10+BM10+BU10+BX10+CA10+CD10+CG10+CJ10+CM10+CP10+CV10+CY10+DB10+DE10+DF10</f>
        <v>461936.1829999999</v>
      </c>
      <c r="DJ10" s="45">
        <v>0</v>
      </c>
      <c r="DK10" s="11">
        <f>DJ10/12*10</f>
        <v>0</v>
      </c>
      <c r="DL10" s="51"/>
      <c r="DM10" s="51">
        <v>0</v>
      </c>
      <c r="DN10" s="11">
        <f>DM10/12*10</f>
        <v>0</v>
      </c>
      <c r="DO10" s="51">
        <v>0</v>
      </c>
      <c r="DP10" s="45">
        <v>0</v>
      </c>
      <c r="DQ10" s="11">
        <f>DP10/12*10</f>
        <v>0</v>
      </c>
      <c r="DR10" s="51">
        <v>0</v>
      </c>
      <c r="DS10" s="51">
        <v>0</v>
      </c>
      <c r="DT10" s="11">
        <f>DS10/12*10</f>
        <v>0</v>
      </c>
      <c r="DU10" s="51">
        <v>0</v>
      </c>
      <c r="DV10" s="45">
        <v>0</v>
      </c>
      <c r="DW10" s="11">
        <f>DV10/12*10</f>
        <v>0</v>
      </c>
      <c r="DX10" s="51">
        <v>0</v>
      </c>
      <c r="DY10" s="51">
        <v>0</v>
      </c>
      <c r="DZ10" s="11">
        <f>DY10/12*10</f>
        <v>0</v>
      </c>
      <c r="EA10" s="51">
        <v>0</v>
      </c>
      <c r="EB10" s="51">
        <v>0</v>
      </c>
      <c r="EC10" s="12">
        <f aca="true" t="shared" si="10" ref="EC10:EC41">DJ10+DM10+DP10+DS10+DV10+DY10</f>
        <v>0</v>
      </c>
      <c r="ED10" s="12">
        <f>EC10/12*10</f>
        <v>0</v>
      </c>
      <c r="EE10" s="12">
        <f aca="true" t="shared" si="11" ref="EE10:EE41">DL10+DO10+DR10+DU10+DX10+EA10+EB10</f>
        <v>0</v>
      </c>
    </row>
    <row r="11" spans="1:135" s="15" customFormat="1" ht="20.25" customHeight="1">
      <c r="A11" s="22">
        <v>2</v>
      </c>
      <c r="B11" s="40" t="s">
        <v>57</v>
      </c>
      <c r="C11" s="41">
        <v>13428.8</v>
      </c>
      <c r="D11" s="41">
        <v>0</v>
      </c>
      <c r="E11" s="26">
        <f t="shared" si="0"/>
        <v>51490.5</v>
      </c>
      <c r="F11" s="34">
        <f aca="true" t="shared" si="12" ref="F11:F74">E11/12*10</f>
        <v>42908.75</v>
      </c>
      <c r="G11" s="12">
        <f t="shared" si="1"/>
        <v>42415.945</v>
      </c>
      <c r="H11" s="12">
        <f aca="true" t="shared" si="13" ref="H11:H74">G11/F11*100</f>
        <v>98.85150464648818</v>
      </c>
      <c r="I11" s="12">
        <f aca="true" t="shared" si="14" ref="I11:I74">G11/E11*100</f>
        <v>82.37625387207349</v>
      </c>
      <c r="J11" s="12">
        <f t="shared" si="2"/>
        <v>21843.2</v>
      </c>
      <c r="K11" s="12">
        <f aca="true" t="shared" si="15" ref="K11:K74">J11/12*10</f>
        <v>18202.666666666668</v>
      </c>
      <c r="L11" s="12">
        <f t="shared" si="3"/>
        <v>17709.745</v>
      </c>
      <c r="M11" s="12">
        <f aca="true" t="shared" si="16" ref="M11:M74">L11/K11*100</f>
        <v>97.29203596542631</v>
      </c>
      <c r="N11" s="12">
        <f aca="true" t="shared" si="17" ref="N11:N74">L11/J11*100</f>
        <v>81.07669663785525</v>
      </c>
      <c r="O11" s="12">
        <f t="shared" si="4"/>
        <v>9309.6</v>
      </c>
      <c r="P11" s="12">
        <f aca="true" t="shared" si="18" ref="P11:P74">O11/12*10</f>
        <v>7758.000000000001</v>
      </c>
      <c r="Q11" s="12">
        <f t="shared" si="5"/>
        <v>8654.287</v>
      </c>
      <c r="R11" s="12">
        <f aca="true" t="shared" si="19" ref="R11:R74">Q11/P11*100</f>
        <v>111.55306780097962</v>
      </c>
      <c r="S11" s="11">
        <f aca="true" t="shared" si="20" ref="S11:S74">Q11/O11*100</f>
        <v>92.9608898341497</v>
      </c>
      <c r="T11" s="51">
        <v>800</v>
      </c>
      <c r="U11" s="38">
        <f aca="true" t="shared" si="21" ref="U11:U74">T11/12*10</f>
        <v>666.6666666666667</v>
      </c>
      <c r="V11" s="51">
        <v>677.207</v>
      </c>
      <c r="W11" s="12">
        <f aca="true" t="shared" si="22" ref="W11:W74">V11/U11*100</f>
        <v>101.58104999999999</v>
      </c>
      <c r="X11" s="11">
        <f aca="true" t="shared" si="23" ref="X11:X74">V11/T11*100</f>
        <v>84.650875</v>
      </c>
      <c r="Y11" s="51">
        <v>5010</v>
      </c>
      <c r="Z11" s="38">
        <f aca="true" t="shared" si="24" ref="Z11:Z74">Y11/12*10</f>
        <v>4175</v>
      </c>
      <c r="AA11" s="51">
        <v>3873.118</v>
      </c>
      <c r="AB11" s="12">
        <f aca="true" t="shared" si="25" ref="AB11:AB74">AA11/Z11*100</f>
        <v>92.76929341317364</v>
      </c>
      <c r="AC11" s="11">
        <f aca="true" t="shared" si="26" ref="AC11:AC74">AA11/Y11*100</f>
        <v>77.30774451097804</v>
      </c>
      <c r="AD11" s="51">
        <v>8509.6</v>
      </c>
      <c r="AE11" s="38">
        <f aca="true" t="shared" si="27" ref="AE11:AE74">AD11/12*10</f>
        <v>7091.333333333333</v>
      </c>
      <c r="AF11" s="51">
        <v>7977.08</v>
      </c>
      <c r="AG11" s="12">
        <f aca="true" t="shared" si="28" ref="AG11:AG74">AF11/AE11*100</f>
        <v>112.49055184732538</v>
      </c>
      <c r="AH11" s="11">
        <f aca="true" t="shared" si="29" ref="AH11:AH74">AF11/AD11*100</f>
        <v>93.7421265394378</v>
      </c>
      <c r="AI11" s="51">
        <v>123.6</v>
      </c>
      <c r="AJ11" s="38">
        <f aca="true" t="shared" si="30" ref="AJ11:AJ74">AI11/12*10</f>
        <v>102.99999999999999</v>
      </c>
      <c r="AK11" s="51">
        <v>85.2</v>
      </c>
      <c r="AL11" s="12">
        <f aca="true" t="shared" si="31" ref="AL11:AL74">AK11/AJ11*100</f>
        <v>82.71844660194176</v>
      </c>
      <c r="AM11" s="11">
        <f aca="true" t="shared" si="32" ref="AM11:AM74">AK11/AI11*100</f>
        <v>68.93203883495146</v>
      </c>
      <c r="AN11" s="51"/>
      <c r="AO11" s="13">
        <f aca="true" t="shared" si="33" ref="AO11:AO74">AN11/12*10</f>
        <v>0</v>
      </c>
      <c r="AP11" s="51">
        <v>0</v>
      </c>
      <c r="AQ11" s="12" t="e">
        <f aca="true" t="shared" si="34" ref="AQ11:AQ74">AP11/AO11*100</f>
        <v>#DIV/0!</v>
      </c>
      <c r="AR11" s="11" t="e">
        <f aca="true" t="shared" si="35" ref="AR11:AR74">AP11/AN11*100</f>
        <v>#DIV/0!</v>
      </c>
      <c r="AS11" s="41">
        <v>0</v>
      </c>
      <c r="AT11" s="13">
        <f aca="true" t="shared" si="36" ref="AT11:AT74">AS11/12*10</f>
        <v>0</v>
      </c>
      <c r="AU11" s="51">
        <v>0</v>
      </c>
      <c r="AV11" s="41">
        <v>0</v>
      </c>
      <c r="AW11" s="11">
        <f aca="true" t="shared" si="37" ref="AW11:AW74">AV11/12*10</f>
        <v>0</v>
      </c>
      <c r="AX11" s="51">
        <v>0</v>
      </c>
      <c r="AY11" s="52">
        <v>29647.3</v>
      </c>
      <c r="AZ11" s="11">
        <f aca="true" t="shared" si="38" ref="AZ11:AZ74">AY11/12*10</f>
        <v>24706.083333333332</v>
      </c>
      <c r="BA11" s="51">
        <v>24706.2</v>
      </c>
      <c r="BB11" s="41">
        <v>0</v>
      </c>
      <c r="BC11" s="14">
        <f aca="true" t="shared" si="39" ref="BC11:BC74">BB11/12*10</f>
        <v>0</v>
      </c>
      <c r="BD11" s="14"/>
      <c r="BE11" s="45">
        <v>0</v>
      </c>
      <c r="BF11" s="39">
        <f aca="true" t="shared" si="40" ref="BF11:BF74">BE11/12*10</f>
        <v>0</v>
      </c>
      <c r="BG11" s="51">
        <v>0</v>
      </c>
      <c r="BH11" s="41">
        <v>0</v>
      </c>
      <c r="BI11" s="11">
        <f aca="true" t="shared" si="41" ref="BI11:BI74">BH11/12*10</f>
        <v>0</v>
      </c>
      <c r="BJ11" s="51">
        <v>0</v>
      </c>
      <c r="BK11" s="41">
        <v>0</v>
      </c>
      <c r="BL11" s="11">
        <f aca="true" t="shared" si="42" ref="BL11:BL74">BK11/12*10</f>
        <v>0</v>
      </c>
      <c r="BM11" s="51">
        <v>0</v>
      </c>
      <c r="BN11" s="12">
        <f t="shared" si="6"/>
        <v>540</v>
      </c>
      <c r="BO11" s="12">
        <f aca="true" t="shared" si="43" ref="BO11:BO74">BN11/12*10</f>
        <v>450</v>
      </c>
      <c r="BP11" s="12">
        <f t="shared" si="7"/>
        <v>192.5</v>
      </c>
      <c r="BQ11" s="12">
        <f aca="true" t="shared" si="44" ref="BQ11:BQ74">BP11/BO11*100</f>
        <v>42.77777777777778</v>
      </c>
      <c r="BR11" s="11">
        <f aca="true" t="shared" si="45" ref="BR11:BR74">BP11/BN11*100</f>
        <v>35.648148148148145</v>
      </c>
      <c r="BS11" s="51">
        <v>540</v>
      </c>
      <c r="BT11" s="38">
        <f aca="true" t="shared" si="46" ref="BT11:BT74">BS11/12*10</f>
        <v>450</v>
      </c>
      <c r="BU11" s="51">
        <v>192.5</v>
      </c>
      <c r="BV11" s="51">
        <v>0</v>
      </c>
      <c r="BW11" s="11">
        <f aca="true" t="shared" si="47" ref="BW11:BW74">BV11/12*10</f>
        <v>0</v>
      </c>
      <c r="BX11" s="51">
        <v>0</v>
      </c>
      <c r="BY11" s="45">
        <v>0</v>
      </c>
      <c r="BZ11" s="11">
        <f aca="true" t="shared" si="48" ref="BZ11:BZ74">BY11/12*10</f>
        <v>0</v>
      </c>
      <c r="CA11" s="51">
        <v>0</v>
      </c>
      <c r="CB11" s="51">
        <v>0</v>
      </c>
      <c r="CC11" s="38">
        <f aca="true" t="shared" si="49" ref="CC11:CC74">CB11/12*10</f>
        <v>0</v>
      </c>
      <c r="CD11" s="51">
        <v>0</v>
      </c>
      <c r="CE11" s="11"/>
      <c r="CF11" s="11"/>
      <c r="CG11" s="51">
        <v>0</v>
      </c>
      <c r="CH11" s="45">
        <v>0</v>
      </c>
      <c r="CI11" s="11">
        <f aca="true" t="shared" si="50" ref="CI11:CI74">CH11/12*10</f>
        <v>0</v>
      </c>
      <c r="CJ11" s="51">
        <v>0</v>
      </c>
      <c r="CK11" s="41">
        <v>0</v>
      </c>
      <c r="CL11" s="38">
        <f aca="true" t="shared" si="51" ref="CL11:CL74">CK11/12*10</f>
        <v>0</v>
      </c>
      <c r="CM11" s="51">
        <v>0</v>
      </c>
      <c r="CN11" s="51">
        <v>6860</v>
      </c>
      <c r="CO11" s="38">
        <f aca="true" t="shared" si="52" ref="CO11:CO74">CN11/12*10</f>
        <v>5716.666666666666</v>
      </c>
      <c r="CP11" s="51">
        <v>4904.64</v>
      </c>
      <c r="CQ11" s="51">
        <v>1500</v>
      </c>
      <c r="CR11" s="11">
        <f aca="true" t="shared" si="53" ref="CR11:CR74">CQ11/12*10</f>
        <v>1250</v>
      </c>
      <c r="CS11" s="51">
        <v>787.75</v>
      </c>
      <c r="CT11" s="41">
        <v>0</v>
      </c>
      <c r="CU11" s="38">
        <f aca="true" t="shared" si="54" ref="CU11:CU74">CT11/12*10</f>
        <v>0</v>
      </c>
      <c r="CV11" s="51">
        <v>0</v>
      </c>
      <c r="CW11" s="45">
        <v>0</v>
      </c>
      <c r="CX11" s="11">
        <f aca="true" t="shared" si="55" ref="CX11:CX74">CW11/12*10</f>
        <v>0</v>
      </c>
      <c r="CY11" s="51">
        <v>0</v>
      </c>
      <c r="CZ11" s="45">
        <v>0</v>
      </c>
      <c r="DA11" s="11">
        <f aca="true" t="shared" si="56" ref="DA11:DA74">CZ11/12*10</f>
        <v>0</v>
      </c>
      <c r="DB11" s="51">
        <v>0</v>
      </c>
      <c r="DC11" s="51">
        <v>0</v>
      </c>
      <c r="DD11" s="11">
        <f aca="true" t="shared" si="57" ref="DD11:DD74">DC11/12*10</f>
        <v>0</v>
      </c>
      <c r="DE11" s="51">
        <v>0</v>
      </c>
      <c r="DF11" s="51">
        <v>0</v>
      </c>
      <c r="DG11" s="12">
        <f t="shared" si="8"/>
        <v>51490.5</v>
      </c>
      <c r="DH11" s="12">
        <f aca="true" t="shared" si="58" ref="DH11:DH74">DG11/12*10</f>
        <v>42908.75</v>
      </c>
      <c r="DI11" s="12">
        <f t="shared" si="9"/>
        <v>42415.945</v>
      </c>
      <c r="DJ11" s="45">
        <v>0</v>
      </c>
      <c r="DK11" s="11">
        <f aca="true" t="shared" si="59" ref="DK11:DK74">DJ11/12*10</f>
        <v>0</v>
      </c>
      <c r="DL11" s="51"/>
      <c r="DM11" s="51">
        <v>0</v>
      </c>
      <c r="DN11" s="11">
        <f aca="true" t="shared" si="60" ref="DN11:DN74">DM11/12*10</f>
        <v>0</v>
      </c>
      <c r="DO11" s="51">
        <v>0</v>
      </c>
      <c r="DP11" s="45">
        <v>0</v>
      </c>
      <c r="DQ11" s="11">
        <f aca="true" t="shared" si="61" ref="DQ11:DQ74">DP11/12*10</f>
        <v>0</v>
      </c>
      <c r="DR11" s="51">
        <v>0</v>
      </c>
      <c r="DS11" s="51">
        <v>0</v>
      </c>
      <c r="DT11" s="11">
        <f aca="true" t="shared" si="62" ref="DT11:DT74">DS11/12*10</f>
        <v>0</v>
      </c>
      <c r="DU11" s="51">
        <v>0</v>
      </c>
      <c r="DV11" s="45">
        <v>0</v>
      </c>
      <c r="DW11" s="11">
        <f aca="true" t="shared" si="63" ref="DW11:DW74">DV11/12*10</f>
        <v>0</v>
      </c>
      <c r="DX11" s="51">
        <v>0</v>
      </c>
      <c r="DY11" s="51">
        <v>4809</v>
      </c>
      <c r="DZ11" s="11">
        <f aca="true" t="shared" si="64" ref="DZ11:DZ74">DY11/12*10</f>
        <v>4007.5</v>
      </c>
      <c r="EA11" s="51">
        <v>0</v>
      </c>
      <c r="EB11" s="51">
        <v>0</v>
      </c>
      <c r="EC11" s="12">
        <f t="shared" si="10"/>
        <v>4809</v>
      </c>
      <c r="ED11" s="12">
        <f aca="true" t="shared" si="65" ref="ED11:ED74">EC11/12*10</f>
        <v>4007.5</v>
      </c>
      <c r="EE11" s="12">
        <f t="shared" si="11"/>
        <v>0</v>
      </c>
    </row>
    <row r="12" spans="1:135" s="15" customFormat="1" ht="20.25" customHeight="1">
      <c r="A12" s="22">
        <v>3</v>
      </c>
      <c r="B12" s="40" t="s">
        <v>58</v>
      </c>
      <c r="C12" s="41">
        <v>4658.4</v>
      </c>
      <c r="D12" s="41">
        <v>0</v>
      </c>
      <c r="E12" s="26">
        <f t="shared" si="0"/>
        <v>9318</v>
      </c>
      <c r="F12" s="34">
        <f t="shared" si="12"/>
        <v>7765</v>
      </c>
      <c r="G12" s="12">
        <f t="shared" si="1"/>
        <v>7276.057</v>
      </c>
      <c r="H12" s="12">
        <f t="shared" si="13"/>
        <v>93.70324533161623</v>
      </c>
      <c r="I12" s="12">
        <f t="shared" si="14"/>
        <v>78.08603777634686</v>
      </c>
      <c r="J12" s="12">
        <f t="shared" si="2"/>
        <v>4060.9</v>
      </c>
      <c r="K12" s="12">
        <f t="shared" si="15"/>
        <v>3384.0833333333335</v>
      </c>
      <c r="L12" s="12">
        <f t="shared" si="3"/>
        <v>2895.157</v>
      </c>
      <c r="M12" s="12">
        <f t="shared" si="16"/>
        <v>85.55217808860105</v>
      </c>
      <c r="N12" s="12">
        <f t="shared" si="17"/>
        <v>71.29348174050088</v>
      </c>
      <c r="O12" s="12">
        <f t="shared" si="4"/>
        <v>2552.8</v>
      </c>
      <c r="P12" s="12">
        <f t="shared" si="18"/>
        <v>2127.3333333333335</v>
      </c>
      <c r="Q12" s="12">
        <f t="shared" si="5"/>
        <v>1743.734</v>
      </c>
      <c r="R12" s="12">
        <f t="shared" si="19"/>
        <v>81.96806643685363</v>
      </c>
      <c r="S12" s="11">
        <f t="shared" si="20"/>
        <v>68.30672203071137</v>
      </c>
      <c r="T12" s="51">
        <v>1300.3</v>
      </c>
      <c r="U12" s="38">
        <f t="shared" si="21"/>
        <v>1083.5833333333333</v>
      </c>
      <c r="V12" s="51">
        <v>848.697</v>
      </c>
      <c r="W12" s="12">
        <f t="shared" si="22"/>
        <v>78.32318695685612</v>
      </c>
      <c r="X12" s="11">
        <f t="shared" si="23"/>
        <v>65.26932246404677</v>
      </c>
      <c r="Y12" s="51">
        <v>599.7</v>
      </c>
      <c r="Z12" s="38">
        <f t="shared" si="24"/>
        <v>499.75</v>
      </c>
      <c r="AA12" s="51">
        <v>430.677</v>
      </c>
      <c r="AB12" s="12">
        <f t="shared" si="25"/>
        <v>86.17848924462231</v>
      </c>
      <c r="AC12" s="11">
        <f t="shared" si="26"/>
        <v>71.81540770385192</v>
      </c>
      <c r="AD12" s="51">
        <v>1252.5</v>
      </c>
      <c r="AE12" s="38">
        <f t="shared" si="27"/>
        <v>1043.75</v>
      </c>
      <c r="AF12" s="51">
        <v>895.037</v>
      </c>
      <c r="AG12" s="12">
        <f t="shared" si="28"/>
        <v>85.75204790419161</v>
      </c>
      <c r="AH12" s="11">
        <f t="shared" si="29"/>
        <v>71.46003992015967</v>
      </c>
      <c r="AI12" s="51">
        <v>8</v>
      </c>
      <c r="AJ12" s="38">
        <f t="shared" si="30"/>
        <v>6.666666666666666</v>
      </c>
      <c r="AK12" s="51">
        <v>107.825</v>
      </c>
      <c r="AL12" s="12">
        <f t="shared" si="31"/>
        <v>1617.3750000000002</v>
      </c>
      <c r="AM12" s="11">
        <f t="shared" si="32"/>
        <v>1347.8125</v>
      </c>
      <c r="AN12" s="51"/>
      <c r="AO12" s="13">
        <f t="shared" si="33"/>
        <v>0</v>
      </c>
      <c r="AP12" s="51">
        <v>0</v>
      </c>
      <c r="AQ12" s="12" t="e">
        <f t="shared" si="34"/>
        <v>#DIV/0!</v>
      </c>
      <c r="AR12" s="11" t="e">
        <f t="shared" si="35"/>
        <v>#DIV/0!</v>
      </c>
      <c r="AS12" s="41">
        <v>0</v>
      </c>
      <c r="AT12" s="13">
        <f t="shared" si="36"/>
        <v>0</v>
      </c>
      <c r="AU12" s="51">
        <v>0</v>
      </c>
      <c r="AV12" s="41">
        <v>0</v>
      </c>
      <c r="AW12" s="11">
        <f t="shared" si="37"/>
        <v>0</v>
      </c>
      <c r="AX12" s="51">
        <v>0</v>
      </c>
      <c r="AY12" s="52">
        <v>5257.1</v>
      </c>
      <c r="AZ12" s="11">
        <f t="shared" si="38"/>
        <v>4380.916666666667</v>
      </c>
      <c r="BA12" s="51">
        <v>4380.9</v>
      </c>
      <c r="BB12" s="41">
        <v>0</v>
      </c>
      <c r="BC12" s="14">
        <f t="shared" si="39"/>
        <v>0</v>
      </c>
      <c r="BD12" s="14"/>
      <c r="BE12" s="45">
        <v>0</v>
      </c>
      <c r="BF12" s="39">
        <f t="shared" si="40"/>
        <v>0</v>
      </c>
      <c r="BG12" s="51">
        <v>0</v>
      </c>
      <c r="BH12" s="41">
        <v>0</v>
      </c>
      <c r="BI12" s="11">
        <f t="shared" si="41"/>
        <v>0</v>
      </c>
      <c r="BJ12" s="51">
        <v>0</v>
      </c>
      <c r="BK12" s="41">
        <v>0</v>
      </c>
      <c r="BL12" s="11">
        <f t="shared" si="42"/>
        <v>0</v>
      </c>
      <c r="BM12" s="51">
        <v>0</v>
      </c>
      <c r="BN12" s="12">
        <f t="shared" si="6"/>
        <v>377.29999999999995</v>
      </c>
      <c r="BO12" s="12">
        <f t="shared" si="43"/>
        <v>314.41666666666663</v>
      </c>
      <c r="BP12" s="12">
        <f t="shared" si="7"/>
        <v>249.61399999999998</v>
      </c>
      <c r="BQ12" s="12">
        <f t="shared" si="44"/>
        <v>79.38955738139411</v>
      </c>
      <c r="BR12" s="11">
        <f t="shared" si="45"/>
        <v>66.1579644844951</v>
      </c>
      <c r="BS12" s="51">
        <v>6.9</v>
      </c>
      <c r="BT12" s="38">
        <f t="shared" si="46"/>
        <v>5.750000000000001</v>
      </c>
      <c r="BU12" s="51">
        <v>137.814</v>
      </c>
      <c r="BV12" s="51">
        <v>370.4</v>
      </c>
      <c r="BW12" s="11">
        <f t="shared" si="47"/>
        <v>308.66666666666663</v>
      </c>
      <c r="BX12" s="51">
        <v>111.8</v>
      </c>
      <c r="BY12" s="45">
        <v>0</v>
      </c>
      <c r="BZ12" s="11">
        <f t="shared" si="48"/>
        <v>0</v>
      </c>
      <c r="CA12" s="51">
        <v>0</v>
      </c>
      <c r="CB12" s="51">
        <v>0</v>
      </c>
      <c r="CC12" s="38">
        <f t="shared" si="49"/>
        <v>0</v>
      </c>
      <c r="CD12" s="51">
        <v>0</v>
      </c>
      <c r="CE12" s="11"/>
      <c r="CF12" s="11"/>
      <c r="CG12" s="51">
        <v>0</v>
      </c>
      <c r="CH12" s="45">
        <v>0</v>
      </c>
      <c r="CI12" s="11">
        <f t="shared" si="50"/>
        <v>0</v>
      </c>
      <c r="CJ12" s="51">
        <v>0</v>
      </c>
      <c r="CK12" s="41">
        <v>0</v>
      </c>
      <c r="CL12" s="38">
        <f t="shared" si="51"/>
        <v>0</v>
      </c>
      <c r="CM12" s="51">
        <v>0</v>
      </c>
      <c r="CN12" s="51">
        <v>523.1</v>
      </c>
      <c r="CO12" s="38">
        <f t="shared" si="52"/>
        <v>435.9166666666667</v>
      </c>
      <c r="CP12" s="51">
        <v>2</v>
      </c>
      <c r="CQ12" s="51">
        <v>523.1</v>
      </c>
      <c r="CR12" s="11">
        <f t="shared" si="53"/>
        <v>435.9166666666667</v>
      </c>
      <c r="CS12" s="51">
        <v>0</v>
      </c>
      <c r="CT12" s="41">
        <v>0</v>
      </c>
      <c r="CU12" s="38">
        <f t="shared" si="54"/>
        <v>0</v>
      </c>
      <c r="CV12" s="51">
        <v>0</v>
      </c>
      <c r="CW12" s="45">
        <v>0</v>
      </c>
      <c r="CX12" s="11">
        <f t="shared" si="55"/>
        <v>0</v>
      </c>
      <c r="CY12" s="51">
        <v>0</v>
      </c>
      <c r="CZ12" s="45">
        <v>0</v>
      </c>
      <c r="DA12" s="11">
        <f t="shared" si="56"/>
        <v>0</v>
      </c>
      <c r="DB12" s="51">
        <v>0</v>
      </c>
      <c r="DC12" s="51">
        <v>0</v>
      </c>
      <c r="DD12" s="11">
        <f t="shared" si="57"/>
        <v>0</v>
      </c>
      <c r="DE12" s="51">
        <v>361.307</v>
      </c>
      <c r="DF12" s="51">
        <v>0</v>
      </c>
      <c r="DG12" s="12">
        <f t="shared" si="8"/>
        <v>9318</v>
      </c>
      <c r="DH12" s="12">
        <f t="shared" si="58"/>
        <v>7765</v>
      </c>
      <c r="DI12" s="12">
        <f t="shared" si="9"/>
        <v>7276.057</v>
      </c>
      <c r="DJ12" s="45">
        <v>0</v>
      </c>
      <c r="DK12" s="11">
        <f t="shared" si="59"/>
        <v>0</v>
      </c>
      <c r="DL12" s="51"/>
      <c r="DM12" s="51">
        <v>0</v>
      </c>
      <c r="DN12" s="11">
        <f t="shared" si="60"/>
        <v>0</v>
      </c>
      <c r="DO12" s="51">
        <v>0</v>
      </c>
      <c r="DP12" s="45">
        <v>0</v>
      </c>
      <c r="DQ12" s="11">
        <f t="shared" si="61"/>
        <v>0</v>
      </c>
      <c r="DR12" s="51">
        <v>0</v>
      </c>
      <c r="DS12" s="51">
        <v>0</v>
      </c>
      <c r="DT12" s="11">
        <f t="shared" si="62"/>
        <v>0</v>
      </c>
      <c r="DU12" s="51">
        <v>0</v>
      </c>
      <c r="DV12" s="45">
        <v>0</v>
      </c>
      <c r="DW12" s="11">
        <f t="shared" si="63"/>
        <v>0</v>
      </c>
      <c r="DX12" s="51">
        <v>0</v>
      </c>
      <c r="DY12" s="51">
        <v>612.9</v>
      </c>
      <c r="DZ12" s="11">
        <f t="shared" si="64"/>
        <v>510.74999999999994</v>
      </c>
      <c r="EA12" s="51">
        <v>0</v>
      </c>
      <c r="EB12" s="51">
        <v>0</v>
      </c>
      <c r="EC12" s="12">
        <f t="shared" si="10"/>
        <v>612.9</v>
      </c>
      <c r="ED12" s="12">
        <f t="shared" si="65"/>
        <v>510.74999999999994</v>
      </c>
      <c r="EE12" s="12">
        <f t="shared" si="11"/>
        <v>0</v>
      </c>
    </row>
    <row r="13" spans="1:135" s="15" customFormat="1" ht="20.25" customHeight="1">
      <c r="A13" s="22">
        <v>4</v>
      </c>
      <c r="B13" s="40" t="s">
        <v>59</v>
      </c>
      <c r="C13" s="41">
        <v>4123</v>
      </c>
      <c r="D13" s="41">
        <v>0</v>
      </c>
      <c r="E13" s="26">
        <f t="shared" si="0"/>
        <v>24279.6</v>
      </c>
      <c r="F13" s="34">
        <f t="shared" si="12"/>
        <v>20233</v>
      </c>
      <c r="G13" s="12">
        <f t="shared" si="1"/>
        <v>18819.602000000003</v>
      </c>
      <c r="H13" s="12">
        <f t="shared" si="13"/>
        <v>93.01439232936293</v>
      </c>
      <c r="I13" s="12">
        <f t="shared" si="14"/>
        <v>77.51199360780245</v>
      </c>
      <c r="J13" s="12">
        <f t="shared" si="2"/>
        <v>4595.9</v>
      </c>
      <c r="K13" s="12">
        <f t="shared" si="15"/>
        <v>3829.916666666666</v>
      </c>
      <c r="L13" s="12">
        <f t="shared" si="3"/>
        <v>2416.402</v>
      </c>
      <c r="M13" s="12">
        <f t="shared" si="16"/>
        <v>63.09280880785049</v>
      </c>
      <c r="N13" s="12">
        <f t="shared" si="17"/>
        <v>52.57734067320874</v>
      </c>
      <c r="O13" s="12">
        <f t="shared" si="4"/>
        <v>1965.8</v>
      </c>
      <c r="P13" s="12">
        <f t="shared" si="18"/>
        <v>1638.1666666666665</v>
      </c>
      <c r="Q13" s="12">
        <f t="shared" si="5"/>
        <v>989.206</v>
      </c>
      <c r="R13" s="12">
        <f t="shared" si="19"/>
        <v>60.38494251704142</v>
      </c>
      <c r="S13" s="11">
        <f t="shared" si="20"/>
        <v>50.32078543086784</v>
      </c>
      <c r="T13" s="51">
        <v>47</v>
      </c>
      <c r="U13" s="38">
        <f t="shared" si="21"/>
        <v>39.166666666666664</v>
      </c>
      <c r="V13" s="51">
        <v>0</v>
      </c>
      <c r="W13" s="12">
        <f t="shared" si="22"/>
        <v>0</v>
      </c>
      <c r="X13" s="11">
        <f t="shared" si="23"/>
        <v>0</v>
      </c>
      <c r="Y13" s="51">
        <v>1394.1</v>
      </c>
      <c r="Z13" s="38">
        <f t="shared" si="24"/>
        <v>1161.75</v>
      </c>
      <c r="AA13" s="51">
        <v>993</v>
      </c>
      <c r="AB13" s="12">
        <f t="shared" si="25"/>
        <v>85.4744996772111</v>
      </c>
      <c r="AC13" s="11">
        <f t="shared" si="26"/>
        <v>71.22874973100926</v>
      </c>
      <c r="AD13" s="51">
        <v>1918.8</v>
      </c>
      <c r="AE13" s="38">
        <f t="shared" si="27"/>
        <v>1599</v>
      </c>
      <c r="AF13" s="51">
        <v>989.206</v>
      </c>
      <c r="AG13" s="12">
        <f t="shared" si="28"/>
        <v>61.86404002501563</v>
      </c>
      <c r="AH13" s="11">
        <f t="shared" si="29"/>
        <v>51.553366687513034</v>
      </c>
      <c r="AI13" s="51">
        <v>58</v>
      </c>
      <c r="AJ13" s="38">
        <f t="shared" si="30"/>
        <v>48.33333333333333</v>
      </c>
      <c r="AK13" s="51">
        <v>0</v>
      </c>
      <c r="AL13" s="12">
        <f t="shared" si="31"/>
        <v>0</v>
      </c>
      <c r="AM13" s="11">
        <f t="shared" si="32"/>
        <v>0</v>
      </c>
      <c r="AN13" s="51"/>
      <c r="AO13" s="13">
        <f t="shared" si="33"/>
        <v>0</v>
      </c>
      <c r="AP13" s="51">
        <v>0</v>
      </c>
      <c r="AQ13" s="12" t="e">
        <f t="shared" si="34"/>
        <v>#DIV/0!</v>
      </c>
      <c r="AR13" s="11" t="e">
        <f t="shared" si="35"/>
        <v>#DIV/0!</v>
      </c>
      <c r="AS13" s="41">
        <v>0</v>
      </c>
      <c r="AT13" s="13">
        <f t="shared" si="36"/>
        <v>0</v>
      </c>
      <c r="AU13" s="51">
        <v>0</v>
      </c>
      <c r="AV13" s="41">
        <v>0</v>
      </c>
      <c r="AW13" s="11">
        <f t="shared" si="37"/>
        <v>0</v>
      </c>
      <c r="AX13" s="51">
        <v>0</v>
      </c>
      <c r="AY13" s="52">
        <v>19683.7</v>
      </c>
      <c r="AZ13" s="11">
        <f t="shared" si="38"/>
        <v>16403.083333333336</v>
      </c>
      <c r="BA13" s="51">
        <v>16403.2</v>
      </c>
      <c r="BB13" s="41">
        <v>0</v>
      </c>
      <c r="BC13" s="14">
        <f t="shared" si="39"/>
        <v>0</v>
      </c>
      <c r="BD13" s="14"/>
      <c r="BE13" s="45">
        <v>0</v>
      </c>
      <c r="BF13" s="39">
        <f t="shared" si="40"/>
        <v>0</v>
      </c>
      <c r="BG13" s="51">
        <v>0</v>
      </c>
      <c r="BH13" s="41">
        <v>0</v>
      </c>
      <c r="BI13" s="11">
        <f t="shared" si="41"/>
        <v>0</v>
      </c>
      <c r="BJ13" s="51">
        <v>0</v>
      </c>
      <c r="BK13" s="41">
        <v>0</v>
      </c>
      <c r="BL13" s="11">
        <f t="shared" si="42"/>
        <v>0</v>
      </c>
      <c r="BM13" s="51">
        <v>0</v>
      </c>
      <c r="BN13" s="12">
        <f t="shared" si="6"/>
        <v>607</v>
      </c>
      <c r="BO13" s="12">
        <f t="shared" si="43"/>
        <v>505.83333333333337</v>
      </c>
      <c r="BP13" s="12">
        <f t="shared" si="7"/>
        <v>434.196</v>
      </c>
      <c r="BQ13" s="12">
        <f t="shared" si="44"/>
        <v>85.83775947281713</v>
      </c>
      <c r="BR13" s="11">
        <f t="shared" si="45"/>
        <v>71.53146622734762</v>
      </c>
      <c r="BS13" s="51">
        <v>189</v>
      </c>
      <c r="BT13" s="38">
        <f t="shared" si="46"/>
        <v>157.5</v>
      </c>
      <c r="BU13" s="51">
        <v>164</v>
      </c>
      <c r="BV13" s="51">
        <v>58</v>
      </c>
      <c r="BW13" s="11">
        <f t="shared" si="47"/>
        <v>48.33333333333333</v>
      </c>
      <c r="BX13" s="51">
        <v>0.196</v>
      </c>
      <c r="BY13" s="45">
        <v>360</v>
      </c>
      <c r="BZ13" s="11">
        <f t="shared" si="48"/>
        <v>300</v>
      </c>
      <c r="CA13" s="51">
        <v>270</v>
      </c>
      <c r="CB13" s="51">
        <v>0</v>
      </c>
      <c r="CC13" s="38">
        <f t="shared" si="49"/>
        <v>0</v>
      </c>
      <c r="CD13" s="51">
        <v>0</v>
      </c>
      <c r="CE13" s="11"/>
      <c r="CF13" s="11"/>
      <c r="CG13" s="51">
        <v>0</v>
      </c>
      <c r="CH13" s="45">
        <v>0</v>
      </c>
      <c r="CI13" s="11">
        <f t="shared" si="50"/>
        <v>0</v>
      </c>
      <c r="CJ13" s="51">
        <v>0</v>
      </c>
      <c r="CK13" s="41">
        <v>0</v>
      </c>
      <c r="CL13" s="38">
        <f t="shared" si="51"/>
        <v>0</v>
      </c>
      <c r="CM13" s="51">
        <v>0</v>
      </c>
      <c r="CN13" s="51">
        <v>571</v>
      </c>
      <c r="CO13" s="38">
        <f t="shared" si="52"/>
        <v>475.83333333333337</v>
      </c>
      <c r="CP13" s="51">
        <v>0</v>
      </c>
      <c r="CQ13" s="51">
        <v>571</v>
      </c>
      <c r="CR13" s="11">
        <f t="shared" si="53"/>
        <v>475.83333333333337</v>
      </c>
      <c r="CS13" s="51">
        <v>0</v>
      </c>
      <c r="CT13" s="41">
        <v>0</v>
      </c>
      <c r="CU13" s="38">
        <f t="shared" si="54"/>
        <v>0</v>
      </c>
      <c r="CV13" s="51">
        <v>0</v>
      </c>
      <c r="CW13" s="45">
        <v>0</v>
      </c>
      <c r="CX13" s="11">
        <f t="shared" si="55"/>
        <v>0</v>
      </c>
      <c r="CY13" s="51">
        <v>0</v>
      </c>
      <c r="CZ13" s="45">
        <v>0</v>
      </c>
      <c r="DA13" s="11">
        <f t="shared" si="56"/>
        <v>0</v>
      </c>
      <c r="DB13" s="51">
        <v>0</v>
      </c>
      <c r="DC13" s="51">
        <v>0</v>
      </c>
      <c r="DD13" s="11">
        <f t="shared" si="57"/>
        <v>0</v>
      </c>
      <c r="DE13" s="51">
        <v>0</v>
      </c>
      <c r="DF13" s="51">
        <v>0</v>
      </c>
      <c r="DG13" s="12">
        <f t="shared" si="8"/>
        <v>24279.6</v>
      </c>
      <c r="DH13" s="12">
        <f t="shared" si="58"/>
        <v>20233</v>
      </c>
      <c r="DI13" s="12">
        <f t="shared" si="9"/>
        <v>18819.602000000003</v>
      </c>
      <c r="DJ13" s="45">
        <v>0</v>
      </c>
      <c r="DK13" s="11">
        <f t="shared" si="59"/>
        <v>0</v>
      </c>
      <c r="DL13" s="51"/>
      <c r="DM13" s="51">
        <v>0</v>
      </c>
      <c r="DN13" s="11">
        <f t="shared" si="60"/>
        <v>0</v>
      </c>
      <c r="DO13" s="51">
        <v>0</v>
      </c>
      <c r="DP13" s="45">
        <v>0</v>
      </c>
      <c r="DQ13" s="11">
        <f t="shared" si="61"/>
        <v>0</v>
      </c>
      <c r="DR13" s="51">
        <v>0</v>
      </c>
      <c r="DS13" s="51">
        <v>0</v>
      </c>
      <c r="DT13" s="11">
        <f t="shared" si="62"/>
        <v>0</v>
      </c>
      <c r="DU13" s="51">
        <v>0</v>
      </c>
      <c r="DV13" s="45">
        <v>0</v>
      </c>
      <c r="DW13" s="11">
        <f t="shared" si="63"/>
        <v>0</v>
      </c>
      <c r="DX13" s="51">
        <v>0</v>
      </c>
      <c r="DY13" s="51">
        <v>1215</v>
      </c>
      <c r="DZ13" s="11">
        <f t="shared" si="64"/>
        <v>1012.5</v>
      </c>
      <c r="EA13" s="51">
        <v>0</v>
      </c>
      <c r="EB13" s="51">
        <v>0</v>
      </c>
      <c r="EC13" s="12">
        <f t="shared" si="10"/>
        <v>1215</v>
      </c>
      <c r="ED13" s="12">
        <f t="shared" si="65"/>
        <v>1012.5</v>
      </c>
      <c r="EE13" s="12">
        <f t="shared" si="11"/>
        <v>0</v>
      </c>
    </row>
    <row r="14" spans="1:135" s="15" customFormat="1" ht="20.25" customHeight="1">
      <c r="A14" s="22">
        <v>5</v>
      </c>
      <c r="B14" s="40" t="s">
        <v>60</v>
      </c>
      <c r="C14" s="41">
        <v>1508</v>
      </c>
      <c r="D14" s="41">
        <v>0</v>
      </c>
      <c r="E14" s="26">
        <f t="shared" si="0"/>
        <v>30312.000000000004</v>
      </c>
      <c r="F14" s="34">
        <f t="shared" si="12"/>
        <v>25260.000000000004</v>
      </c>
      <c r="G14" s="12">
        <f t="shared" si="1"/>
        <v>23274.7052</v>
      </c>
      <c r="H14" s="12">
        <f t="shared" si="13"/>
        <v>92.14055898653997</v>
      </c>
      <c r="I14" s="12">
        <f t="shared" si="14"/>
        <v>76.78379915544998</v>
      </c>
      <c r="J14" s="12">
        <f t="shared" si="2"/>
        <v>9496.6</v>
      </c>
      <c r="K14" s="12">
        <f t="shared" si="15"/>
        <v>7913.833333333333</v>
      </c>
      <c r="L14" s="12">
        <f t="shared" si="3"/>
        <v>5928.4052</v>
      </c>
      <c r="M14" s="12">
        <f t="shared" si="16"/>
        <v>74.9119289008698</v>
      </c>
      <c r="N14" s="12">
        <f t="shared" si="17"/>
        <v>62.42660741739149</v>
      </c>
      <c r="O14" s="12">
        <f t="shared" si="4"/>
        <v>3776.5</v>
      </c>
      <c r="P14" s="12">
        <f t="shared" si="18"/>
        <v>3147.083333333333</v>
      </c>
      <c r="Q14" s="12">
        <f t="shared" si="5"/>
        <v>1459.8490000000002</v>
      </c>
      <c r="R14" s="12">
        <f t="shared" si="19"/>
        <v>46.38736396133987</v>
      </c>
      <c r="S14" s="11">
        <f t="shared" si="20"/>
        <v>38.65613663444989</v>
      </c>
      <c r="T14" s="51">
        <v>37.8</v>
      </c>
      <c r="U14" s="38">
        <f t="shared" si="21"/>
        <v>31.5</v>
      </c>
      <c r="V14" s="51">
        <v>11.766</v>
      </c>
      <c r="W14" s="12">
        <f t="shared" si="22"/>
        <v>37.352380952380955</v>
      </c>
      <c r="X14" s="11">
        <f t="shared" si="23"/>
        <v>31.12698412698413</v>
      </c>
      <c r="Y14" s="51">
        <v>4163.9</v>
      </c>
      <c r="Z14" s="38">
        <f t="shared" si="24"/>
        <v>3469.916666666666</v>
      </c>
      <c r="AA14" s="51">
        <v>2619.1462</v>
      </c>
      <c r="AB14" s="12">
        <f t="shared" si="25"/>
        <v>75.48153029611665</v>
      </c>
      <c r="AC14" s="11">
        <f t="shared" si="26"/>
        <v>62.90127524676385</v>
      </c>
      <c r="AD14" s="51">
        <v>3738.7</v>
      </c>
      <c r="AE14" s="38">
        <f t="shared" si="27"/>
        <v>3115.5833333333335</v>
      </c>
      <c r="AF14" s="51">
        <v>1448.083</v>
      </c>
      <c r="AG14" s="12">
        <f t="shared" si="28"/>
        <v>46.478711851713165</v>
      </c>
      <c r="AH14" s="11">
        <f t="shared" si="29"/>
        <v>38.73225987642764</v>
      </c>
      <c r="AI14" s="51">
        <v>40</v>
      </c>
      <c r="AJ14" s="38">
        <f t="shared" si="30"/>
        <v>33.333333333333336</v>
      </c>
      <c r="AK14" s="51">
        <v>109.6</v>
      </c>
      <c r="AL14" s="12">
        <f t="shared" si="31"/>
        <v>328.79999999999995</v>
      </c>
      <c r="AM14" s="11">
        <f t="shared" si="32"/>
        <v>274</v>
      </c>
      <c r="AN14" s="51"/>
      <c r="AO14" s="13">
        <f t="shared" si="33"/>
        <v>0</v>
      </c>
      <c r="AP14" s="51">
        <v>0</v>
      </c>
      <c r="AQ14" s="12" t="e">
        <f t="shared" si="34"/>
        <v>#DIV/0!</v>
      </c>
      <c r="AR14" s="11" t="e">
        <f t="shared" si="35"/>
        <v>#DIV/0!</v>
      </c>
      <c r="AS14" s="41">
        <v>0</v>
      </c>
      <c r="AT14" s="13">
        <f t="shared" si="36"/>
        <v>0</v>
      </c>
      <c r="AU14" s="51">
        <v>0</v>
      </c>
      <c r="AV14" s="41">
        <v>0</v>
      </c>
      <c r="AW14" s="11">
        <f t="shared" si="37"/>
        <v>0</v>
      </c>
      <c r="AX14" s="51">
        <v>0</v>
      </c>
      <c r="AY14" s="52">
        <v>20815.4</v>
      </c>
      <c r="AZ14" s="11">
        <f t="shared" si="38"/>
        <v>17346.166666666668</v>
      </c>
      <c r="BA14" s="51">
        <v>17346.3</v>
      </c>
      <c r="BB14" s="41">
        <v>0</v>
      </c>
      <c r="BC14" s="14">
        <f t="shared" si="39"/>
        <v>0</v>
      </c>
      <c r="BD14" s="14"/>
      <c r="BE14" s="45">
        <v>0</v>
      </c>
      <c r="BF14" s="39">
        <f t="shared" si="40"/>
        <v>0</v>
      </c>
      <c r="BG14" s="51">
        <v>0</v>
      </c>
      <c r="BH14" s="41">
        <v>0</v>
      </c>
      <c r="BI14" s="11">
        <f t="shared" si="41"/>
        <v>0</v>
      </c>
      <c r="BJ14" s="51">
        <v>0</v>
      </c>
      <c r="BK14" s="41">
        <v>0</v>
      </c>
      <c r="BL14" s="11">
        <f t="shared" si="42"/>
        <v>0</v>
      </c>
      <c r="BM14" s="51">
        <v>0</v>
      </c>
      <c r="BN14" s="12">
        <f t="shared" si="6"/>
        <v>796.2</v>
      </c>
      <c r="BO14" s="12">
        <f t="shared" si="43"/>
        <v>663.5000000000001</v>
      </c>
      <c r="BP14" s="12">
        <f t="shared" si="7"/>
        <v>1585.61</v>
      </c>
      <c r="BQ14" s="12">
        <f t="shared" si="44"/>
        <v>238.97663903541817</v>
      </c>
      <c r="BR14" s="11">
        <f t="shared" si="45"/>
        <v>199.14719919618184</v>
      </c>
      <c r="BS14" s="51">
        <v>0</v>
      </c>
      <c r="BT14" s="38">
        <f t="shared" si="46"/>
        <v>0</v>
      </c>
      <c r="BU14" s="51">
        <v>0</v>
      </c>
      <c r="BV14" s="51">
        <v>796.2</v>
      </c>
      <c r="BW14" s="11">
        <f t="shared" si="47"/>
        <v>663.5000000000001</v>
      </c>
      <c r="BX14" s="51">
        <v>1585.61</v>
      </c>
      <c r="BY14" s="45">
        <v>0</v>
      </c>
      <c r="BZ14" s="11">
        <f t="shared" si="48"/>
        <v>0</v>
      </c>
      <c r="CA14" s="51">
        <v>0</v>
      </c>
      <c r="CB14" s="51">
        <v>0</v>
      </c>
      <c r="CC14" s="38">
        <f t="shared" si="49"/>
        <v>0</v>
      </c>
      <c r="CD14" s="51">
        <v>0</v>
      </c>
      <c r="CE14" s="11"/>
      <c r="CF14" s="11"/>
      <c r="CG14" s="51">
        <v>0</v>
      </c>
      <c r="CH14" s="45">
        <v>0</v>
      </c>
      <c r="CI14" s="11">
        <f t="shared" si="50"/>
        <v>0</v>
      </c>
      <c r="CJ14" s="51">
        <v>0</v>
      </c>
      <c r="CK14" s="41">
        <v>0</v>
      </c>
      <c r="CL14" s="38">
        <f t="shared" si="51"/>
        <v>0</v>
      </c>
      <c r="CM14" s="51">
        <v>0</v>
      </c>
      <c r="CN14" s="51">
        <v>720</v>
      </c>
      <c r="CO14" s="38">
        <f t="shared" si="52"/>
        <v>600</v>
      </c>
      <c r="CP14" s="51">
        <v>154.2</v>
      </c>
      <c r="CQ14" s="51">
        <v>720</v>
      </c>
      <c r="CR14" s="11">
        <f t="shared" si="53"/>
        <v>600</v>
      </c>
      <c r="CS14" s="51">
        <v>154.2</v>
      </c>
      <c r="CT14" s="41">
        <v>0</v>
      </c>
      <c r="CU14" s="38">
        <f t="shared" si="54"/>
        <v>0</v>
      </c>
      <c r="CV14" s="51">
        <v>0</v>
      </c>
      <c r="CW14" s="45">
        <v>0</v>
      </c>
      <c r="CX14" s="11">
        <f t="shared" si="55"/>
        <v>0</v>
      </c>
      <c r="CY14" s="51">
        <v>0</v>
      </c>
      <c r="CZ14" s="45">
        <v>0</v>
      </c>
      <c r="DA14" s="11">
        <f t="shared" si="56"/>
        <v>0</v>
      </c>
      <c r="DB14" s="51">
        <v>0</v>
      </c>
      <c r="DC14" s="51">
        <v>0</v>
      </c>
      <c r="DD14" s="11">
        <f t="shared" si="57"/>
        <v>0</v>
      </c>
      <c r="DE14" s="51">
        <v>0</v>
      </c>
      <c r="DF14" s="51">
        <v>0</v>
      </c>
      <c r="DG14" s="12">
        <f t="shared" si="8"/>
        <v>30312.000000000004</v>
      </c>
      <c r="DH14" s="12">
        <f t="shared" si="58"/>
        <v>25260.000000000004</v>
      </c>
      <c r="DI14" s="12">
        <f t="shared" si="9"/>
        <v>23274.7052</v>
      </c>
      <c r="DJ14" s="45">
        <v>0</v>
      </c>
      <c r="DK14" s="11">
        <f t="shared" si="59"/>
        <v>0</v>
      </c>
      <c r="DL14" s="51"/>
      <c r="DM14" s="51">
        <v>0</v>
      </c>
      <c r="DN14" s="11">
        <f t="shared" si="60"/>
        <v>0</v>
      </c>
      <c r="DO14" s="51">
        <v>0</v>
      </c>
      <c r="DP14" s="45">
        <v>0</v>
      </c>
      <c r="DQ14" s="11">
        <f t="shared" si="61"/>
        <v>0</v>
      </c>
      <c r="DR14" s="51">
        <v>0</v>
      </c>
      <c r="DS14" s="51">
        <v>0</v>
      </c>
      <c r="DT14" s="11">
        <f t="shared" si="62"/>
        <v>0</v>
      </c>
      <c r="DU14" s="51">
        <v>0</v>
      </c>
      <c r="DV14" s="45">
        <v>0</v>
      </c>
      <c r="DW14" s="11">
        <f t="shared" si="63"/>
        <v>0</v>
      </c>
      <c r="DX14" s="51">
        <v>0</v>
      </c>
      <c r="DY14" s="51">
        <v>1600</v>
      </c>
      <c r="DZ14" s="11">
        <f t="shared" si="64"/>
        <v>1333.3333333333335</v>
      </c>
      <c r="EA14" s="51">
        <v>0</v>
      </c>
      <c r="EB14" s="51">
        <v>0</v>
      </c>
      <c r="EC14" s="12">
        <f t="shared" si="10"/>
        <v>1600</v>
      </c>
      <c r="ED14" s="12">
        <f t="shared" si="65"/>
        <v>1333.3333333333335</v>
      </c>
      <c r="EE14" s="12">
        <f t="shared" si="11"/>
        <v>0</v>
      </c>
    </row>
    <row r="15" spans="1:135" s="15" customFormat="1" ht="20.25" customHeight="1">
      <c r="A15" s="22">
        <v>6</v>
      </c>
      <c r="B15" s="40" t="s">
        <v>61</v>
      </c>
      <c r="C15" s="41">
        <v>17380.7</v>
      </c>
      <c r="D15" s="41">
        <v>4500</v>
      </c>
      <c r="E15" s="26">
        <f t="shared" si="0"/>
        <v>50600.899999999994</v>
      </c>
      <c r="F15" s="34">
        <f t="shared" si="12"/>
        <v>42167.41666666666</v>
      </c>
      <c r="G15" s="12">
        <f t="shared" si="1"/>
        <v>40453.895</v>
      </c>
      <c r="H15" s="12">
        <f t="shared" si="13"/>
        <v>95.93638453070994</v>
      </c>
      <c r="I15" s="12">
        <f t="shared" si="14"/>
        <v>79.94698710892494</v>
      </c>
      <c r="J15" s="12">
        <f t="shared" si="2"/>
        <v>21301.1</v>
      </c>
      <c r="K15" s="12">
        <f t="shared" si="15"/>
        <v>17750.916666666664</v>
      </c>
      <c r="L15" s="12">
        <f t="shared" si="3"/>
        <v>16037.395</v>
      </c>
      <c r="M15" s="12">
        <f t="shared" si="16"/>
        <v>90.34685532672023</v>
      </c>
      <c r="N15" s="12">
        <f t="shared" si="17"/>
        <v>75.28904610560019</v>
      </c>
      <c r="O15" s="12">
        <f t="shared" si="4"/>
        <v>11947.9</v>
      </c>
      <c r="P15" s="12">
        <f t="shared" si="18"/>
        <v>9956.583333333332</v>
      </c>
      <c r="Q15" s="12">
        <f t="shared" si="5"/>
        <v>8226.720000000001</v>
      </c>
      <c r="R15" s="12">
        <f t="shared" si="19"/>
        <v>82.62593426459883</v>
      </c>
      <c r="S15" s="11">
        <f t="shared" si="20"/>
        <v>68.854945220499</v>
      </c>
      <c r="T15" s="51">
        <v>2677</v>
      </c>
      <c r="U15" s="38">
        <f t="shared" si="21"/>
        <v>2230.8333333333335</v>
      </c>
      <c r="V15" s="51">
        <v>3207.16</v>
      </c>
      <c r="W15" s="12">
        <f t="shared" si="22"/>
        <v>143.76511019798278</v>
      </c>
      <c r="X15" s="11">
        <f t="shared" si="23"/>
        <v>119.80425849831902</v>
      </c>
      <c r="Y15" s="51">
        <v>2878.5</v>
      </c>
      <c r="Z15" s="38">
        <f t="shared" si="24"/>
        <v>2398.75</v>
      </c>
      <c r="AA15" s="51">
        <v>3136.124</v>
      </c>
      <c r="AB15" s="12">
        <f t="shared" si="25"/>
        <v>130.7399270453361</v>
      </c>
      <c r="AC15" s="11">
        <f t="shared" si="26"/>
        <v>108.94993920444675</v>
      </c>
      <c r="AD15" s="51">
        <v>9270.9</v>
      </c>
      <c r="AE15" s="38">
        <f t="shared" si="27"/>
        <v>7725.749999999999</v>
      </c>
      <c r="AF15" s="51">
        <v>5019.56</v>
      </c>
      <c r="AG15" s="12">
        <f t="shared" si="28"/>
        <v>64.9718150341391</v>
      </c>
      <c r="AH15" s="11">
        <f t="shared" si="29"/>
        <v>54.143179195115906</v>
      </c>
      <c r="AI15" s="51">
        <v>1334</v>
      </c>
      <c r="AJ15" s="38">
        <f t="shared" si="30"/>
        <v>1111.6666666666667</v>
      </c>
      <c r="AK15" s="51">
        <v>1103</v>
      </c>
      <c r="AL15" s="12">
        <f t="shared" si="31"/>
        <v>99.22038980509744</v>
      </c>
      <c r="AM15" s="11">
        <f t="shared" si="32"/>
        <v>82.68365817091454</v>
      </c>
      <c r="AN15" s="51"/>
      <c r="AO15" s="13">
        <f t="shared" si="33"/>
        <v>0</v>
      </c>
      <c r="AP15" s="51">
        <v>0</v>
      </c>
      <c r="AQ15" s="12" t="e">
        <f t="shared" si="34"/>
        <v>#DIV/0!</v>
      </c>
      <c r="AR15" s="11" t="e">
        <f t="shared" si="35"/>
        <v>#DIV/0!</v>
      </c>
      <c r="AS15" s="41">
        <v>0</v>
      </c>
      <c r="AT15" s="13">
        <f t="shared" si="36"/>
        <v>0</v>
      </c>
      <c r="AU15" s="51">
        <v>0</v>
      </c>
      <c r="AV15" s="41">
        <v>0</v>
      </c>
      <c r="AW15" s="11">
        <f t="shared" si="37"/>
        <v>0</v>
      </c>
      <c r="AX15" s="51">
        <v>0</v>
      </c>
      <c r="AY15" s="52">
        <v>29299.8</v>
      </c>
      <c r="AZ15" s="11">
        <f t="shared" si="38"/>
        <v>24416.5</v>
      </c>
      <c r="BA15" s="51">
        <v>24416.5</v>
      </c>
      <c r="BB15" s="41">
        <v>0</v>
      </c>
      <c r="BC15" s="14">
        <f t="shared" si="39"/>
        <v>0</v>
      </c>
      <c r="BD15" s="14"/>
      <c r="BE15" s="45">
        <v>0</v>
      </c>
      <c r="BF15" s="39">
        <f t="shared" si="40"/>
        <v>0</v>
      </c>
      <c r="BG15" s="51">
        <v>0</v>
      </c>
      <c r="BH15" s="41">
        <v>0</v>
      </c>
      <c r="BI15" s="11">
        <f t="shared" si="41"/>
        <v>0</v>
      </c>
      <c r="BJ15" s="51">
        <v>0</v>
      </c>
      <c r="BK15" s="41">
        <v>0</v>
      </c>
      <c r="BL15" s="11">
        <f t="shared" si="42"/>
        <v>0</v>
      </c>
      <c r="BM15" s="51">
        <v>0</v>
      </c>
      <c r="BN15" s="12">
        <f t="shared" si="6"/>
        <v>660.7</v>
      </c>
      <c r="BO15" s="12">
        <f t="shared" si="43"/>
        <v>550.5833333333334</v>
      </c>
      <c r="BP15" s="12">
        <f t="shared" si="7"/>
        <v>573.81</v>
      </c>
      <c r="BQ15" s="12">
        <f t="shared" si="44"/>
        <v>104.21855607688812</v>
      </c>
      <c r="BR15" s="11">
        <f t="shared" si="45"/>
        <v>86.8487967307401</v>
      </c>
      <c r="BS15" s="51">
        <v>660.7</v>
      </c>
      <c r="BT15" s="38">
        <f t="shared" si="46"/>
        <v>550.5833333333334</v>
      </c>
      <c r="BU15" s="51">
        <v>573.81</v>
      </c>
      <c r="BV15" s="51">
        <v>0</v>
      </c>
      <c r="BW15" s="11">
        <f t="shared" si="47"/>
        <v>0</v>
      </c>
      <c r="BX15" s="51">
        <v>0</v>
      </c>
      <c r="BY15" s="45">
        <v>0</v>
      </c>
      <c r="BZ15" s="11">
        <f t="shared" si="48"/>
        <v>0</v>
      </c>
      <c r="CA15" s="51">
        <v>0</v>
      </c>
      <c r="CB15" s="51">
        <v>0</v>
      </c>
      <c r="CC15" s="38">
        <f t="shared" si="49"/>
        <v>0</v>
      </c>
      <c r="CD15" s="51">
        <v>0</v>
      </c>
      <c r="CE15" s="11"/>
      <c r="CF15" s="11"/>
      <c r="CG15" s="51">
        <v>0</v>
      </c>
      <c r="CH15" s="45">
        <v>0</v>
      </c>
      <c r="CI15" s="11">
        <f t="shared" si="50"/>
        <v>0</v>
      </c>
      <c r="CJ15" s="51">
        <v>0</v>
      </c>
      <c r="CK15" s="41">
        <v>0</v>
      </c>
      <c r="CL15" s="38">
        <f t="shared" si="51"/>
        <v>0</v>
      </c>
      <c r="CM15" s="51">
        <v>0</v>
      </c>
      <c r="CN15" s="51">
        <v>4480</v>
      </c>
      <c r="CO15" s="38">
        <f t="shared" si="52"/>
        <v>3733.333333333333</v>
      </c>
      <c r="CP15" s="51">
        <v>812.8</v>
      </c>
      <c r="CQ15" s="51">
        <v>1600</v>
      </c>
      <c r="CR15" s="11">
        <f t="shared" si="53"/>
        <v>1333.3333333333335</v>
      </c>
      <c r="CS15" s="51">
        <v>328.8</v>
      </c>
      <c r="CT15" s="41">
        <v>0</v>
      </c>
      <c r="CU15" s="38">
        <f t="shared" si="54"/>
        <v>0</v>
      </c>
      <c r="CV15" s="51">
        <v>0</v>
      </c>
      <c r="CW15" s="45">
        <v>0</v>
      </c>
      <c r="CX15" s="11">
        <f t="shared" si="55"/>
        <v>0</v>
      </c>
      <c r="CY15" s="51">
        <v>0</v>
      </c>
      <c r="CZ15" s="45">
        <v>0</v>
      </c>
      <c r="DA15" s="11">
        <f t="shared" si="56"/>
        <v>0</v>
      </c>
      <c r="DB15" s="51">
        <v>0</v>
      </c>
      <c r="DC15" s="51">
        <v>0</v>
      </c>
      <c r="DD15" s="11">
        <f t="shared" si="57"/>
        <v>0</v>
      </c>
      <c r="DE15" s="51">
        <v>2184.941</v>
      </c>
      <c r="DF15" s="51">
        <v>0</v>
      </c>
      <c r="DG15" s="12">
        <f t="shared" si="8"/>
        <v>50600.899999999994</v>
      </c>
      <c r="DH15" s="12">
        <f t="shared" si="58"/>
        <v>42167.41666666666</v>
      </c>
      <c r="DI15" s="12">
        <f t="shared" si="9"/>
        <v>40453.895</v>
      </c>
      <c r="DJ15" s="45">
        <v>0</v>
      </c>
      <c r="DK15" s="11">
        <f t="shared" si="59"/>
        <v>0</v>
      </c>
      <c r="DL15" s="51"/>
      <c r="DM15" s="51">
        <v>0</v>
      </c>
      <c r="DN15" s="11">
        <f t="shared" si="60"/>
        <v>0</v>
      </c>
      <c r="DO15" s="51">
        <v>0</v>
      </c>
      <c r="DP15" s="45">
        <v>0</v>
      </c>
      <c r="DQ15" s="11">
        <f t="shared" si="61"/>
        <v>0</v>
      </c>
      <c r="DR15" s="51">
        <v>0</v>
      </c>
      <c r="DS15" s="51">
        <v>0</v>
      </c>
      <c r="DT15" s="11">
        <f t="shared" si="62"/>
        <v>0</v>
      </c>
      <c r="DU15" s="51">
        <v>0</v>
      </c>
      <c r="DV15" s="45">
        <v>0</v>
      </c>
      <c r="DW15" s="11">
        <f t="shared" si="63"/>
        <v>0</v>
      </c>
      <c r="DX15" s="51">
        <v>0</v>
      </c>
      <c r="DY15" s="51">
        <v>9346.9</v>
      </c>
      <c r="DZ15" s="11">
        <f t="shared" si="64"/>
        <v>7789.083333333333</v>
      </c>
      <c r="EA15" s="51">
        <v>0</v>
      </c>
      <c r="EB15" s="51">
        <v>0</v>
      </c>
      <c r="EC15" s="12">
        <f t="shared" si="10"/>
        <v>9346.9</v>
      </c>
      <c r="ED15" s="12">
        <f t="shared" si="65"/>
        <v>7789.083333333333</v>
      </c>
      <c r="EE15" s="12">
        <f t="shared" si="11"/>
        <v>0</v>
      </c>
    </row>
    <row r="16" spans="1:135" s="15" customFormat="1" ht="20.25" customHeight="1">
      <c r="A16" s="22">
        <v>7</v>
      </c>
      <c r="B16" s="40" t="s">
        <v>62</v>
      </c>
      <c r="C16" s="41">
        <v>11415.2</v>
      </c>
      <c r="D16" s="41">
        <v>0</v>
      </c>
      <c r="E16" s="26">
        <f t="shared" si="0"/>
        <v>21824.4</v>
      </c>
      <c r="F16" s="34">
        <f t="shared" si="12"/>
        <v>18187</v>
      </c>
      <c r="G16" s="12">
        <f t="shared" si="1"/>
        <v>18362.577</v>
      </c>
      <c r="H16" s="12">
        <f t="shared" si="13"/>
        <v>100.96539836146698</v>
      </c>
      <c r="I16" s="12">
        <f t="shared" si="14"/>
        <v>84.13783196788916</v>
      </c>
      <c r="J16" s="12">
        <f t="shared" si="2"/>
        <v>10592.4</v>
      </c>
      <c r="K16" s="12">
        <f t="shared" si="15"/>
        <v>8827</v>
      </c>
      <c r="L16" s="12">
        <f t="shared" si="3"/>
        <v>9002.577000000001</v>
      </c>
      <c r="M16" s="12">
        <f t="shared" si="16"/>
        <v>101.98909029115215</v>
      </c>
      <c r="N16" s="12">
        <f t="shared" si="17"/>
        <v>84.99090857596013</v>
      </c>
      <c r="O16" s="12">
        <f t="shared" si="4"/>
        <v>2033.3</v>
      </c>
      <c r="P16" s="12">
        <f t="shared" si="18"/>
        <v>1694.4166666666665</v>
      </c>
      <c r="Q16" s="12">
        <f t="shared" si="5"/>
        <v>1795.173</v>
      </c>
      <c r="R16" s="12">
        <f t="shared" si="19"/>
        <v>105.94637289135889</v>
      </c>
      <c r="S16" s="11">
        <f t="shared" si="20"/>
        <v>88.2886440761324</v>
      </c>
      <c r="T16" s="51">
        <v>558.7</v>
      </c>
      <c r="U16" s="38">
        <f t="shared" si="21"/>
        <v>465.58333333333337</v>
      </c>
      <c r="V16" s="51">
        <v>746.336</v>
      </c>
      <c r="W16" s="12">
        <f t="shared" si="22"/>
        <v>160.30127080723108</v>
      </c>
      <c r="X16" s="11">
        <f t="shared" si="23"/>
        <v>133.58439233935923</v>
      </c>
      <c r="Y16" s="51">
        <v>3301.1</v>
      </c>
      <c r="Z16" s="38">
        <f t="shared" si="24"/>
        <v>2750.9166666666665</v>
      </c>
      <c r="AA16" s="51">
        <v>2975.654</v>
      </c>
      <c r="AB16" s="12">
        <f t="shared" si="25"/>
        <v>108.16954348550483</v>
      </c>
      <c r="AC16" s="11">
        <f t="shared" si="26"/>
        <v>90.1412862379207</v>
      </c>
      <c r="AD16" s="51">
        <v>1474.6</v>
      </c>
      <c r="AE16" s="38">
        <f t="shared" si="27"/>
        <v>1228.8333333333333</v>
      </c>
      <c r="AF16" s="51">
        <v>1048.837</v>
      </c>
      <c r="AG16" s="12">
        <f t="shared" si="28"/>
        <v>85.35225823952258</v>
      </c>
      <c r="AH16" s="11">
        <f t="shared" si="29"/>
        <v>71.12688186626882</v>
      </c>
      <c r="AI16" s="51">
        <v>100</v>
      </c>
      <c r="AJ16" s="38">
        <f t="shared" si="30"/>
        <v>83.33333333333334</v>
      </c>
      <c r="AK16" s="51">
        <v>165</v>
      </c>
      <c r="AL16" s="12">
        <f t="shared" si="31"/>
        <v>197.99999999999997</v>
      </c>
      <c r="AM16" s="11">
        <f t="shared" si="32"/>
        <v>165</v>
      </c>
      <c r="AN16" s="51"/>
      <c r="AO16" s="13">
        <f t="shared" si="33"/>
        <v>0</v>
      </c>
      <c r="AP16" s="51">
        <v>0</v>
      </c>
      <c r="AQ16" s="12" t="e">
        <f t="shared" si="34"/>
        <v>#DIV/0!</v>
      </c>
      <c r="AR16" s="11" t="e">
        <f t="shared" si="35"/>
        <v>#DIV/0!</v>
      </c>
      <c r="AS16" s="41">
        <v>0</v>
      </c>
      <c r="AT16" s="13">
        <f t="shared" si="36"/>
        <v>0</v>
      </c>
      <c r="AU16" s="51">
        <v>0</v>
      </c>
      <c r="AV16" s="41">
        <v>0</v>
      </c>
      <c r="AW16" s="11">
        <f t="shared" si="37"/>
        <v>0</v>
      </c>
      <c r="AX16" s="51">
        <v>0</v>
      </c>
      <c r="AY16" s="52">
        <v>11232</v>
      </c>
      <c r="AZ16" s="11">
        <f t="shared" si="38"/>
        <v>9360</v>
      </c>
      <c r="BA16" s="51">
        <v>9360</v>
      </c>
      <c r="BB16" s="41">
        <v>0</v>
      </c>
      <c r="BC16" s="14">
        <f t="shared" si="39"/>
        <v>0</v>
      </c>
      <c r="BD16" s="14"/>
      <c r="BE16" s="45">
        <v>0</v>
      </c>
      <c r="BF16" s="39">
        <f t="shared" si="40"/>
        <v>0</v>
      </c>
      <c r="BG16" s="51">
        <v>0</v>
      </c>
      <c r="BH16" s="41">
        <v>0</v>
      </c>
      <c r="BI16" s="11">
        <f t="shared" si="41"/>
        <v>0</v>
      </c>
      <c r="BJ16" s="51">
        <v>0</v>
      </c>
      <c r="BK16" s="41">
        <v>0</v>
      </c>
      <c r="BL16" s="11">
        <f t="shared" si="42"/>
        <v>0</v>
      </c>
      <c r="BM16" s="51">
        <v>0</v>
      </c>
      <c r="BN16" s="12">
        <f t="shared" si="6"/>
        <v>3700</v>
      </c>
      <c r="BO16" s="12">
        <f t="shared" si="43"/>
        <v>3083.333333333333</v>
      </c>
      <c r="BP16" s="12">
        <f t="shared" si="7"/>
        <v>3425.55</v>
      </c>
      <c r="BQ16" s="12">
        <f t="shared" si="44"/>
        <v>111.09891891891894</v>
      </c>
      <c r="BR16" s="11">
        <f t="shared" si="45"/>
        <v>92.58243243243244</v>
      </c>
      <c r="BS16" s="51">
        <v>2488</v>
      </c>
      <c r="BT16" s="38">
        <f t="shared" si="46"/>
        <v>2073.3333333333335</v>
      </c>
      <c r="BU16" s="51">
        <v>2408.706</v>
      </c>
      <c r="BV16" s="51">
        <v>1200</v>
      </c>
      <c r="BW16" s="11">
        <f t="shared" si="47"/>
        <v>1000</v>
      </c>
      <c r="BX16" s="51">
        <v>1013.844</v>
      </c>
      <c r="BY16" s="45">
        <v>0</v>
      </c>
      <c r="BZ16" s="11">
        <f t="shared" si="48"/>
        <v>0</v>
      </c>
      <c r="CA16" s="51">
        <v>0</v>
      </c>
      <c r="CB16" s="51">
        <v>12</v>
      </c>
      <c r="CC16" s="38">
        <f t="shared" si="49"/>
        <v>10</v>
      </c>
      <c r="CD16" s="51">
        <v>3</v>
      </c>
      <c r="CE16" s="11"/>
      <c r="CF16" s="11"/>
      <c r="CG16" s="51">
        <v>0</v>
      </c>
      <c r="CH16" s="45">
        <v>0</v>
      </c>
      <c r="CI16" s="11">
        <f t="shared" si="50"/>
        <v>0</v>
      </c>
      <c r="CJ16" s="51">
        <v>0</v>
      </c>
      <c r="CK16" s="41">
        <v>0</v>
      </c>
      <c r="CL16" s="38">
        <f t="shared" si="51"/>
        <v>0</v>
      </c>
      <c r="CM16" s="51">
        <v>0</v>
      </c>
      <c r="CN16" s="51">
        <v>858</v>
      </c>
      <c r="CO16" s="38">
        <f t="shared" si="52"/>
        <v>715</v>
      </c>
      <c r="CP16" s="51">
        <v>184</v>
      </c>
      <c r="CQ16" s="51">
        <v>858</v>
      </c>
      <c r="CR16" s="11">
        <f t="shared" si="53"/>
        <v>715</v>
      </c>
      <c r="CS16" s="51">
        <v>184</v>
      </c>
      <c r="CT16" s="41">
        <v>0</v>
      </c>
      <c r="CU16" s="38">
        <f t="shared" si="54"/>
        <v>0</v>
      </c>
      <c r="CV16" s="51">
        <v>0</v>
      </c>
      <c r="CW16" s="45">
        <v>0</v>
      </c>
      <c r="CX16" s="11">
        <f t="shared" si="55"/>
        <v>0</v>
      </c>
      <c r="CY16" s="51">
        <v>0</v>
      </c>
      <c r="CZ16" s="45">
        <v>0</v>
      </c>
      <c r="DA16" s="11">
        <f t="shared" si="56"/>
        <v>0</v>
      </c>
      <c r="DB16" s="51">
        <v>0</v>
      </c>
      <c r="DC16" s="51">
        <v>600</v>
      </c>
      <c r="DD16" s="11">
        <f t="shared" si="57"/>
        <v>500</v>
      </c>
      <c r="DE16" s="51">
        <v>457.2</v>
      </c>
      <c r="DF16" s="51">
        <v>0</v>
      </c>
      <c r="DG16" s="12">
        <f t="shared" si="8"/>
        <v>21824.4</v>
      </c>
      <c r="DH16" s="12">
        <f t="shared" si="58"/>
        <v>18187</v>
      </c>
      <c r="DI16" s="12">
        <f t="shared" si="9"/>
        <v>18362.577</v>
      </c>
      <c r="DJ16" s="45">
        <v>0</v>
      </c>
      <c r="DK16" s="11">
        <f t="shared" si="59"/>
        <v>0</v>
      </c>
      <c r="DL16" s="51"/>
      <c r="DM16" s="51">
        <v>0</v>
      </c>
      <c r="DN16" s="11">
        <f t="shared" si="60"/>
        <v>0</v>
      </c>
      <c r="DO16" s="51">
        <v>0</v>
      </c>
      <c r="DP16" s="45">
        <v>0</v>
      </c>
      <c r="DQ16" s="11">
        <f t="shared" si="61"/>
        <v>0</v>
      </c>
      <c r="DR16" s="51">
        <v>0</v>
      </c>
      <c r="DS16" s="51">
        <v>0</v>
      </c>
      <c r="DT16" s="11">
        <f t="shared" si="62"/>
        <v>0</v>
      </c>
      <c r="DU16" s="51">
        <v>0</v>
      </c>
      <c r="DV16" s="45">
        <v>0</v>
      </c>
      <c r="DW16" s="11">
        <f t="shared" si="63"/>
        <v>0</v>
      </c>
      <c r="DX16" s="51">
        <v>0</v>
      </c>
      <c r="DY16" s="51">
        <v>2500</v>
      </c>
      <c r="DZ16" s="11">
        <f t="shared" si="64"/>
        <v>2083.3333333333335</v>
      </c>
      <c r="EA16" s="51">
        <v>1717.2</v>
      </c>
      <c r="EB16" s="51">
        <v>0</v>
      </c>
      <c r="EC16" s="12">
        <f t="shared" si="10"/>
        <v>2500</v>
      </c>
      <c r="ED16" s="12">
        <f t="shared" si="65"/>
        <v>2083.3333333333335</v>
      </c>
      <c r="EE16" s="12">
        <f t="shared" si="11"/>
        <v>1717.2</v>
      </c>
    </row>
    <row r="17" spans="1:135" s="15" customFormat="1" ht="20.25" customHeight="1">
      <c r="A17" s="22">
        <v>8</v>
      </c>
      <c r="B17" s="40" t="s">
        <v>63</v>
      </c>
      <c r="C17" s="41">
        <v>8099.3</v>
      </c>
      <c r="D17" s="41">
        <v>0</v>
      </c>
      <c r="E17" s="26">
        <f t="shared" si="0"/>
        <v>33590.6</v>
      </c>
      <c r="F17" s="34">
        <f t="shared" si="12"/>
        <v>27992.166666666668</v>
      </c>
      <c r="G17" s="12">
        <f t="shared" si="1"/>
        <v>26549.641</v>
      </c>
      <c r="H17" s="12">
        <f t="shared" si="13"/>
        <v>94.84668091668502</v>
      </c>
      <c r="I17" s="12">
        <f t="shared" si="14"/>
        <v>79.03890076390418</v>
      </c>
      <c r="J17" s="12">
        <f t="shared" si="2"/>
        <v>14144</v>
      </c>
      <c r="K17" s="12">
        <f t="shared" si="15"/>
        <v>11786.666666666668</v>
      </c>
      <c r="L17" s="12">
        <f t="shared" si="3"/>
        <v>10344.141</v>
      </c>
      <c r="M17" s="12">
        <f t="shared" si="16"/>
        <v>87.76137726244343</v>
      </c>
      <c r="N17" s="12">
        <f t="shared" si="17"/>
        <v>73.1344810520362</v>
      </c>
      <c r="O17" s="12">
        <f t="shared" si="4"/>
        <v>3769</v>
      </c>
      <c r="P17" s="12">
        <f t="shared" si="18"/>
        <v>3140.833333333333</v>
      </c>
      <c r="Q17" s="12">
        <f t="shared" si="5"/>
        <v>2408.0319999999997</v>
      </c>
      <c r="R17" s="12">
        <f t="shared" si="19"/>
        <v>76.66856991244362</v>
      </c>
      <c r="S17" s="11">
        <f t="shared" si="20"/>
        <v>63.890474927036344</v>
      </c>
      <c r="T17" s="51">
        <v>283</v>
      </c>
      <c r="U17" s="38">
        <f t="shared" si="21"/>
        <v>235.83333333333331</v>
      </c>
      <c r="V17" s="51">
        <v>118.182</v>
      </c>
      <c r="W17" s="12">
        <f t="shared" si="22"/>
        <v>50.11250883392226</v>
      </c>
      <c r="X17" s="11">
        <f t="shared" si="23"/>
        <v>41.76042402826855</v>
      </c>
      <c r="Y17" s="51">
        <v>4400</v>
      </c>
      <c r="Z17" s="38">
        <f t="shared" si="24"/>
        <v>3666.666666666667</v>
      </c>
      <c r="AA17" s="51">
        <v>3687.843</v>
      </c>
      <c r="AB17" s="12">
        <f t="shared" si="25"/>
        <v>100.57753636363636</v>
      </c>
      <c r="AC17" s="11">
        <f t="shared" si="26"/>
        <v>83.81461363636363</v>
      </c>
      <c r="AD17" s="51">
        <v>3486</v>
      </c>
      <c r="AE17" s="38">
        <f t="shared" si="27"/>
        <v>2905</v>
      </c>
      <c r="AF17" s="51">
        <v>2289.85</v>
      </c>
      <c r="AG17" s="12">
        <f t="shared" si="28"/>
        <v>78.82444061962134</v>
      </c>
      <c r="AH17" s="11">
        <f t="shared" si="29"/>
        <v>65.68703384968445</v>
      </c>
      <c r="AI17" s="51">
        <v>88</v>
      </c>
      <c r="AJ17" s="38">
        <f t="shared" si="30"/>
        <v>73.33333333333333</v>
      </c>
      <c r="AK17" s="51">
        <v>20</v>
      </c>
      <c r="AL17" s="12">
        <f t="shared" si="31"/>
        <v>27.272727272727277</v>
      </c>
      <c r="AM17" s="11">
        <f t="shared" si="32"/>
        <v>22.727272727272727</v>
      </c>
      <c r="AN17" s="51"/>
      <c r="AO17" s="13">
        <f t="shared" si="33"/>
        <v>0</v>
      </c>
      <c r="AP17" s="51">
        <v>0</v>
      </c>
      <c r="AQ17" s="12" t="e">
        <f t="shared" si="34"/>
        <v>#DIV/0!</v>
      </c>
      <c r="AR17" s="11" t="e">
        <f t="shared" si="35"/>
        <v>#DIV/0!</v>
      </c>
      <c r="AS17" s="41">
        <v>0</v>
      </c>
      <c r="AT17" s="13">
        <f t="shared" si="36"/>
        <v>0</v>
      </c>
      <c r="AU17" s="51">
        <v>0</v>
      </c>
      <c r="AV17" s="41">
        <v>0</v>
      </c>
      <c r="AW17" s="11">
        <f t="shared" si="37"/>
        <v>0</v>
      </c>
      <c r="AX17" s="51">
        <v>0</v>
      </c>
      <c r="AY17" s="52">
        <v>19446.6</v>
      </c>
      <c r="AZ17" s="11">
        <f t="shared" si="38"/>
        <v>16205.5</v>
      </c>
      <c r="BA17" s="51">
        <v>16205.5</v>
      </c>
      <c r="BB17" s="41">
        <v>0</v>
      </c>
      <c r="BC17" s="14">
        <f t="shared" si="39"/>
        <v>0</v>
      </c>
      <c r="BD17" s="14"/>
      <c r="BE17" s="45">
        <v>0</v>
      </c>
      <c r="BF17" s="39">
        <f t="shared" si="40"/>
        <v>0</v>
      </c>
      <c r="BG17" s="51">
        <v>0</v>
      </c>
      <c r="BH17" s="41">
        <v>0</v>
      </c>
      <c r="BI17" s="11">
        <f t="shared" si="41"/>
        <v>0</v>
      </c>
      <c r="BJ17" s="51">
        <v>0</v>
      </c>
      <c r="BK17" s="41">
        <v>0</v>
      </c>
      <c r="BL17" s="11">
        <f t="shared" si="42"/>
        <v>0</v>
      </c>
      <c r="BM17" s="51">
        <v>0</v>
      </c>
      <c r="BN17" s="12">
        <f t="shared" si="6"/>
        <v>1687</v>
      </c>
      <c r="BO17" s="12">
        <f t="shared" si="43"/>
        <v>1405.8333333333335</v>
      </c>
      <c r="BP17" s="12">
        <f t="shared" si="7"/>
        <v>1469.48</v>
      </c>
      <c r="BQ17" s="12">
        <f t="shared" si="44"/>
        <v>104.5273266152934</v>
      </c>
      <c r="BR17" s="11">
        <f t="shared" si="45"/>
        <v>87.10610551274452</v>
      </c>
      <c r="BS17" s="51">
        <v>1687</v>
      </c>
      <c r="BT17" s="38">
        <f t="shared" si="46"/>
        <v>1405.8333333333335</v>
      </c>
      <c r="BU17" s="51">
        <v>1469.48</v>
      </c>
      <c r="BV17" s="51">
        <v>0</v>
      </c>
      <c r="BW17" s="11">
        <f t="shared" si="47"/>
        <v>0</v>
      </c>
      <c r="BX17" s="51">
        <v>0</v>
      </c>
      <c r="BY17" s="45">
        <v>0</v>
      </c>
      <c r="BZ17" s="11">
        <f t="shared" si="48"/>
        <v>0</v>
      </c>
      <c r="CA17" s="51">
        <v>0</v>
      </c>
      <c r="CB17" s="51">
        <v>0</v>
      </c>
      <c r="CC17" s="38">
        <f t="shared" si="49"/>
        <v>0</v>
      </c>
      <c r="CD17" s="51">
        <v>0</v>
      </c>
      <c r="CE17" s="11"/>
      <c r="CF17" s="11"/>
      <c r="CG17" s="51">
        <v>0</v>
      </c>
      <c r="CH17" s="45">
        <v>0</v>
      </c>
      <c r="CI17" s="11">
        <f t="shared" si="50"/>
        <v>0</v>
      </c>
      <c r="CJ17" s="51">
        <v>0</v>
      </c>
      <c r="CK17" s="41">
        <v>0</v>
      </c>
      <c r="CL17" s="38">
        <f t="shared" si="51"/>
        <v>0</v>
      </c>
      <c r="CM17" s="51">
        <v>0</v>
      </c>
      <c r="CN17" s="51">
        <v>800</v>
      </c>
      <c r="CO17" s="38">
        <f t="shared" si="52"/>
        <v>666.6666666666667</v>
      </c>
      <c r="CP17" s="51">
        <v>318.336</v>
      </c>
      <c r="CQ17" s="51">
        <v>800</v>
      </c>
      <c r="CR17" s="11">
        <f t="shared" si="53"/>
        <v>666.6666666666667</v>
      </c>
      <c r="CS17" s="51">
        <v>318.336</v>
      </c>
      <c r="CT17" s="41">
        <v>0</v>
      </c>
      <c r="CU17" s="38">
        <f t="shared" si="54"/>
        <v>0</v>
      </c>
      <c r="CV17" s="51">
        <v>0</v>
      </c>
      <c r="CW17" s="45">
        <v>0</v>
      </c>
      <c r="CX17" s="11">
        <f t="shared" si="55"/>
        <v>0</v>
      </c>
      <c r="CY17" s="51">
        <v>0</v>
      </c>
      <c r="CZ17" s="45">
        <v>0</v>
      </c>
      <c r="DA17" s="11">
        <f t="shared" si="56"/>
        <v>0</v>
      </c>
      <c r="DB17" s="51">
        <v>0</v>
      </c>
      <c r="DC17" s="51">
        <v>3400</v>
      </c>
      <c r="DD17" s="11">
        <f t="shared" si="57"/>
        <v>2833.333333333333</v>
      </c>
      <c r="DE17" s="51">
        <v>2440.45</v>
      </c>
      <c r="DF17" s="51">
        <v>0</v>
      </c>
      <c r="DG17" s="12">
        <f t="shared" si="8"/>
        <v>33590.6</v>
      </c>
      <c r="DH17" s="12">
        <f t="shared" si="58"/>
        <v>27992.166666666668</v>
      </c>
      <c r="DI17" s="12">
        <f t="shared" si="9"/>
        <v>26549.641</v>
      </c>
      <c r="DJ17" s="45">
        <v>0</v>
      </c>
      <c r="DK17" s="11">
        <f t="shared" si="59"/>
        <v>0</v>
      </c>
      <c r="DL17" s="51"/>
      <c r="DM17" s="51">
        <v>0</v>
      </c>
      <c r="DN17" s="11">
        <f t="shared" si="60"/>
        <v>0</v>
      </c>
      <c r="DO17" s="51">
        <v>0</v>
      </c>
      <c r="DP17" s="45">
        <v>0</v>
      </c>
      <c r="DQ17" s="11">
        <f t="shared" si="61"/>
        <v>0</v>
      </c>
      <c r="DR17" s="51">
        <v>0</v>
      </c>
      <c r="DS17" s="51">
        <v>0</v>
      </c>
      <c r="DT17" s="11">
        <f t="shared" si="62"/>
        <v>0</v>
      </c>
      <c r="DU17" s="51">
        <v>0</v>
      </c>
      <c r="DV17" s="45">
        <v>0</v>
      </c>
      <c r="DW17" s="11">
        <f t="shared" si="63"/>
        <v>0</v>
      </c>
      <c r="DX17" s="51">
        <v>0</v>
      </c>
      <c r="DY17" s="51">
        <v>2510.6</v>
      </c>
      <c r="DZ17" s="11">
        <f t="shared" si="64"/>
        <v>2092.1666666666665</v>
      </c>
      <c r="EA17" s="51">
        <v>0</v>
      </c>
      <c r="EB17" s="51">
        <v>0</v>
      </c>
      <c r="EC17" s="12">
        <f t="shared" si="10"/>
        <v>2510.6</v>
      </c>
      <c r="ED17" s="12">
        <f t="shared" si="65"/>
        <v>2092.1666666666665</v>
      </c>
      <c r="EE17" s="12">
        <f t="shared" si="11"/>
        <v>0</v>
      </c>
    </row>
    <row r="18" spans="1:135" s="15" customFormat="1" ht="20.25" customHeight="1">
      <c r="A18" s="22">
        <v>9</v>
      </c>
      <c r="B18" s="40" t="s">
        <v>64</v>
      </c>
      <c r="C18" s="41">
        <v>1234.1</v>
      </c>
      <c r="D18" s="41">
        <v>0</v>
      </c>
      <c r="E18" s="26">
        <f t="shared" si="0"/>
        <v>24668.5</v>
      </c>
      <c r="F18" s="34">
        <f t="shared" si="12"/>
        <v>20557.083333333336</v>
      </c>
      <c r="G18" s="12">
        <f t="shared" si="1"/>
        <v>20255.2911</v>
      </c>
      <c r="H18" s="12">
        <f t="shared" si="13"/>
        <v>98.53193068082776</v>
      </c>
      <c r="I18" s="12">
        <f t="shared" si="14"/>
        <v>82.10994223402314</v>
      </c>
      <c r="J18" s="12">
        <f t="shared" si="2"/>
        <v>7530.4</v>
      </c>
      <c r="K18" s="12">
        <f t="shared" si="15"/>
        <v>6275.333333333333</v>
      </c>
      <c r="L18" s="12">
        <f t="shared" si="3"/>
        <v>5973.5911</v>
      </c>
      <c r="M18" s="12">
        <f t="shared" si="16"/>
        <v>95.1916142568788</v>
      </c>
      <c r="N18" s="12">
        <f t="shared" si="17"/>
        <v>79.32634521406565</v>
      </c>
      <c r="O18" s="12">
        <f t="shared" si="4"/>
        <v>5045.4</v>
      </c>
      <c r="P18" s="12">
        <f t="shared" si="18"/>
        <v>4204.5</v>
      </c>
      <c r="Q18" s="12">
        <f t="shared" si="5"/>
        <v>3762.18</v>
      </c>
      <c r="R18" s="12">
        <f t="shared" si="19"/>
        <v>89.47984302533</v>
      </c>
      <c r="S18" s="11">
        <f t="shared" si="20"/>
        <v>74.56653585444167</v>
      </c>
      <c r="T18" s="51">
        <v>1422.8</v>
      </c>
      <c r="U18" s="38">
        <f t="shared" si="21"/>
        <v>1185.6666666666665</v>
      </c>
      <c r="V18" s="51">
        <v>1242.73</v>
      </c>
      <c r="W18" s="12">
        <f t="shared" si="22"/>
        <v>104.81276356480183</v>
      </c>
      <c r="X18" s="11">
        <f t="shared" si="23"/>
        <v>87.34396963733484</v>
      </c>
      <c r="Y18" s="51">
        <v>1710</v>
      </c>
      <c r="Z18" s="38">
        <f t="shared" si="24"/>
        <v>1425</v>
      </c>
      <c r="AA18" s="51">
        <v>1695.8111</v>
      </c>
      <c r="AB18" s="12">
        <f t="shared" si="25"/>
        <v>119.00428771929823</v>
      </c>
      <c r="AC18" s="11">
        <f t="shared" si="26"/>
        <v>99.17023976608186</v>
      </c>
      <c r="AD18" s="51">
        <v>3622.6</v>
      </c>
      <c r="AE18" s="38">
        <f t="shared" si="27"/>
        <v>3018.833333333333</v>
      </c>
      <c r="AF18" s="51">
        <v>2519.45</v>
      </c>
      <c r="AG18" s="12">
        <f t="shared" si="28"/>
        <v>83.45773753657593</v>
      </c>
      <c r="AH18" s="11">
        <f t="shared" si="29"/>
        <v>69.54811461381328</v>
      </c>
      <c r="AI18" s="51">
        <v>50</v>
      </c>
      <c r="AJ18" s="38">
        <f t="shared" si="30"/>
        <v>41.66666666666667</v>
      </c>
      <c r="AK18" s="51">
        <v>137</v>
      </c>
      <c r="AL18" s="12">
        <f t="shared" si="31"/>
        <v>328.79999999999995</v>
      </c>
      <c r="AM18" s="11">
        <f t="shared" si="32"/>
        <v>274</v>
      </c>
      <c r="AN18" s="51"/>
      <c r="AO18" s="13">
        <f t="shared" si="33"/>
        <v>0</v>
      </c>
      <c r="AP18" s="51">
        <v>0</v>
      </c>
      <c r="AQ18" s="12" t="e">
        <f t="shared" si="34"/>
        <v>#DIV/0!</v>
      </c>
      <c r="AR18" s="11" t="e">
        <f t="shared" si="35"/>
        <v>#DIV/0!</v>
      </c>
      <c r="AS18" s="41">
        <v>0</v>
      </c>
      <c r="AT18" s="13">
        <f t="shared" si="36"/>
        <v>0</v>
      </c>
      <c r="AU18" s="51">
        <v>0</v>
      </c>
      <c r="AV18" s="41">
        <v>0</v>
      </c>
      <c r="AW18" s="11">
        <f t="shared" si="37"/>
        <v>0</v>
      </c>
      <c r="AX18" s="51">
        <v>0</v>
      </c>
      <c r="AY18" s="52">
        <v>17138.1</v>
      </c>
      <c r="AZ18" s="11">
        <f t="shared" si="38"/>
        <v>14281.75</v>
      </c>
      <c r="BA18" s="51">
        <v>14281.7</v>
      </c>
      <c r="BB18" s="41">
        <v>0</v>
      </c>
      <c r="BC18" s="14">
        <f t="shared" si="39"/>
        <v>0</v>
      </c>
      <c r="BD18" s="14"/>
      <c r="BE18" s="45">
        <v>0</v>
      </c>
      <c r="BF18" s="39">
        <f t="shared" si="40"/>
        <v>0</v>
      </c>
      <c r="BG18" s="51">
        <v>0</v>
      </c>
      <c r="BH18" s="41">
        <v>0</v>
      </c>
      <c r="BI18" s="11">
        <f t="shared" si="41"/>
        <v>0</v>
      </c>
      <c r="BJ18" s="51">
        <v>0</v>
      </c>
      <c r="BK18" s="41">
        <v>0</v>
      </c>
      <c r="BL18" s="11">
        <f t="shared" si="42"/>
        <v>0</v>
      </c>
      <c r="BM18" s="51">
        <v>0</v>
      </c>
      <c r="BN18" s="12">
        <f t="shared" si="6"/>
        <v>245</v>
      </c>
      <c r="BO18" s="12">
        <f t="shared" si="43"/>
        <v>204.16666666666669</v>
      </c>
      <c r="BP18" s="12">
        <f t="shared" si="7"/>
        <v>234.6</v>
      </c>
      <c r="BQ18" s="12">
        <f t="shared" si="44"/>
        <v>114.90612244897957</v>
      </c>
      <c r="BR18" s="11">
        <f t="shared" si="45"/>
        <v>95.75510204081633</v>
      </c>
      <c r="BS18" s="51">
        <v>195</v>
      </c>
      <c r="BT18" s="38">
        <f t="shared" si="46"/>
        <v>162.5</v>
      </c>
      <c r="BU18" s="51">
        <v>0</v>
      </c>
      <c r="BV18" s="51">
        <v>50</v>
      </c>
      <c r="BW18" s="11">
        <f t="shared" si="47"/>
        <v>41.66666666666667</v>
      </c>
      <c r="BX18" s="51">
        <v>234.6</v>
      </c>
      <c r="BY18" s="45">
        <v>0</v>
      </c>
      <c r="BZ18" s="11">
        <f t="shared" si="48"/>
        <v>0</v>
      </c>
      <c r="CA18" s="51">
        <v>0</v>
      </c>
      <c r="CB18" s="51">
        <v>0</v>
      </c>
      <c r="CC18" s="38">
        <f t="shared" si="49"/>
        <v>0</v>
      </c>
      <c r="CD18" s="51">
        <v>0</v>
      </c>
      <c r="CE18" s="11"/>
      <c r="CF18" s="11"/>
      <c r="CG18" s="51">
        <v>0</v>
      </c>
      <c r="CH18" s="45">
        <v>0</v>
      </c>
      <c r="CI18" s="11">
        <f t="shared" si="50"/>
        <v>0</v>
      </c>
      <c r="CJ18" s="51">
        <v>0</v>
      </c>
      <c r="CK18" s="41">
        <v>0</v>
      </c>
      <c r="CL18" s="38">
        <f t="shared" si="51"/>
        <v>0</v>
      </c>
      <c r="CM18" s="51">
        <v>0</v>
      </c>
      <c r="CN18" s="51">
        <v>480</v>
      </c>
      <c r="CO18" s="38">
        <f t="shared" si="52"/>
        <v>400</v>
      </c>
      <c r="CP18" s="51">
        <v>144</v>
      </c>
      <c r="CQ18" s="51">
        <v>480</v>
      </c>
      <c r="CR18" s="11">
        <f t="shared" si="53"/>
        <v>400</v>
      </c>
      <c r="CS18" s="51">
        <v>0</v>
      </c>
      <c r="CT18" s="41">
        <v>0</v>
      </c>
      <c r="CU18" s="38">
        <f t="shared" si="54"/>
        <v>0</v>
      </c>
      <c r="CV18" s="51">
        <v>0</v>
      </c>
      <c r="CW18" s="45">
        <v>0</v>
      </c>
      <c r="CX18" s="11">
        <f t="shared" si="55"/>
        <v>0</v>
      </c>
      <c r="CY18" s="51">
        <v>0</v>
      </c>
      <c r="CZ18" s="45">
        <v>0</v>
      </c>
      <c r="DA18" s="11">
        <f t="shared" si="56"/>
        <v>0</v>
      </c>
      <c r="DB18" s="51">
        <v>0</v>
      </c>
      <c r="DC18" s="51">
        <v>0</v>
      </c>
      <c r="DD18" s="11">
        <f t="shared" si="57"/>
        <v>0</v>
      </c>
      <c r="DE18" s="51">
        <v>0</v>
      </c>
      <c r="DF18" s="51">
        <v>0</v>
      </c>
      <c r="DG18" s="12">
        <f t="shared" si="8"/>
        <v>24668.5</v>
      </c>
      <c r="DH18" s="12">
        <f t="shared" si="58"/>
        <v>20557.083333333336</v>
      </c>
      <c r="DI18" s="12">
        <f t="shared" si="9"/>
        <v>20255.2911</v>
      </c>
      <c r="DJ18" s="45">
        <v>0</v>
      </c>
      <c r="DK18" s="11">
        <f t="shared" si="59"/>
        <v>0</v>
      </c>
      <c r="DL18" s="51"/>
      <c r="DM18" s="51">
        <v>0</v>
      </c>
      <c r="DN18" s="11">
        <f t="shared" si="60"/>
        <v>0</v>
      </c>
      <c r="DO18" s="51">
        <v>0</v>
      </c>
      <c r="DP18" s="45">
        <v>0</v>
      </c>
      <c r="DQ18" s="11">
        <f t="shared" si="61"/>
        <v>0</v>
      </c>
      <c r="DR18" s="51">
        <v>0</v>
      </c>
      <c r="DS18" s="51">
        <v>0</v>
      </c>
      <c r="DT18" s="11">
        <f t="shared" si="62"/>
        <v>0</v>
      </c>
      <c r="DU18" s="51">
        <v>0</v>
      </c>
      <c r="DV18" s="45">
        <v>0</v>
      </c>
      <c r="DW18" s="11">
        <f t="shared" si="63"/>
        <v>0</v>
      </c>
      <c r="DX18" s="51">
        <v>0</v>
      </c>
      <c r="DY18" s="51">
        <v>1233.4</v>
      </c>
      <c r="DZ18" s="11">
        <f t="shared" si="64"/>
        <v>1027.8333333333335</v>
      </c>
      <c r="EA18" s="51">
        <v>260</v>
      </c>
      <c r="EB18" s="51">
        <v>0</v>
      </c>
      <c r="EC18" s="12">
        <f t="shared" si="10"/>
        <v>1233.4</v>
      </c>
      <c r="ED18" s="12">
        <f t="shared" si="65"/>
        <v>1027.8333333333335</v>
      </c>
      <c r="EE18" s="12">
        <f t="shared" si="11"/>
        <v>260</v>
      </c>
    </row>
    <row r="19" spans="1:135" s="15" customFormat="1" ht="20.25" customHeight="1">
      <c r="A19" s="22">
        <v>10</v>
      </c>
      <c r="B19" s="40" t="s">
        <v>65</v>
      </c>
      <c r="C19" s="41">
        <v>42178.1</v>
      </c>
      <c r="D19" s="41">
        <v>0</v>
      </c>
      <c r="E19" s="26">
        <f t="shared" si="0"/>
        <v>123217.59999999999</v>
      </c>
      <c r="F19" s="34">
        <f t="shared" si="12"/>
        <v>102681.33333333333</v>
      </c>
      <c r="G19" s="12">
        <f t="shared" si="1"/>
        <v>98752.237</v>
      </c>
      <c r="H19" s="12">
        <f t="shared" si="13"/>
        <v>96.17350475906039</v>
      </c>
      <c r="I19" s="12">
        <f t="shared" si="14"/>
        <v>80.144587299217</v>
      </c>
      <c r="J19" s="12">
        <f t="shared" si="2"/>
        <v>35978.600000000006</v>
      </c>
      <c r="K19" s="12">
        <f t="shared" si="15"/>
        <v>29982.16666666667</v>
      </c>
      <c r="L19" s="12">
        <f t="shared" si="3"/>
        <v>26046.787</v>
      </c>
      <c r="M19" s="12">
        <f t="shared" si="16"/>
        <v>86.87426525768093</v>
      </c>
      <c r="N19" s="12">
        <f t="shared" si="17"/>
        <v>72.39522104806746</v>
      </c>
      <c r="O19" s="12">
        <f t="shared" si="4"/>
        <v>19406.2</v>
      </c>
      <c r="P19" s="12">
        <f t="shared" si="18"/>
        <v>16171.833333333334</v>
      </c>
      <c r="Q19" s="12">
        <f t="shared" si="5"/>
        <v>14147.364000000001</v>
      </c>
      <c r="R19" s="12">
        <f t="shared" si="19"/>
        <v>87.4815100328761</v>
      </c>
      <c r="S19" s="11">
        <f t="shared" si="20"/>
        <v>72.90125836073008</v>
      </c>
      <c r="T19" s="51">
        <v>3586.7</v>
      </c>
      <c r="U19" s="38">
        <f t="shared" si="21"/>
        <v>2988.9166666666665</v>
      </c>
      <c r="V19" s="51">
        <v>3956.941</v>
      </c>
      <c r="W19" s="12">
        <f t="shared" si="22"/>
        <v>132.3871302311317</v>
      </c>
      <c r="X19" s="11">
        <f t="shared" si="23"/>
        <v>110.32260852594307</v>
      </c>
      <c r="Y19" s="51">
        <v>4517.5</v>
      </c>
      <c r="Z19" s="38">
        <f t="shared" si="24"/>
        <v>3764.583333333333</v>
      </c>
      <c r="AA19" s="51">
        <v>3385.871</v>
      </c>
      <c r="AB19" s="12">
        <f t="shared" si="25"/>
        <v>89.9401261759823</v>
      </c>
      <c r="AC19" s="11">
        <f t="shared" si="26"/>
        <v>74.95010514665191</v>
      </c>
      <c r="AD19" s="51">
        <v>15819.5</v>
      </c>
      <c r="AE19" s="38">
        <f t="shared" si="27"/>
        <v>13182.916666666668</v>
      </c>
      <c r="AF19" s="51">
        <v>10190.423</v>
      </c>
      <c r="AG19" s="12">
        <f t="shared" si="28"/>
        <v>77.30021555674958</v>
      </c>
      <c r="AH19" s="11">
        <f t="shared" si="29"/>
        <v>64.41684629729131</v>
      </c>
      <c r="AI19" s="51">
        <v>589</v>
      </c>
      <c r="AJ19" s="38">
        <f t="shared" si="30"/>
        <v>490.83333333333337</v>
      </c>
      <c r="AK19" s="51">
        <v>148.5</v>
      </c>
      <c r="AL19" s="12">
        <f t="shared" si="31"/>
        <v>30.254668930390487</v>
      </c>
      <c r="AM19" s="11">
        <f t="shared" si="32"/>
        <v>25.21222410865874</v>
      </c>
      <c r="AN19" s="51"/>
      <c r="AO19" s="13">
        <f t="shared" si="33"/>
        <v>0</v>
      </c>
      <c r="AP19" s="51">
        <v>0</v>
      </c>
      <c r="AQ19" s="12" t="e">
        <f t="shared" si="34"/>
        <v>#DIV/0!</v>
      </c>
      <c r="AR19" s="11" t="e">
        <f t="shared" si="35"/>
        <v>#DIV/0!</v>
      </c>
      <c r="AS19" s="41">
        <v>0</v>
      </c>
      <c r="AT19" s="13">
        <f t="shared" si="36"/>
        <v>0</v>
      </c>
      <c r="AU19" s="51">
        <v>0</v>
      </c>
      <c r="AV19" s="41">
        <v>0</v>
      </c>
      <c r="AW19" s="11">
        <f t="shared" si="37"/>
        <v>0</v>
      </c>
      <c r="AX19" s="51">
        <v>0</v>
      </c>
      <c r="AY19" s="52">
        <v>87239</v>
      </c>
      <c r="AZ19" s="11">
        <f t="shared" si="38"/>
        <v>72699.16666666667</v>
      </c>
      <c r="BA19" s="51">
        <v>72699.2</v>
      </c>
      <c r="BB19" s="41">
        <v>0</v>
      </c>
      <c r="BC19" s="14">
        <f t="shared" si="39"/>
        <v>0</v>
      </c>
      <c r="BD19" s="14"/>
      <c r="BE19" s="45">
        <v>0</v>
      </c>
      <c r="BF19" s="39">
        <f t="shared" si="40"/>
        <v>0</v>
      </c>
      <c r="BG19" s="51">
        <v>0</v>
      </c>
      <c r="BH19" s="41">
        <v>0</v>
      </c>
      <c r="BI19" s="11">
        <f t="shared" si="41"/>
        <v>0</v>
      </c>
      <c r="BJ19" s="51">
        <v>0</v>
      </c>
      <c r="BK19" s="41">
        <v>0</v>
      </c>
      <c r="BL19" s="11">
        <f t="shared" si="42"/>
        <v>0</v>
      </c>
      <c r="BM19" s="51">
        <v>0</v>
      </c>
      <c r="BN19" s="12">
        <f t="shared" si="6"/>
        <v>4565.9</v>
      </c>
      <c r="BO19" s="12">
        <f t="shared" si="43"/>
        <v>3804.916666666666</v>
      </c>
      <c r="BP19" s="12">
        <f t="shared" si="7"/>
        <v>1955</v>
      </c>
      <c r="BQ19" s="12">
        <f t="shared" si="44"/>
        <v>51.38088876234698</v>
      </c>
      <c r="BR19" s="11">
        <f t="shared" si="45"/>
        <v>42.817407301955804</v>
      </c>
      <c r="BS19" s="51">
        <v>58</v>
      </c>
      <c r="BT19" s="38">
        <f t="shared" si="46"/>
        <v>48.33333333333333</v>
      </c>
      <c r="BU19" s="51">
        <v>0</v>
      </c>
      <c r="BV19" s="51">
        <v>3000</v>
      </c>
      <c r="BW19" s="11">
        <f t="shared" si="47"/>
        <v>2500</v>
      </c>
      <c r="BX19" s="51">
        <v>993</v>
      </c>
      <c r="BY19" s="45">
        <v>1013.5</v>
      </c>
      <c r="BZ19" s="11">
        <f t="shared" si="48"/>
        <v>844.5833333333333</v>
      </c>
      <c r="CA19" s="51">
        <v>550</v>
      </c>
      <c r="CB19" s="51">
        <v>494.4</v>
      </c>
      <c r="CC19" s="38">
        <f t="shared" si="49"/>
        <v>411.99999999999994</v>
      </c>
      <c r="CD19" s="51">
        <v>412</v>
      </c>
      <c r="CE19" s="11"/>
      <c r="CF19" s="11"/>
      <c r="CG19" s="51">
        <v>0</v>
      </c>
      <c r="CH19" s="45">
        <v>0</v>
      </c>
      <c r="CI19" s="11">
        <f t="shared" si="50"/>
        <v>0</v>
      </c>
      <c r="CJ19" s="51">
        <v>0</v>
      </c>
      <c r="CK19" s="41">
        <v>0</v>
      </c>
      <c r="CL19" s="38">
        <f t="shared" si="51"/>
        <v>0</v>
      </c>
      <c r="CM19" s="51">
        <v>0</v>
      </c>
      <c r="CN19" s="51">
        <v>6900</v>
      </c>
      <c r="CO19" s="38">
        <f t="shared" si="52"/>
        <v>5750</v>
      </c>
      <c r="CP19" s="51">
        <v>6393.052</v>
      </c>
      <c r="CQ19" s="51">
        <v>3000</v>
      </c>
      <c r="CR19" s="11">
        <f t="shared" si="53"/>
        <v>2500</v>
      </c>
      <c r="CS19" s="51">
        <v>1266.702</v>
      </c>
      <c r="CT19" s="41">
        <v>0</v>
      </c>
      <c r="CU19" s="38">
        <f t="shared" si="54"/>
        <v>0</v>
      </c>
      <c r="CV19" s="51">
        <v>0</v>
      </c>
      <c r="CW19" s="45">
        <v>0</v>
      </c>
      <c r="CX19" s="11">
        <f t="shared" si="55"/>
        <v>0</v>
      </c>
      <c r="CY19" s="51">
        <v>0</v>
      </c>
      <c r="CZ19" s="45">
        <v>0</v>
      </c>
      <c r="DA19" s="11">
        <f t="shared" si="56"/>
        <v>0</v>
      </c>
      <c r="DB19" s="51">
        <v>6.25</v>
      </c>
      <c r="DC19" s="51">
        <v>0</v>
      </c>
      <c r="DD19" s="11">
        <f t="shared" si="57"/>
        <v>0</v>
      </c>
      <c r="DE19" s="51">
        <v>17</v>
      </c>
      <c r="DF19" s="51">
        <v>0</v>
      </c>
      <c r="DG19" s="12">
        <f t="shared" si="8"/>
        <v>123217.59999999999</v>
      </c>
      <c r="DH19" s="12">
        <f t="shared" si="58"/>
        <v>102681.33333333333</v>
      </c>
      <c r="DI19" s="12">
        <f t="shared" si="9"/>
        <v>98752.237</v>
      </c>
      <c r="DJ19" s="45">
        <v>0</v>
      </c>
      <c r="DK19" s="11">
        <f t="shared" si="59"/>
        <v>0</v>
      </c>
      <c r="DL19" s="51"/>
      <c r="DM19" s="51">
        <v>0</v>
      </c>
      <c r="DN19" s="11">
        <f t="shared" si="60"/>
        <v>0</v>
      </c>
      <c r="DO19" s="51">
        <v>0</v>
      </c>
      <c r="DP19" s="45">
        <v>0</v>
      </c>
      <c r="DQ19" s="11">
        <f t="shared" si="61"/>
        <v>0</v>
      </c>
      <c r="DR19" s="51">
        <v>0</v>
      </c>
      <c r="DS19" s="51">
        <v>0</v>
      </c>
      <c r="DT19" s="11">
        <f t="shared" si="62"/>
        <v>0</v>
      </c>
      <c r="DU19" s="51">
        <v>0</v>
      </c>
      <c r="DV19" s="45">
        <v>0</v>
      </c>
      <c r="DW19" s="11">
        <f t="shared" si="63"/>
        <v>0</v>
      </c>
      <c r="DX19" s="51">
        <v>0</v>
      </c>
      <c r="DY19" s="51">
        <v>6160.8</v>
      </c>
      <c r="DZ19" s="11">
        <f t="shared" si="64"/>
        <v>5134</v>
      </c>
      <c r="EA19" s="51">
        <v>0</v>
      </c>
      <c r="EB19" s="51">
        <v>0</v>
      </c>
      <c r="EC19" s="12">
        <f t="shared" si="10"/>
        <v>6160.8</v>
      </c>
      <c r="ED19" s="12">
        <f t="shared" si="65"/>
        <v>5134</v>
      </c>
      <c r="EE19" s="12">
        <f t="shared" si="11"/>
        <v>0</v>
      </c>
    </row>
    <row r="20" spans="1:135" s="15" customFormat="1" ht="20.25" customHeight="1">
      <c r="A20" s="22">
        <v>11</v>
      </c>
      <c r="B20" s="40" t="s">
        <v>66</v>
      </c>
      <c r="C20" s="41">
        <v>1083.3</v>
      </c>
      <c r="D20" s="41">
        <v>0</v>
      </c>
      <c r="E20" s="26">
        <f t="shared" si="0"/>
        <v>3864.2</v>
      </c>
      <c r="F20" s="34">
        <f t="shared" si="12"/>
        <v>3220.1666666666665</v>
      </c>
      <c r="G20" s="12">
        <f t="shared" si="1"/>
        <v>3183.5</v>
      </c>
      <c r="H20" s="12">
        <f t="shared" si="13"/>
        <v>98.86134258061178</v>
      </c>
      <c r="I20" s="12">
        <f t="shared" si="14"/>
        <v>82.38445215050982</v>
      </c>
      <c r="J20" s="12">
        <f t="shared" si="2"/>
        <v>206.1</v>
      </c>
      <c r="K20" s="12">
        <f t="shared" si="15"/>
        <v>171.75</v>
      </c>
      <c r="L20" s="12">
        <f t="shared" si="3"/>
        <v>135</v>
      </c>
      <c r="M20" s="12">
        <f t="shared" si="16"/>
        <v>78.60262008733623</v>
      </c>
      <c r="N20" s="12">
        <f t="shared" si="17"/>
        <v>65.50218340611353</v>
      </c>
      <c r="O20" s="12">
        <f t="shared" si="4"/>
        <v>76.1</v>
      </c>
      <c r="P20" s="12">
        <f t="shared" si="18"/>
        <v>63.41666666666666</v>
      </c>
      <c r="Q20" s="12">
        <f t="shared" si="5"/>
        <v>45</v>
      </c>
      <c r="R20" s="12">
        <f t="shared" si="19"/>
        <v>70.95926412614982</v>
      </c>
      <c r="S20" s="11">
        <f t="shared" si="20"/>
        <v>59.13272010512484</v>
      </c>
      <c r="T20" s="51">
        <v>0</v>
      </c>
      <c r="U20" s="38">
        <f t="shared" si="21"/>
        <v>0</v>
      </c>
      <c r="V20" s="51">
        <v>0</v>
      </c>
      <c r="W20" s="12" t="e">
        <f t="shared" si="22"/>
        <v>#DIV/0!</v>
      </c>
      <c r="X20" s="11" t="e">
        <f t="shared" si="23"/>
        <v>#DIV/0!</v>
      </c>
      <c r="Y20" s="51">
        <v>100</v>
      </c>
      <c r="Z20" s="38">
        <f t="shared" si="24"/>
        <v>83.33333333333334</v>
      </c>
      <c r="AA20" s="51">
        <v>85</v>
      </c>
      <c r="AB20" s="12">
        <f t="shared" si="25"/>
        <v>101.99999999999999</v>
      </c>
      <c r="AC20" s="11">
        <f t="shared" si="26"/>
        <v>85</v>
      </c>
      <c r="AD20" s="51">
        <v>76.1</v>
      </c>
      <c r="AE20" s="38">
        <f t="shared" si="27"/>
        <v>63.41666666666666</v>
      </c>
      <c r="AF20" s="51">
        <v>45</v>
      </c>
      <c r="AG20" s="12">
        <f t="shared" si="28"/>
        <v>70.95926412614982</v>
      </c>
      <c r="AH20" s="11">
        <f t="shared" si="29"/>
        <v>59.13272010512484</v>
      </c>
      <c r="AI20" s="51">
        <v>0</v>
      </c>
      <c r="AJ20" s="38">
        <f t="shared" si="30"/>
        <v>0</v>
      </c>
      <c r="AK20" s="51">
        <v>0</v>
      </c>
      <c r="AL20" s="12" t="e">
        <f t="shared" si="31"/>
        <v>#DIV/0!</v>
      </c>
      <c r="AM20" s="11" t="e">
        <f t="shared" si="32"/>
        <v>#DIV/0!</v>
      </c>
      <c r="AN20" s="51"/>
      <c r="AO20" s="13">
        <f t="shared" si="33"/>
        <v>0</v>
      </c>
      <c r="AP20" s="51">
        <v>0</v>
      </c>
      <c r="AQ20" s="12" t="e">
        <f t="shared" si="34"/>
        <v>#DIV/0!</v>
      </c>
      <c r="AR20" s="11" t="e">
        <f t="shared" si="35"/>
        <v>#DIV/0!</v>
      </c>
      <c r="AS20" s="41">
        <v>0</v>
      </c>
      <c r="AT20" s="13">
        <f t="shared" si="36"/>
        <v>0</v>
      </c>
      <c r="AU20" s="51">
        <v>0</v>
      </c>
      <c r="AV20" s="41">
        <v>0</v>
      </c>
      <c r="AW20" s="11">
        <f t="shared" si="37"/>
        <v>0</v>
      </c>
      <c r="AX20" s="51">
        <v>0</v>
      </c>
      <c r="AY20" s="52">
        <v>3658.1</v>
      </c>
      <c r="AZ20" s="11">
        <f t="shared" si="38"/>
        <v>3048.4166666666665</v>
      </c>
      <c r="BA20" s="51">
        <v>3048.5</v>
      </c>
      <c r="BB20" s="41">
        <v>0</v>
      </c>
      <c r="BC20" s="14">
        <f t="shared" si="39"/>
        <v>0</v>
      </c>
      <c r="BD20" s="14"/>
      <c r="BE20" s="45">
        <v>0</v>
      </c>
      <c r="BF20" s="39">
        <f t="shared" si="40"/>
        <v>0</v>
      </c>
      <c r="BG20" s="51">
        <v>0</v>
      </c>
      <c r="BH20" s="41">
        <v>0</v>
      </c>
      <c r="BI20" s="11">
        <f t="shared" si="41"/>
        <v>0</v>
      </c>
      <c r="BJ20" s="51">
        <v>0</v>
      </c>
      <c r="BK20" s="41">
        <v>0</v>
      </c>
      <c r="BL20" s="11">
        <f t="shared" si="42"/>
        <v>0</v>
      </c>
      <c r="BM20" s="51">
        <v>0</v>
      </c>
      <c r="BN20" s="12">
        <f t="shared" si="6"/>
        <v>0</v>
      </c>
      <c r="BO20" s="12">
        <f t="shared" si="43"/>
        <v>0</v>
      </c>
      <c r="BP20" s="12">
        <f t="shared" si="7"/>
        <v>0</v>
      </c>
      <c r="BQ20" s="12" t="e">
        <f t="shared" si="44"/>
        <v>#DIV/0!</v>
      </c>
      <c r="BR20" s="11" t="e">
        <f t="shared" si="45"/>
        <v>#DIV/0!</v>
      </c>
      <c r="BS20" s="51">
        <v>0</v>
      </c>
      <c r="BT20" s="38">
        <f t="shared" si="46"/>
        <v>0</v>
      </c>
      <c r="BU20" s="51">
        <v>0</v>
      </c>
      <c r="BV20" s="51">
        <v>0</v>
      </c>
      <c r="BW20" s="11">
        <f t="shared" si="47"/>
        <v>0</v>
      </c>
      <c r="BX20" s="51">
        <v>0</v>
      </c>
      <c r="BY20" s="45">
        <v>0</v>
      </c>
      <c r="BZ20" s="11">
        <f t="shared" si="48"/>
        <v>0</v>
      </c>
      <c r="CA20" s="51">
        <v>0</v>
      </c>
      <c r="CB20" s="51">
        <v>0</v>
      </c>
      <c r="CC20" s="38">
        <f t="shared" si="49"/>
        <v>0</v>
      </c>
      <c r="CD20" s="51">
        <v>0</v>
      </c>
      <c r="CE20" s="11"/>
      <c r="CF20" s="11"/>
      <c r="CG20" s="51">
        <v>0</v>
      </c>
      <c r="CH20" s="45">
        <v>0</v>
      </c>
      <c r="CI20" s="11">
        <f t="shared" si="50"/>
        <v>0</v>
      </c>
      <c r="CJ20" s="51">
        <v>0</v>
      </c>
      <c r="CK20" s="41">
        <v>0</v>
      </c>
      <c r="CL20" s="38">
        <f t="shared" si="51"/>
        <v>0</v>
      </c>
      <c r="CM20" s="51">
        <v>0</v>
      </c>
      <c r="CN20" s="51">
        <v>30</v>
      </c>
      <c r="CO20" s="38">
        <f t="shared" si="52"/>
        <v>25</v>
      </c>
      <c r="CP20" s="51">
        <v>5</v>
      </c>
      <c r="CQ20" s="51">
        <v>30</v>
      </c>
      <c r="CR20" s="11">
        <f t="shared" si="53"/>
        <v>25</v>
      </c>
      <c r="CS20" s="51">
        <v>5</v>
      </c>
      <c r="CT20" s="41">
        <v>0</v>
      </c>
      <c r="CU20" s="38">
        <f t="shared" si="54"/>
        <v>0</v>
      </c>
      <c r="CV20" s="51">
        <v>0</v>
      </c>
      <c r="CW20" s="45">
        <v>0</v>
      </c>
      <c r="CX20" s="11">
        <f t="shared" si="55"/>
        <v>0</v>
      </c>
      <c r="CY20" s="51">
        <v>0</v>
      </c>
      <c r="CZ20" s="45">
        <v>0</v>
      </c>
      <c r="DA20" s="11">
        <f t="shared" si="56"/>
        <v>0</v>
      </c>
      <c r="DB20" s="51">
        <v>0</v>
      </c>
      <c r="DC20" s="51">
        <v>0</v>
      </c>
      <c r="DD20" s="11">
        <f t="shared" si="57"/>
        <v>0</v>
      </c>
      <c r="DE20" s="51">
        <v>0</v>
      </c>
      <c r="DF20" s="51">
        <v>0</v>
      </c>
      <c r="DG20" s="12">
        <f t="shared" si="8"/>
        <v>3864.2</v>
      </c>
      <c r="DH20" s="12">
        <f t="shared" si="58"/>
        <v>3220.1666666666665</v>
      </c>
      <c r="DI20" s="12">
        <f t="shared" si="9"/>
        <v>3183.5</v>
      </c>
      <c r="DJ20" s="45">
        <v>0</v>
      </c>
      <c r="DK20" s="11">
        <f t="shared" si="59"/>
        <v>0</v>
      </c>
      <c r="DL20" s="51"/>
      <c r="DM20" s="51">
        <v>0</v>
      </c>
      <c r="DN20" s="11">
        <f t="shared" si="60"/>
        <v>0</v>
      </c>
      <c r="DO20" s="51">
        <v>0</v>
      </c>
      <c r="DP20" s="45">
        <v>0</v>
      </c>
      <c r="DQ20" s="11">
        <f t="shared" si="61"/>
        <v>0</v>
      </c>
      <c r="DR20" s="51">
        <v>0</v>
      </c>
      <c r="DS20" s="51">
        <v>0</v>
      </c>
      <c r="DT20" s="11">
        <f t="shared" si="62"/>
        <v>0</v>
      </c>
      <c r="DU20" s="51">
        <v>0</v>
      </c>
      <c r="DV20" s="45">
        <v>0</v>
      </c>
      <c r="DW20" s="11">
        <f t="shared" si="63"/>
        <v>0</v>
      </c>
      <c r="DX20" s="51">
        <v>0</v>
      </c>
      <c r="DY20" s="51">
        <v>200</v>
      </c>
      <c r="DZ20" s="11">
        <f t="shared" si="64"/>
        <v>166.66666666666669</v>
      </c>
      <c r="EA20" s="51">
        <v>0</v>
      </c>
      <c r="EB20" s="51">
        <v>0</v>
      </c>
      <c r="EC20" s="12">
        <f t="shared" si="10"/>
        <v>200</v>
      </c>
      <c r="ED20" s="12">
        <f t="shared" si="65"/>
        <v>166.66666666666669</v>
      </c>
      <c r="EE20" s="12">
        <f t="shared" si="11"/>
        <v>0</v>
      </c>
    </row>
    <row r="21" spans="1:135" s="15" customFormat="1" ht="20.25" customHeight="1">
      <c r="A21" s="22">
        <v>12</v>
      </c>
      <c r="B21" s="40" t="s">
        <v>67</v>
      </c>
      <c r="C21" s="41">
        <v>1371.8</v>
      </c>
      <c r="D21" s="41">
        <v>0</v>
      </c>
      <c r="E21" s="26">
        <f t="shared" si="0"/>
        <v>10697.8</v>
      </c>
      <c r="F21" s="34">
        <f t="shared" si="12"/>
        <v>8914.833333333332</v>
      </c>
      <c r="G21" s="12">
        <f t="shared" si="1"/>
        <v>7476.05</v>
      </c>
      <c r="H21" s="12">
        <f t="shared" si="13"/>
        <v>83.8607938080727</v>
      </c>
      <c r="I21" s="12">
        <f t="shared" si="14"/>
        <v>69.88399484006058</v>
      </c>
      <c r="J21" s="12">
        <f t="shared" si="2"/>
        <v>4389.2</v>
      </c>
      <c r="K21" s="12">
        <f t="shared" si="15"/>
        <v>3657.6666666666665</v>
      </c>
      <c r="L21" s="12">
        <f t="shared" si="3"/>
        <v>2218.75</v>
      </c>
      <c r="M21" s="12">
        <f t="shared" si="16"/>
        <v>60.6602569944409</v>
      </c>
      <c r="N21" s="12">
        <f t="shared" si="17"/>
        <v>50.55021416203409</v>
      </c>
      <c r="O21" s="12">
        <f t="shared" si="4"/>
        <v>2039.1999999999998</v>
      </c>
      <c r="P21" s="12">
        <f t="shared" si="18"/>
        <v>1699.333333333333</v>
      </c>
      <c r="Q21" s="12">
        <f t="shared" si="5"/>
        <v>439.25</v>
      </c>
      <c r="R21" s="12">
        <f t="shared" si="19"/>
        <v>25.848371910553166</v>
      </c>
      <c r="S21" s="11">
        <f t="shared" si="20"/>
        <v>21.540309925460967</v>
      </c>
      <c r="T21" s="51">
        <v>11.6</v>
      </c>
      <c r="U21" s="38">
        <f t="shared" si="21"/>
        <v>9.666666666666666</v>
      </c>
      <c r="V21" s="51">
        <v>0</v>
      </c>
      <c r="W21" s="12">
        <f t="shared" si="22"/>
        <v>0</v>
      </c>
      <c r="X21" s="11">
        <f t="shared" si="23"/>
        <v>0</v>
      </c>
      <c r="Y21" s="51">
        <v>700</v>
      </c>
      <c r="Z21" s="38">
        <f t="shared" si="24"/>
        <v>583.3333333333334</v>
      </c>
      <c r="AA21" s="51">
        <v>318</v>
      </c>
      <c r="AB21" s="12">
        <f t="shared" si="25"/>
        <v>54.51428571428571</v>
      </c>
      <c r="AC21" s="11">
        <f t="shared" si="26"/>
        <v>45.42857142857143</v>
      </c>
      <c r="AD21" s="51">
        <v>2027.6</v>
      </c>
      <c r="AE21" s="38">
        <f t="shared" si="27"/>
        <v>1689.6666666666667</v>
      </c>
      <c r="AF21" s="51">
        <v>439.25</v>
      </c>
      <c r="AG21" s="12">
        <f t="shared" si="28"/>
        <v>25.99625172617873</v>
      </c>
      <c r="AH21" s="11">
        <f t="shared" si="29"/>
        <v>21.663543105148946</v>
      </c>
      <c r="AI21" s="51">
        <v>0</v>
      </c>
      <c r="AJ21" s="38">
        <f t="shared" si="30"/>
        <v>0</v>
      </c>
      <c r="AK21" s="51">
        <v>0</v>
      </c>
      <c r="AL21" s="12" t="e">
        <f t="shared" si="31"/>
        <v>#DIV/0!</v>
      </c>
      <c r="AM21" s="11" t="e">
        <f t="shared" si="32"/>
        <v>#DIV/0!</v>
      </c>
      <c r="AN21" s="51"/>
      <c r="AO21" s="13">
        <f t="shared" si="33"/>
        <v>0</v>
      </c>
      <c r="AP21" s="51">
        <v>0</v>
      </c>
      <c r="AQ21" s="12" t="e">
        <f t="shared" si="34"/>
        <v>#DIV/0!</v>
      </c>
      <c r="AR21" s="11" t="e">
        <f t="shared" si="35"/>
        <v>#DIV/0!</v>
      </c>
      <c r="AS21" s="41">
        <v>0</v>
      </c>
      <c r="AT21" s="13">
        <f t="shared" si="36"/>
        <v>0</v>
      </c>
      <c r="AU21" s="51">
        <v>0</v>
      </c>
      <c r="AV21" s="41">
        <v>0</v>
      </c>
      <c r="AW21" s="11">
        <f t="shared" si="37"/>
        <v>0</v>
      </c>
      <c r="AX21" s="51">
        <v>0</v>
      </c>
      <c r="AY21" s="52">
        <v>6308.6</v>
      </c>
      <c r="AZ21" s="11">
        <f t="shared" si="38"/>
        <v>5257.166666666667</v>
      </c>
      <c r="BA21" s="51">
        <v>5257.3</v>
      </c>
      <c r="BB21" s="41">
        <v>0</v>
      </c>
      <c r="BC21" s="14">
        <f t="shared" si="39"/>
        <v>0</v>
      </c>
      <c r="BD21" s="14"/>
      <c r="BE21" s="45">
        <v>0</v>
      </c>
      <c r="BF21" s="39">
        <f t="shared" si="40"/>
        <v>0</v>
      </c>
      <c r="BG21" s="51">
        <v>0</v>
      </c>
      <c r="BH21" s="41">
        <v>0</v>
      </c>
      <c r="BI21" s="11">
        <f t="shared" si="41"/>
        <v>0</v>
      </c>
      <c r="BJ21" s="51">
        <v>0</v>
      </c>
      <c r="BK21" s="41">
        <v>0</v>
      </c>
      <c r="BL21" s="11">
        <f t="shared" si="42"/>
        <v>0</v>
      </c>
      <c r="BM21" s="51">
        <v>0</v>
      </c>
      <c r="BN21" s="12">
        <f t="shared" si="6"/>
        <v>1650</v>
      </c>
      <c r="BO21" s="12">
        <f t="shared" si="43"/>
        <v>1375</v>
      </c>
      <c r="BP21" s="12">
        <f t="shared" si="7"/>
        <v>1461.5</v>
      </c>
      <c r="BQ21" s="12">
        <f t="shared" si="44"/>
        <v>106.29090909090908</v>
      </c>
      <c r="BR21" s="11">
        <f t="shared" si="45"/>
        <v>88.57575757575758</v>
      </c>
      <c r="BS21" s="51">
        <v>0</v>
      </c>
      <c r="BT21" s="38">
        <f t="shared" si="46"/>
        <v>0</v>
      </c>
      <c r="BU21" s="51">
        <v>0</v>
      </c>
      <c r="BV21" s="51">
        <v>1650</v>
      </c>
      <c r="BW21" s="11">
        <f t="shared" si="47"/>
        <v>1375</v>
      </c>
      <c r="BX21" s="51">
        <v>1461.5</v>
      </c>
      <c r="BY21" s="45">
        <v>0</v>
      </c>
      <c r="BZ21" s="11">
        <f t="shared" si="48"/>
        <v>0</v>
      </c>
      <c r="CA21" s="51">
        <v>0</v>
      </c>
      <c r="CB21" s="51">
        <v>0</v>
      </c>
      <c r="CC21" s="38">
        <f t="shared" si="49"/>
        <v>0</v>
      </c>
      <c r="CD21" s="51">
        <v>0</v>
      </c>
      <c r="CE21" s="11"/>
      <c r="CF21" s="11"/>
      <c r="CG21" s="51">
        <v>0</v>
      </c>
      <c r="CH21" s="45">
        <v>0</v>
      </c>
      <c r="CI21" s="11">
        <f t="shared" si="50"/>
        <v>0</v>
      </c>
      <c r="CJ21" s="51">
        <v>0</v>
      </c>
      <c r="CK21" s="41">
        <v>0</v>
      </c>
      <c r="CL21" s="38">
        <f t="shared" si="51"/>
        <v>0</v>
      </c>
      <c r="CM21" s="51">
        <v>0</v>
      </c>
      <c r="CN21" s="51">
        <v>0</v>
      </c>
      <c r="CO21" s="38">
        <f t="shared" si="52"/>
        <v>0</v>
      </c>
      <c r="CP21" s="51">
        <v>0</v>
      </c>
      <c r="CQ21" s="51">
        <v>0</v>
      </c>
      <c r="CR21" s="11">
        <f t="shared" si="53"/>
        <v>0</v>
      </c>
      <c r="CS21" s="51">
        <v>0</v>
      </c>
      <c r="CT21" s="41">
        <v>0</v>
      </c>
      <c r="CU21" s="38">
        <f t="shared" si="54"/>
        <v>0</v>
      </c>
      <c r="CV21" s="51">
        <v>0</v>
      </c>
      <c r="CW21" s="45">
        <v>0</v>
      </c>
      <c r="CX21" s="11">
        <f t="shared" si="55"/>
        <v>0</v>
      </c>
      <c r="CY21" s="51">
        <v>0</v>
      </c>
      <c r="CZ21" s="45">
        <v>0</v>
      </c>
      <c r="DA21" s="11">
        <f t="shared" si="56"/>
        <v>0</v>
      </c>
      <c r="DB21" s="51">
        <v>0</v>
      </c>
      <c r="DC21" s="51">
        <v>0</v>
      </c>
      <c r="DD21" s="11">
        <f t="shared" si="57"/>
        <v>0</v>
      </c>
      <c r="DE21" s="51">
        <v>0</v>
      </c>
      <c r="DF21" s="51">
        <v>0</v>
      </c>
      <c r="DG21" s="12">
        <f t="shared" si="8"/>
        <v>10697.8</v>
      </c>
      <c r="DH21" s="12">
        <f t="shared" si="58"/>
        <v>8914.833333333332</v>
      </c>
      <c r="DI21" s="12">
        <f t="shared" si="9"/>
        <v>7476.05</v>
      </c>
      <c r="DJ21" s="45">
        <v>0</v>
      </c>
      <c r="DK21" s="11">
        <f t="shared" si="59"/>
        <v>0</v>
      </c>
      <c r="DL21" s="51"/>
      <c r="DM21" s="51">
        <v>0</v>
      </c>
      <c r="DN21" s="11">
        <f t="shared" si="60"/>
        <v>0</v>
      </c>
      <c r="DO21" s="51">
        <v>0</v>
      </c>
      <c r="DP21" s="45">
        <v>0</v>
      </c>
      <c r="DQ21" s="11">
        <f t="shared" si="61"/>
        <v>0</v>
      </c>
      <c r="DR21" s="51">
        <v>0</v>
      </c>
      <c r="DS21" s="51">
        <v>0</v>
      </c>
      <c r="DT21" s="11">
        <f t="shared" si="62"/>
        <v>0</v>
      </c>
      <c r="DU21" s="51">
        <v>0</v>
      </c>
      <c r="DV21" s="45">
        <v>0</v>
      </c>
      <c r="DW21" s="11">
        <f t="shared" si="63"/>
        <v>0</v>
      </c>
      <c r="DX21" s="51">
        <v>0</v>
      </c>
      <c r="DY21" s="51">
        <v>460</v>
      </c>
      <c r="DZ21" s="11">
        <f t="shared" si="64"/>
        <v>383.33333333333337</v>
      </c>
      <c r="EA21" s="51">
        <v>0</v>
      </c>
      <c r="EB21" s="51">
        <v>0</v>
      </c>
      <c r="EC21" s="12">
        <f t="shared" si="10"/>
        <v>460</v>
      </c>
      <c r="ED21" s="12">
        <f t="shared" si="65"/>
        <v>383.33333333333337</v>
      </c>
      <c r="EE21" s="12">
        <f t="shared" si="11"/>
        <v>0</v>
      </c>
    </row>
    <row r="22" spans="1:143" s="16" customFormat="1" ht="20.25" customHeight="1">
      <c r="A22" s="22">
        <v>13</v>
      </c>
      <c r="B22" s="40" t="s">
        <v>68</v>
      </c>
      <c r="C22" s="41">
        <v>4919.9</v>
      </c>
      <c r="D22" s="41">
        <v>660</v>
      </c>
      <c r="E22" s="26">
        <f t="shared" si="0"/>
        <v>157208.901</v>
      </c>
      <c r="F22" s="34">
        <f t="shared" si="12"/>
        <v>131007.41750000001</v>
      </c>
      <c r="G22" s="12">
        <f t="shared" si="1"/>
        <v>100929.501</v>
      </c>
      <c r="H22" s="12">
        <f t="shared" si="13"/>
        <v>77.04105838129355</v>
      </c>
      <c r="I22" s="12">
        <f t="shared" si="14"/>
        <v>64.2008819844113</v>
      </c>
      <c r="J22" s="12">
        <f t="shared" si="2"/>
        <v>65320.001000000004</v>
      </c>
      <c r="K22" s="12">
        <f t="shared" si="15"/>
        <v>54433.334166666675</v>
      </c>
      <c r="L22" s="12">
        <f t="shared" si="3"/>
        <v>54842.101</v>
      </c>
      <c r="M22" s="12">
        <f t="shared" si="16"/>
        <v>100.75094946798913</v>
      </c>
      <c r="N22" s="12">
        <f t="shared" si="17"/>
        <v>83.95912455665761</v>
      </c>
      <c r="O22" s="12">
        <f t="shared" si="4"/>
        <v>23170</v>
      </c>
      <c r="P22" s="12">
        <f t="shared" si="18"/>
        <v>19308.333333333332</v>
      </c>
      <c r="Q22" s="12">
        <f t="shared" si="5"/>
        <v>22544.789</v>
      </c>
      <c r="R22" s="12">
        <f t="shared" si="19"/>
        <v>116.76196288303842</v>
      </c>
      <c r="S22" s="11">
        <f t="shared" si="20"/>
        <v>97.30163573586535</v>
      </c>
      <c r="T22" s="51">
        <v>6170</v>
      </c>
      <c r="U22" s="38">
        <f t="shared" si="21"/>
        <v>5141.666666666666</v>
      </c>
      <c r="V22" s="51">
        <v>6672.937</v>
      </c>
      <c r="W22" s="12">
        <f t="shared" si="22"/>
        <v>129.78159481361428</v>
      </c>
      <c r="X22" s="11">
        <f t="shared" si="23"/>
        <v>108.15132901134521</v>
      </c>
      <c r="Y22" s="51">
        <v>13500.001</v>
      </c>
      <c r="Z22" s="38">
        <f t="shared" si="24"/>
        <v>11250.000833333334</v>
      </c>
      <c r="AA22" s="51">
        <v>13136.638</v>
      </c>
      <c r="AB22" s="12">
        <f t="shared" si="25"/>
        <v>116.770106905918</v>
      </c>
      <c r="AC22" s="11">
        <f t="shared" si="26"/>
        <v>97.30842242159834</v>
      </c>
      <c r="AD22" s="51">
        <v>17000</v>
      </c>
      <c r="AE22" s="38">
        <f t="shared" si="27"/>
        <v>14166.666666666668</v>
      </c>
      <c r="AF22" s="51">
        <v>15871.852</v>
      </c>
      <c r="AG22" s="12">
        <f t="shared" si="28"/>
        <v>112.03660235294117</v>
      </c>
      <c r="AH22" s="11">
        <f t="shared" si="29"/>
        <v>93.36383529411765</v>
      </c>
      <c r="AI22" s="51">
        <v>1470</v>
      </c>
      <c r="AJ22" s="38">
        <f t="shared" si="30"/>
        <v>1225</v>
      </c>
      <c r="AK22" s="51">
        <v>1423.5</v>
      </c>
      <c r="AL22" s="12">
        <f t="shared" si="31"/>
        <v>116.20408163265306</v>
      </c>
      <c r="AM22" s="11">
        <f t="shared" si="32"/>
        <v>96.83673469387755</v>
      </c>
      <c r="AN22" s="51"/>
      <c r="AO22" s="13">
        <f t="shared" si="33"/>
        <v>0</v>
      </c>
      <c r="AP22" s="51">
        <v>0</v>
      </c>
      <c r="AQ22" s="12" t="e">
        <f t="shared" si="34"/>
        <v>#DIV/0!</v>
      </c>
      <c r="AR22" s="11" t="e">
        <f t="shared" si="35"/>
        <v>#DIV/0!</v>
      </c>
      <c r="AS22" s="41">
        <v>0</v>
      </c>
      <c r="AT22" s="13">
        <f t="shared" si="36"/>
        <v>0</v>
      </c>
      <c r="AU22" s="51">
        <v>0</v>
      </c>
      <c r="AV22" s="41">
        <v>0</v>
      </c>
      <c r="AW22" s="11">
        <f t="shared" si="37"/>
        <v>0</v>
      </c>
      <c r="AX22" s="51">
        <v>0</v>
      </c>
      <c r="AY22" s="52">
        <v>54433.6</v>
      </c>
      <c r="AZ22" s="11">
        <f t="shared" si="38"/>
        <v>45361.33333333333</v>
      </c>
      <c r="BA22" s="51">
        <v>45361.4</v>
      </c>
      <c r="BB22" s="41">
        <v>0</v>
      </c>
      <c r="BC22" s="14">
        <f t="shared" si="39"/>
        <v>0</v>
      </c>
      <c r="BD22" s="14"/>
      <c r="BE22" s="45">
        <v>0</v>
      </c>
      <c r="BF22" s="39">
        <f t="shared" si="40"/>
        <v>0</v>
      </c>
      <c r="BG22" s="51">
        <v>0</v>
      </c>
      <c r="BH22" s="41">
        <v>0</v>
      </c>
      <c r="BI22" s="11">
        <f t="shared" si="41"/>
        <v>0</v>
      </c>
      <c r="BJ22" s="51">
        <v>0</v>
      </c>
      <c r="BK22" s="41">
        <v>0</v>
      </c>
      <c r="BL22" s="11">
        <f t="shared" si="42"/>
        <v>0</v>
      </c>
      <c r="BM22" s="51">
        <v>0</v>
      </c>
      <c r="BN22" s="12">
        <f t="shared" si="6"/>
        <v>400</v>
      </c>
      <c r="BO22" s="12">
        <f t="shared" si="43"/>
        <v>333.33333333333337</v>
      </c>
      <c r="BP22" s="12">
        <f t="shared" si="7"/>
        <v>350.115</v>
      </c>
      <c r="BQ22" s="12">
        <f t="shared" si="44"/>
        <v>105.03449999999998</v>
      </c>
      <c r="BR22" s="11">
        <f t="shared" si="45"/>
        <v>87.52875</v>
      </c>
      <c r="BS22" s="51">
        <v>400</v>
      </c>
      <c r="BT22" s="38">
        <f t="shared" si="46"/>
        <v>333.33333333333337</v>
      </c>
      <c r="BU22" s="51">
        <v>105</v>
      </c>
      <c r="BV22" s="51">
        <v>0</v>
      </c>
      <c r="BW22" s="11">
        <f t="shared" si="47"/>
        <v>0</v>
      </c>
      <c r="BX22" s="51">
        <v>223.615</v>
      </c>
      <c r="BY22" s="45">
        <v>0</v>
      </c>
      <c r="BZ22" s="11">
        <f t="shared" si="48"/>
        <v>0</v>
      </c>
      <c r="CA22" s="51">
        <v>0</v>
      </c>
      <c r="CB22" s="51">
        <v>0</v>
      </c>
      <c r="CC22" s="38">
        <f t="shared" si="49"/>
        <v>0</v>
      </c>
      <c r="CD22" s="51">
        <v>21.5</v>
      </c>
      <c r="CE22" s="11"/>
      <c r="CF22" s="11"/>
      <c r="CG22" s="51">
        <v>0</v>
      </c>
      <c r="CH22" s="45">
        <v>0</v>
      </c>
      <c r="CI22" s="11">
        <f t="shared" si="50"/>
        <v>0</v>
      </c>
      <c r="CJ22" s="51">
        <v>30</v>
      </c>
      <c r="CK22" s="41">
        <v>0</v>
      </c>
      <c r="CL22" s="38">
        <f t="shared" si="51"/>
        <v>0</v>
      </c>
      <c r="CM22" s="51">
        <v>0</v>
      </c>
      <c r="CN22" s="51">
        <v>22580</v>
      </c>
      <c r="CO22" s="38">
        <f t="shared" si="52"/>
        <v>18816.666666666668</v>
      </c>
      <c r="CP22" s="51">
        <v>15548.708</v>
      </c>
      <c r="CQ22" s="51">
        <v>6000</v>
      </c>
      <c r="CR22" s="11">
        <f t="shared" si="53"/>
        <v>5000</v>
      </c>
      <c r="CS22" s="51">
        <v>4200.888</v>
      </c>
      <c r="CT22" s="41">
        <v>4000</v>
      </c>
      <c r="CU22" s="38">
        <f t="shared" si="54"/>
        <v>3333.333333333333</v>
      </c>
      <c r="CV22" s="51">
        <v>1623.351</v>
      </c>
      <c r="CW22" s="45">
        <v>0</v>
      </c>
      <c r="CX22" s="11">
        <f t="shared" si="55"/>
        <v>0</v>
      </c>
      <c r="CY22" s="51">
        <v>0</v>
      </c>
      <c r="CZ22" s="45">
        <v>0</v>
      </c>
      <c r="DA22" s="11">
        <f t="shared" si="56"/>
        <v>0</v>
      </c>
      <c r="DB22" s="51">
        <v>0</v>
      </c>
      <c r="DC22" s="51">
        <v>200</v>
      </c>
      <c r="DD22" s="11">
        <f t="shared" si="57"/>
        <v>166.66666666666669</v>
      </c>
      <c r="DE22" s="51">
        <v>215</v>
      </c>
      <c r="DF22" s="51">
        <v>0</v>
      </c>
      <c r="DG22" s="12">
        <f t="shared" si="8"/>
        <v>119753.601</v>
      </c>
      <c r="DH22" s="12">
        <f t="shared" si="58"/>
        <v>99794.6675</v>
      </c>
      <c r="DI22" s="12">
        <f t="shared" si="9"/>
        <v>100233.501</v>
      </c>
      <c r="DJ22" s="45">
        <v>0</v>
      </c>
      <c r="DK22" s="11">
        <f t="shared" si="59"/>
        <v>0</v>
      </c>
      <c r="DL22" s="51"/>
      <c r="DM22" s="51">
        <v>37455.3</v>
      </c>
      <c r="DN22" s="11">
        <f t="shared" si="60"/>
        <v>31212.75</v>
      </c>
      <c r="DO22" s="51">
        <v>696</v>
      </c>
      <c r="DP22" s="45">
        <v>0</v>
      </c>
      <c r="DQ22" s="11">
        <f t="shared" si="61"/>
        <v>0</v>
      </c>
      <c r="DR22" s="51">
        <v>0</v>
      </c>
      <c r="DS22" s="51">
        <v>0</v>
      </c>
      <c r="DT22" s="11">
        <f t="shared" si="62"/>
        <v>0</v>
      </c>
      <c r="DU22" s="51">
        <v>0</v>
      </c>
      <c r="DV22" s="45">
        <v>0</v>
      </c>
      <c r="DW22" s="11">
        <f t="shared" si="63"/>
        <v>0</v>
      </c>
      <c r="DX22" s="51">
        <v>0</v>
      </c>
      <c r="DY22" s="51">
        <v>5150</v>
      </c>
      <c r="DZ22" s="11">
        <f t="shared" si="64"/>
        <v>4291.666666666667</v>
      </c>
      <c r="EA22" s="51">
        <v>0</v>
      </c>
      <c r="EB22" s="51">
        <v>0</v>
      </c>
      <c r="EC22" s="12">
        <f t="shared" si="10"/>
        <v>42605.3</v>
      </c>
      <c r="ED22" s="12">
        <f t="shared" si="65"/>
        <v>35504.41666666667</v>
      </c>
      <c r="EE22" s="12">
        <f t="shared" si="11"/>
        <v>696</v>
      </c>
      <c r="EH22" s="15"/>
      <c r="EJ22" s="15"/>
      <c r="EK22" s="15"/>
      <c r="EM22" s="15"/>
    </row>
    <row r="23" spans="1:143" s="16" customFormat="1" ht="20.25" customHeight="1">
      <c r="A23" s="22">
        <v>14</v>
      </c>
      <c r="B23" s="40" t="s">
        <v>69</v>
      </c>
      <c r="C23" s="41">
        <v>59387.7</v>
      </c>
      <c r="D23" s="41">
        <v>0</v>
      </c>
      <c r="E23" s="26">
        <f t="shared" si="0"/>
        <v>82816.9</v>
      </c>
      <c r="F23" s="34">
        <f t="shared" si="12"/>
        <v>69014.08333333333</v>
      </c>
      <c r="G23" s="12">
        <f t="shared" si="1"/>
        <v>64369.968</v>
      </c>
      <c r="H23" s="12">
        <f t="shared" si="13"/>
        <v>93.2707715454213</v>
      </c>
      <c r="I23" s="12">
        <f t="shared" si="14"/>
        <v>77.72564295451775</v>
      </c>
      <c r="J23" s="12">
        <f t="shared" si="2"/>
        <v>25810</v>
      </c>
      <c r="K23" s="12">
        <f t="shared" si="15"/>
        <v>21508.333333333336</v>
      </c>
      <c r="L23" s="12">
        <f t="shared" si="3"/>
        <v>16942.668</v>
      </c>
      <c r="M23" s="12">
        <f t="shared" si="16"/>
        <v>78.77257497094149</v>
      </c>
      <c r="N23" s="12">
        <f t="shared" si="17"/>
        <v>65.64381247578459</v>
      </c>
      <c r="O23" s="12">
        <f t="shared" si="4"/>
        <v>8950</v>
      </c>
      <c r="P23" s="12">
        <f t="shared" si="18"/>
        <v>7458.333333333334</v>
      </c>
      <c r="Q23" s="12">
        <f t="shared" si="5"/>
        <v>7231.955</v>
      </c>
      <c r="R23" s="12">
        <f t="shared" si="19"/>
        <v>96.9647597765363</v>
      </c>
      <c r="S23" s="11">
        <f t="shared" si="20"/>
        <v>80.80396648044693</v>
      </c>
      <c r="T23" s="51">
        <v>950</v>
      </c>
      <c r="U23" s="38">
        <f t="shared" si="21"/>
        <v>791.6666666666667</v>
      </c>
      <c r="V23" s="51">
        <v>305.73</v>
      </c>
      <c r="W23" s="12">
        <f t="shared" si="22"/>
        <v>38.61852631578947</v>
      </c>
      <c r="X23" s="11">
        <f t="shared" si="23"/>
        <v>32.182105263157894</v>
      </c>
      <c r="Y23" s="51">
        <v>10800</v>
      </c>
      <c r="Z23" s="38">
        <f t="shared" si="24"/>
        <v>9000</v>
      </c>
      <c r="AA23" s="51">
        <v>5555.301</v>
      </c>
      <c r="AB23" s="12">
        <f t="shared" si="25"/>
        <v>61.72556666666667</v>
      </c>
      <c r="AC23" s="11">
        <f t="shared" si="26"/>
        <v>51.43797222222223</v>
      </c>
      <c r="AD23" s="51">
        <v>8000</v>
      </c>
      <c r="AE23" s="38">
        <f t="shared" si="27"/>
        <v>6666.666666666666</v>
      </c>
      <c r="AF23" s="51">
        <v>6926.225</v>
      </c>
      <c r="AG23" s="12">
        <f t="shared" si="28"/>
        <v>103.89337500000002</v>
      </c>
      <c r="AH23" s="11">
        <f t="shared" si="29"/>
        <v>86.57781250000001</v>
      </c>
      <c r="AI23" s="51">
        <v>460</v>
      </c>
      <c r="AJ23" s="38">
        <f t="shared" si="30"/>
        <v>383.33333333333337</v>
      </c>
      <c r="AK23" s="51">
        <v>61</v>
      </c>
      <c r="AL23" s="12">
        <f t="shared" si="31"/>
        <v>15.91304347826087</v>
      </c>
      <c r="AM23" s="11">
        <f t="shared" si="32"/>
        <v>13.260869565217392</v>
      </c>
      <c r="AN23" s="51"/>
      <c r="AO23" s="13">
        <f t="shared" si="33"/>
        <v>0</v>
      </c>
      <c r="AP23" s="51">
        <v>0</v>
      </c>
      <c r="AQ23" s="12" t="e">
        <f t="shared" si="34"/>
        <v>#DIV/0!</v>
      </c>
      <c r="AR23" s="11" t="e">
        <f t="shared" si="35"/>
        <v>#DIV/0!</v>
      </c>
      <c r="AS23" s="41">
        <v>0</v>
      </c>
      <c r="AT23" s="13">
        <f t="shared" si="36"/>
        <v>0</v>
      </c>
      <c r="AU23" s="51">
        <v>0</v>
      </c>
      <c r="AV23" s="41">
        <v>0</v>
      </c>
      <c r="AW23" s="11">
        <f t="shared" si="37"/>
        <v>0</v>
      </c>
      <c r="AX23" s="51">
        <v>0</v>
      </c>
      <c r="AY23" s="52">
        <v>55840</v>
      </c>
      <c r="AZ23" s="11">
        <f t="shared" si="38"/>
        <v>46533.33333333333</v>
      </c>
      <c r="BA23" s="51">
        <v>46533.4</v>
      </c>
      <c r="BB23" s="41">
        <v>0</v>
      </c>
      <c r="BC23" s="14">
        <f t="shared" si="39"/>
        <v>0</v>
      </c>
      <c r="BD23" s="14"/>
      <c r="BE23" s="45">
        <v>1166.9</v>
      </c>
      <c r="BF23" s="39">
        <f t="shared" si="40"/>
        <v>972.4166666666667</v>
      </c>
      <c r="BG23" s="51">
        <v>893.9</v>
      </c>
      <c r="BH23" s="41">
        <v>0</v>
      </c>
      <c r="BI23" s="11">
        <f t="shared" si="41"/>
        <v>0</v>
      </c>
      <c r="BJ23" s="51">
        <v>0</v>
      </c>
      <c r="BK23" s="41">
        <v>0</v>
      </c>
      <c r="BL23" s="11">
        <f t="shared" si="42"/>
        <v>0</v>
      </c>
      <c r="BM23" s="51">
        <v>0</v>
      </c>
      <c r="BN23" s="12">
        <f t="shared" si="6"/>
        <v>1200</v>
      </c>
      <c r="BO23" s="12">
        <f t="shared" si="43"/>
        <v>1000</v>
      </c>
      <c r="BP23" s="12">
        <f t="shared" si="7"/>
        <v>705.5</v>
      </c>
      <c r="BQ23" s="12">
        <f t="shared" si="44"/>
        <v>70.55</v>
      </c>
      <c r="BR23" s="11">
        <f t="shared" si="45"/>
        <v>58.791666666666664</v>
      </c>
      <c r="BS23" s="51">
        <v>1200</v>
      </c>
      <c r="BT23" s="38">
        <f t="shared" si="46"/>
        <v>1000</v>
      </c>
      <c r="BU23" s="51">
        <v>705.5</v>
      </c>
      <c r="BV23" s="51">
        <v>0</v>
      </c>
      <c r="BW23" s="11">
        <f t="shared" si="47"/>
        <v>0</v>
      </c>
      <c r="BX23" s="51">
        <v>0</v>
      </c>
      <c r="BY23" s="45">
        <v>0</v>
      </c>
      <c r="BZ23" s="11">
        <f t="shared" si="48"/>
        <v>0</v>
      </c>
      <c r="CA23" s="51">
        <v>0</v>
      </c>
      <c r="CB23" s="51">
        <v>0</v>
      </c>
      <c r="CC23" s="38">
        <f t="shared" si="49"/>
        <v>0</v>
      </c>
      <c r="CD23" s="51">
        <v>0</v>
      </c>
      <c r="CE23" s="11"/>
      <c r="CF23" s="11"/>
      <c r="CG23" s="51">
        <v>0</v>
      </c>
      <c r="CH23" s="45">
        <v>0</v>
      </c>
      <c r="CI23" s="11">
        <f t="shared" si="50"/>
        <v>0</v>
      </c>
      <c r="CJ23" s="51">
        <v>0</v>
      </c>
      <c r="CK23" s="41">
        <v>0</v>
      </c>
      <c r="CL23" s="38">
        <f t="shared" si="51"/>
        <v>0</v>
      </c>
      <c r="CM23" s="51">
        <v>0</v>
      </c>
      <c r="CN23" s="51">
        <v>4400</v>
      </c>
      <c r="CO23" s="38">
        <f t="shared" si="52"/>
        <v>3666.666666666667</v>
      </c>
      <c r="CP23" s="51">
        <v>3388.912</v>
      </c>
      <c r="CQ23" s="51">
        <v>1640</v>
      </c>
      <c r="CR23" s="11">
        <f t="shared" si="53"/>
        <v>1366.6666666666665</v>
      </c>
      <c r="CS23" s="51">
        <v>966.912</v>
      </c>
      <c r="CT23" s="41">
        <v>0</v>
      </c>
      <c r="CU23" s="38">
        <f t="shared" si="54"/>
        <v>0</v>
      </c>
      <c r="CV23" s="51">
        <v>0</v>
      </c>
      <c r="CW23" s="45">
        <v>0</v>
      </c>
      <c r="CX23" s="11">
        <f t="shared" si="55"/>
        <v>0</v>
      </c>
      <c r="CY23" s="51">
        <v>0</v>
      </c>
      <c r="CZ23" s="45">
        <v>0</v>
      </c>
      <c r="DA23" s="11">
        <f t="shared" si="56"/>
        <v>0</v>
      </c>
      <c r="DB23" s="51">
        <v>0</v>
      </c>
      <c r="DC23" s="51">
        <v>0</v>
      </c>
      <c r="DD23" s="11">
        <f t="shared" si="57"/>
        <v>0</v>
      </c>
      <c r="DE23" s="51">
        <v>0</v>
      </c>
      <c r="DF23" s="51">
        <v>0</v>
      </c>
      <c r="DG23" s="12">
        <f t="shared" si="8"/>
        <v>82816.9</v>
      </c>
      <c r="DH23" s="12">
        <f t="shared" si="58"/>
        <v>69014.08333333333</v>
      </c>
      <c r="DI23" s="12">
        <f t="shared" si="9"/>
        <v>64369.968</v>
      </c>
      <c r="DJ23" s="45">
        <v>0</v>
      </c>
      <c r="DK23" s="11">
        <f t="shared" si="59"/>
        <v>0</v>
      </c>
      <c r="DL23" s="51"/>
      <c r="DM23" s="51">
        <v>0</v>
      </c>
      <c r="DN23" s="11">
        <f t="shared" si="60"/>
        <v>0</v>
      </c>
      <c r="DO23" s="51">
        <v>0</v>
      </c>
      <c r="DP23" s="45">
        <v>0</v>
      </c>
      <c r="DQ23" s="11">
        <f t="shared" si="61"/>
        <v>0</v>
      </c>
      <c r="DR23" s="51">
        <v>0</v>
      </c>
      <c r="DS23" s="51">
        <v>0</v>
      </c>
      <c r="DT23" s="11">
        <f t="shared" si="62"/>
        <v>0</v>
      </c>
      <c r="DU23" s="51">
        <v>0</v>
      </c>
      <c r="DV23" s="45">
        <v>0</v>
      </c>
      <c r="DW23" s="11">
        <f t="shared" si="63"/>
        <v>0</v>
      </c>
      <c r="DX23" s="51">
        <v>0</v>
      </c>
      <c r="DY23" s="51">
        <v>4140.8</v>
      </c>
      <c r="DZ23" s="11">
        <f t="shared" si="64"/>
        <v>3450.6666666666665</v>
      </c>
      <c r="EA23" s="51">
        <v>0</v>
      </c>
      <c r="EB23" s="51">
        <v>0</v>
      </c>
      <c r="EC23" s="12">
        <f t="shared" si="10"/>
        <v>4140.8</v>
      </c>
      <c r="ED23" s="12">
        <f t="shared" si="65"/>
        <v>3450.6666666666665</v>
      </c>
      <c r="EE23" s="12">
        <f t="shared" si="11"/>
        <v>0</v>
      </c>
      <c r="EH23" s="15"/>
      <c r="EJ23" s="15"/>
      <c r="EK23" s="15"/>
      <c r="EM23" s="15"/>
    </row>
    <row r="24" spans="1:143" s="16" customFormat="1" ht="20.25" customHeight="1">
      <c r="A24" s="22">
        <v>15</v>
      </c>
      <c r="B24" s="40" t="s">
        <v>70</v>
      </c>
      <c r="C24" s="41">
        <v>5385.6</v>
      </c>
      <c r="D24" s="41">
        <v>0</v>
      </c>
      <c r="E24" s="26">
        <f t="shared" si="0"/>
        <v>14858.9</v>
      </c>
      <c r="F24" s="34">
        <f t="shared" si="12"/>
        <v>12382.416666666666</v>
      </c>
      <c r="G24" s="12">
        <f t="shared" si="1"/>
        <v>11417.396999999999</v>
      </c>
      <c r="H24" s="12">
        <f t="shared" si="13"/>
        <v>92.2065321120675</v>
      </c>
      <c r="I24" s="12">
        <f t="shared" si="14"/>
        <v>76.83877676005626</v>
      </c>
      <c r="J24" s="12">
        <f t="shared" si="2"/>
        <v>6485.599999999999</v>
      </c>
      <c r="K24" s="12">
        <f t="shared" si="15"/>
        <v>5404.666666666666</v>
      </c>
      <c r="L24" s="12">
        <f t="shared" si="3"/>
        <v>4439.496999999999</v>
      </c>
      <c r="M24" s="12">
        <f t="shared" si="16"/>
        <v>82.14192056247687</v>
      </c>
      <c r="N24" s="12">
        <f t="shared" si="17"/>
        <v>68.45160046873072</v>
      </c>
      <c r="O24" s="12">
        <f t="shared" si="4"/>
        <v>3436.8</v>
      </c>
      <c r="P24" s="12">
        <f t="shared" si="18"/>
        <v>2864.0000000000005</v>
      </c>
      <c r="Q24" s="12">
        <f t="shared" si="5"/>
        <v>2852.445</v>
      </c>
      <c r="R24" s="12">
        <f t="shared" si="19"/>
        <v>99.59654329608938</v>
      </c>
      <c r="S24" s="11">
        <f t="shared" si="20"/>
        <v>82.99711941340782</v>
      </c>
      <c r="T24" s="51">
        <v>1196.5</v>
      </c>
      <c r="U24" s="38">
        <f t="shared" si="21"/>
        <v>997.0833333333333</v>
      </c>
      <c r="V24" s="51">
        <v>560.15</v>
      </c>
      <c r="W24" s="12">
        <f t="shared" si="22"/>
        <v>56.17885499373172</v>
      </c>
      <c r="X24" s="11">
        <f t="shared" si="23"/>
        <v>46.81571249477643</v>
      </c>
      <c r="Y24" s="51">
        <v>1993.6</v>
      </c>
      <c r="Z24" s="38">
        <f t="shared" si="24"/>
        <v>1661.3333333333333</v>
      </c>
      <c r="AA24" s="51">
        <v>982.67</v>
      </c>
      <c r="AB24" s="12">
        <f t="shared" si="25"/>
        <v>59.1494783306581</v>
      </c>
      <c r="AC24" s="11">
        <f t="shared" si="26"/>
        <v>49.291231942215084</v>
      </c>
      <c r="AD24" s="51">
        <v>2240.3</v>
      </c>
      <c r="AE24" s="38">
        <f t="shared" si="27"/>
        <v>1866.916666666667</v>
      </c>
      <c r="AF24" s="51">
        <v>2292.295</v>
      </c>
      <c r="AG24" s="12">
        <f t="shared" si="28"/>
        <v>122.7850734276659</v>
      </c>
      <c r="AH24" s="11">
        <f t="shared" si="29"/>
        <v>102.32089452305495</v>
      </c>
      <c r="AI24" s="51">
        <v>80</v>
      </c>
      <c r="AJ24" s="38">
        <f t="shared" si="30"/>
        <v>66.66666666666667</v>
      </c>
      <c r="AK24" s="51">
        <v>30</v>
      </c>
      <c r="AL24" s="12">
        <f t="shared" si="31"/>
        <v>44.99999999999999</v>
      </c>
      <c r="AM24" s="11">
        <f t="shared" si="32"/>
        <v>37.5</v>
      </c>
      <c r="AN24" s="51"/>
      <c r="AO24" s="13">
        <f t="shared" si="33"/>
        <v>0</v>
      </c>
      <c r="AP24" s="51">
        <v>0</v>
      </c>
      <c r="AQ24" s="12" t="e">
        <f t="shared" si="34"/>
        <v>#DIV/0!</v>
      </c>
      <c r="AR24" s="11" t="e">
        <f t="shared" si="35"/>
        <v>#DIV/0!</v>
      </c>
      <c r="AS24" s="41">
        <v>0</v>
      </c>
      <c r="AT24" s="13">
        <f t="shared" si="36"/>
        <v>0</v>
      </c>
      <c r="AU24" s="51">
        <v>0</v>
      </c>
      <c r="AV24" s="41">
        <v>0</v>
      </c>
      <c r="AW24" s="11">
        <f t="shared" si="37"/>
        <v>0</v>
      </c>
      <c r="AX24" s="51">
        <v>0</v>
      </c>
      <c r="AY24" s="52">
        <v>8373.3</v>
      </c>
      <c r="AZ24" s="11">
        <f t="shared" si="38"/>
        <v>6977.75</v>
      </c>
      <c r="BA24" s="51">
        <v>6977.9</v>
      </c>
      <c r="BB24" s="41">
        <v>0</v>
      </c>
      <c r="BC24" s="14">
        <f t="shared" si="39"/>
        <v>0</v>
      </c>
      <c r="BD24" s="14"/>
      <c r="BE24" s="45">
        <v>0</v>
      </c>
      <c r="BF24" s="39">
        <f t="shared" si="40"/>
        <v>0</v>
      </c>
      <c r="BG24" s="51">
        <v>0</v>
      </c>
      <c r="BH24" s="41">
        <v>0</v>
      </c>
      <c r="BI24" s="11">
        <f t="shared" si="41"/>
        <v>0</v>
      </c>
      <c r="BJ24" s="51">
        <v>0</v>
      </c>
      <c r="BK24" s="41">
        <v>0</v>
      </c>
      <c r="BL24" s="11">
        <f t="shared" si="42"/>
        <v>0</v>
      </c>
      <c r="BM24" s="51">
        <v>0</v>
      </c>
      <c r="BN24" s="12">
        <f t="shared" si="6"/>
        <v>497.2</v>
      </c>
      <c r="BO24" s="12">
        <f t="shared" si="43"/>
        <v>414.3333333333333</v>
      </c>
      <c r="BP24" s="12">
        <f t="shared" si="7"/>
        <v>360.562</v>
      </c>
      <c r="BQ24" s="12">
        <f t="shared" si="44"/>
        <v>87.02220434432824</v>
      </c>
      <c r="BR24" s="11">
        <f t="shared" si="45"/>
        <v>72.51850362027353</v>
      </c>
      <c r="BS24" s="51">
        <v>283.5</v>
      </c>
      <c r="BT24" s="38">
        <f t="shared" si="46"/>
        <v>236.25</v>
      </c>
      <c r="BU24" s="51">
        <v>136.562</v>
      </c>
      <c r="BV24" s="51">
        <v>213.7</v>
      </c>
      <c r="BW24" s="11">
        <f t="shared" si="47"/>
        <v>178.08333333333334</v>
      </c>
      <c r="BX24" s="51">
        <v>224</v>
      </c>
      <c r="BY24" s="45">
        <v>0</v>
      </c>
      <c r="BZ24" s="11">
        <f t="shared" si="48"/>
        <v>0</v>
      </c>
      <c r="CA24" s="51">
        <v>0</v>
      </c>
      <c r="CB24" s="51">
        <v>0</v>
      </c>
      <c r="CC24" s="38">
        <f t="shared" si="49"/>
        <v>0</v>
      </c>
      <c r="CD24" s="51">
        <v>0</v>
      </c>
      <c r="CE24" s="11"/>
      <c r="CF24" s="11"/>
      <c r="CG24" s="51">
        <v>0</v>
      </c>
      <c r="CH24" s="45">
        <v>0</v>
      </c>
      <c r="CI24" s="11">
        <f t="shared" si="50"/>
        <v>0</v>
      </c>
      <c r="CJ24" s="51">
        <v>0</v>
      </c>
      <c r="CK24" s="41">
        <v>0</v>
      </c>
      <c r="CL24" s="38">
        <f t="shared" si="51"/>
        <v>0</v>
      </c>
      <c r="CM24" s="51">
        <v>0</v>
      </c>
      <c r="CN24" s="51">
        <v>478</v>
      </c>
      <c r="CO24" s="38">
        <f t="shared" si="52"/>
        <v>398.33333333333337</v>
      </c>
      <c r="CP24" s="51">
        <v>213.82</v>
      </c>
      <c r="CQ24" s="51">
        <v>478</v>
      </c>
      <c r="CR24" s="11">
        <f t="shared" si="53"/>
        <v>398.33333333333337</v>
      </c>
      <c r="CS24" s="51">
        <v>213.82</v>
      </c>
      <c r="CT24" s="41">
        <v>0</v>
      </c>
      <c r="CU24" s="38">
        <f t="shared" si="54"/>
        <v>0</v>
      </c>
      <c r="CV24" s="51">
        <v>0</v>
      </c>
      <c r="CW24" s="45">
        <v>0</v>
      </c>
      <c r="CX24" s="11">
        <f t="shared" si="55"/>
        <v>0</v>
      </c>
      <c r="CY24" s="51">
        <v>0</v>
      </c>
      <c r="CZ24" s="45">
        <v>0</v>
      </c>
      <c r="DA24" s="11">
        <f t="shared" si="56"/>
        <v>0</v>
      </c>
      <c r="DB24" s="51">
        <v>0</v>
      </c>
      <c r="DC24" s="51">
        <v>0</v>
      </c>
      <c r="DD24" s="11">
        <f t="shared" si="57"/>
        <v>0</v>
      </c>
      <c r="DE24" s="51">
        <v>0</v>
      </c>
      <c r="DF24" s="51">
        <v>0</v>
      </c>
      <c r="DG24" s="12">
        <f t="shared" si="8"/>
        <v>14858.9</v>
      </c>
      <c r="DH24" s="12">
        <f t="shared" si="58"/>
        <v>12382.416666666666</v>
      </c>
      <c r="DI24" s="12">
        <f t="shared" si="9"/>
        <v>11417.396999999999</v>
      </c>
      <c r="DJ24" s="45">
        <v>0</v>
      </c>
      <c r="DK24" s="11">
        <f t="shared" si="59"/>
        <v>0</v>
      </c>
      <c r="DL24" s="51"/>
      <c r="DM24" s="51">
        <v>0</v>
      </c>
      <c r="DN24" s="11">
        <f t="shared" si="60"/>
        <v>0</v>
      </c>
      <c r="DO24" s="51">
        <v>0</v>
      </c>
      <c r="DP24" s="45">
        <v>0</v>
      </c>
      <c r="DQ24" s="11">
        <f t="shared" si="61"/>
        <v>0</v>
      </c>
      <c r="DR24" s="51">
        <v>0</v>
      </c>
      <c r="DS24" s="51">
        <v>0</v>
      </c>
      <c r="DT24" s="11">
        <f t="shared" si="62"/>
        <v>0</v>
      </c>
      <c r="DU24" s="51">
        <v>0</v>
      </c>
      <c r="DV24" s="45">
        <v>0</v>
      </c>
      <c r="DW24" s="11">
        <f t="shared" si="63"/>
        <v>0</v>
      </c>
      <c r="DX24" s="51">
        <v>0</v>
      </c>
      <c r="DY24" s="51">
        <v>750</v>
      </c>
      <c r="DZ24" s="11">
        <f t="shared" si="64"/>
        <v>625</v>
      </c>
      <c r="EA24" s="51">
        <v>0</v>
      </c>
      <c r="EB24" s="51">
        <v>0</v>
      </c>
      <c r="EC24" s="12">
        <f t="shared" si="10"/>
        <v>750</v>
      </c>
      <c r="ED24" s="12">
        <f t="shared" si="65"/>
        <v>625</v>
      </c>
      <c r="EE24" s="12">
        <f t="shared" si="11"/>
        <v>0</v>
      </c>
      <c r="EH24" s="15"/>
      <c r="EJ24" s="15"/>
      <c r="EK24" s="15"/>
      <c r="EM24" s="15"/>
    </row>
    <row r="25" spans="1:143" s="16" customFormat="1" ht="20.25" customHeight="1">
      <c r="A25" s="22">
        <v>16</v>
      </c>
      <c r="B25" s="40" t="s">
        <v>71</v>
      </c>
      <c r="C25" s="41">
        <v>5742.4</v>
      </c>
      <c r="D25" s="41">
        <v>0</v>
      </c>
      <c r="E25" s="26">
        <f t="shared" si="0"/>
        <v>22292.2</v>
      </c>
      <c r="F25" s="34">
        <f t="shared" si="12"/>
        <v>18576.833333333336</v>
      </c>
      <c r="G25" s="12">
        <f t="shared" si="1"/>
        <v>18907.928</v>
      </c>
      <c r="H25" s="12">
        <f t="shared" si="13"/>
        <v>101.78229874126374</v>
      </c>
      <c r="I25" s="12">
        <f t="shared" si="14"/>
        <v>84.81858228438647</v>
      </c>
      <c r="J25" s="12">
        <f t="shared" si="2"/>
        <v>8423.099999999999</v>
      </c>
      <c r="K25" s="12">
        <f t="shared" si="15"/>
        <v>7019.249999999998</v>
      </c>
      <c r="L25" s="12">
        <f t="shared" si="3"/>
        <v>6690.428</v>
      </c>
      <c r="M25" s="12">
        <f t="shared" si="16"/>
        <v>95.3154254371906</v>
      </c>
      <c r="N25" s="12">
        <f t="shared" si="17"/>
        <v>79.42952119765884</v>
      </c>
      <c r="O25" s="12">
        <f t="shared" si="4"/>
        <v>1980.4</v>
      </c>
      <c r="P25" s="12">
        <f t="shared" si="18"/>
        <v>1650.3333333333333</v>
      </c>
      <c r="Q25" s="12">
        <f t="shared" si="5"/>
        <v>1135.128</v>
      </c>
      <c r="R25" s="12">
        <f t="shared" si="19"/>
        <v>68.78174106241163</v>
      </c>
      <c r="S25" s="11">
        <f t="shared" si="20"/>
        <v>57.31811755200968</v>
      </c>
      <c r="T25" s="51">
        <v>46.2</v>
      </c>
      <c r="U25" s="38">
        <f t="shared" si="21"/>
        <v>38.5</v>
      </c>
      <c r="V25" s="51">
        <v>56.078</v>
      </c>
      <c r="W25" s="12">
        <f t="shared" si="22"/>
        <v>145.65714285714287</v>
      </c>
      <c r="X25" s="11">
        <f t="shared" si="23"/>
        <v>121.3809523809524</v>
      </c>
      <c r="Y25" s="51">
        <v>2272.7</v>
      </c>
      <c r="Z25" s="38">
        <f t="shared" si="24"/>
        <v>1893.9166666666665</v>
      </c>
      <c r="AA25" s="51">
        <v>1544.3</v>
      </c>
      <c r="AB25" s="12">
        <f t="shared" si="25"/>
        <v>81.54001848022176</v>
      </c>
      <c r="AC25" s="11">
        <f t="shared" si="26"/>
        <v>67.95001540018481</v>
      </c>
      <c r="AD25" s="51">
        <v>1934.2</v>
      </c>
      <c r="AE25" s="38">
        <f t="shared" si="27"/>
        <v>1611.8333333333335</v>
      </c>
      <c r="AF25" s="51">
        <v>1079.05</v>
      </c>
      <c r="AG25" s="12">
        <f t="shared" si="28"/>
        <v>66.94550718643366</v>
      </c>
      <c r="AH25" s="11">
        <f t="shared" si="29"/>
        <v>55.787922655361385</v>
      </c>
      <c r="AI25" s="51">
        <v>20</v>
      </c>
      <c r="AJ25" s="38">
        <f t="shared" si="30"/>
        <v>16.666666666666668</v>
      </c>
      <c r="AK25" s="51">
        <v>20</v>
      </c>
      <c r="AL25" s="12">
        <f t="shared" si="31"/>
        <v>120</v>
      </c>
      <c r="AM25" s="11">
        <f t="shared" si="32"/>
        <v>100</v>
      </c>
      <c r="AN25" s="51"/>
      <c r="AO25" s="13">
        <f t="shared" si="33"/>
        <v>0</v>
      </c>
      <c r="AP25" s="51">
        <v>0</v>
      </c>
      <c r="AQ25" s="12" t="e">
        <f t="shared" si="34"/>
        <v>#DIV/0!</v>
      </c>
      <c r="AR25" s="11" t="e">
        <f t="shared" si="35"/>
        <v>#DIV/0!</v>
      </c>
      <c r="AS25" s="41">
        <v>0</v>
      </c>
      <c r="AT25" s="13">
        <f t="shared" si="36"/>
        <v>0</v>
      </c>
      <c r="AU25" s="51">
        <v>0</v>
      </c>
      <c r="AV25" s="41">
        <v>0</v>
      </c>
      <c r="AW25" s="11">
        <f t="shared" si="37"/>
        <v>0</v>
      </c>
      <c r="AX25" s="51">
        <v>0</v>
      </c>
      <c r="AY25" s="52">
        <v>13869.1</v>
      </c>
      <c r="AZ25" s="11">
        <f t="shared" si="38"/>
        <v>11557.583333333334</v>
      </c>
      <c r="BA25" s="51">
        <v>11557.5</v>
      </c>
      <c r="BB25" s="41">
        <v>0</v>
      </c>
      <c r="BC25" s="14">
        <f t="shared" si="39"/>
        <v>0</v>
      </c>
      <c r="BD25" s="14"/>
      <c r="BE25" s="45">
        <v>0</v>
      </c>
      <c r="BF25" s="39">
        <f t="shared" si="40"/>
        <v>0</v>
      </c>
      <c r="BG25" s="51">
        <v>0</v>
      </c>
      <c r="BH25" s="41">
        <v>0</v>
      </c>
      <c r="BI25" s="11">
        <f t="shared" si="41"/>
        <v>0</v>
      </c>
      <c r="BJ25" s="51">
        <v>0</v>
      </c>
      <c r="BK25" s="41">
        <v>0</v>
      </c>
      <c r="BL25" s="11">
        <f t="shared" si="42"/>
        <v>0</v>
      </c>
      <c r="BM25" s="51">
        <v>0</v>
      </c>
      <c r="BN25" s="12">
        <f t="shared" si="6"/>
        <v>700</v>
      </c>
      <c r="BO25" s="12">
        <f t="shared" si="43"/>
        <v>583.3333333333334</v>
      </c>
      <c r="BP25" s="12">
        <f t="shared" si="7"/>
        <v>545.6</v>
      </c>
      <c r="BQ25" s="12">
        <f t="shared" si="44"/>
        <v>93.53142857142856</v>
      </c>
      <c r="BR25" s="11">
        <f t="shared" si="45"/>
        <v>77.94285714285715</v>
      </c>
      <c r="BS25" s="51">
        <v>390</v>
      </c>
      <c r="BT25" s="38">
        <f t="shared" si="46"/>
        <v>325</v>
      </c>
      <c r="BU25" s="51">
        <v>180.6</v>
      </c>
      <c r="BV25" s="51">
        <v>110</v>
      </c>
      <c r="BW25" s="11">
        <f t="shared" si="47"/>
        <v>91.66666666666666</v>
      </c>
      <c r="BX25" s="51">
        <v>65</v>
      </c>
      <c r="BY25" s="45">
        <v>0</v>
      </c>
      <c r="BZ25" s="11">
        <f t="shared" si="48"/>
        <v>0</v>
      </c>
      <c r="CA25" s="51">
        <v>0</v>
      </c>
      <c r="CB25" s="51">
        <v>200</v>
      </c>
      <c r="CC25" s="38">
        <f t="shared" si="49"/>
        <v>166.66666666666669</v>
      </c>
      <c r="CD25" s="51">
        <v>300</v>
      </c>
      <c r="CE25" s="11"/>
      <c r="CF25" s="11"/>
      <c r="CG25" s="51">
        <v>0</v>
      </c>
      <c r="CH25" s="45">
        <v>0</v>
      </c>
      <c r="CI25" s="11">
        <f t="shared" si="50"/>
        <v>0</v>
      </c>
      <c r="CJ25" s="51">
        <v>0</v>
      </c>
      <c r="CK25" s="41">
        <v>0</v>
      </c>
      <c r="CL25" s="38">
        <f t="shared" si="51"/>
        <v>0</v>
      </c>
      <c r="CM25" s="51">
        <v>0</v>
      </c>
      <c r="CN25" s="51">
        <v>3450</v>
      </c>
      <c r="CO25" s="38">
        <f t="shared" si="52"/>
        <v>2875</v>
      </c>
      <c r="CP25" s="51">
        <v>3167.4</v>
      </c>
      <c r="CQ25" s="51">
        <v>650</v>
      </c>
      <c r="CR25" s="11">
        <f t="shared" si="53"/>
        <v>541.6666666666666</v>
      </c>
      <c r="CS25" s="51">
        <v>392.9</v>
      </c>
      <c r="CT25" s="41">
        <v>0</v>
      </c>
      <c r="CU25" s="38">
        <f t="shared" si="54"/>
        <v>0</v>
      </c>
      <c r="CV25" s="51">
        <v>0</v>
      </c>
      <c r="CW25" s="45">
        <v>0</v>
      </c>
      <c r="CX25" s="11">
        <f t="shared" si="55"/>
        <v>0</v>
      </c>
      <c r="CY25" s="51">
        <v>0</v>
      </c>
      <c r="CZ25" s="45">
        <v>0</v>
      </c>
      <c r="DA25" s="11">
        <f t="shared" si="56"/>
        <v>0</v>
      </c>
      <c r="DB25" s="51">
        <v>0</v>
      </c>
      <c r="DC25" s="51">
        <v>0</v>
      </c>
      <c r="DD25" s="11">
        <f t="shared" si="57"/>
        <v>0</v>
      </c>
      <c r="DE25" s="51">
        <v>278</v>
      </c>
      <c r="DF25" s="51">
        <v>0</v>
      </c>
      <c r="DG25" s="12">
        <f t="shared" si="8"/>
        <v>22292.2</v>
      </c>
      <c r="DH25" s="12">
        <f t="shared" si="58"/>
        <v>18576.833333333336</v>
      </c>
      <c r="DI25" s="12">
        <f t="shared" si="9"/>
        <v>18247.928</v>
      </c>
      <c r="DJ25" s="45">
        <v>0</v>
      </c>
      <c r="DK25" s="11">
        <f t="shared" si="59"/>
        <v>0</v>
      </c>
      <c r="DL25" s="51"/>
      <c r="DM25" s="51">
        <v>0</v>
      </c>
      <c r="DN25" s="11">
        <f t="shared" si="60"/>
        <v>0</v>
      </c>
      <c r="DO25" s="51">
        <v>660</v>
      </c>
      <c r="DP25" s="45">
        <v>0</v>
      </c>
      <c r="DQ25" s="11">
        <f t="shared" si="61"/>
        <v>0</v>
      </c>
      <c r="DR25" s="51">
        <v>0</v>
      </c>
      <c r="DS25" s="51">
        <v>0</v>
      </c>
      <c r="DT25" s="11">
        <f t="shared" si="62"/>
        <v>0</v>
      </c>
      <c r="DU25" s="51">
        <v>0</v>
      </c>
      <c r="DV25" s="45">
        <v>0</v>
      </c>
      <c r="DW25" s="11">
        <f t="shared" si="63"/>
        <v>0</v>
      </c>
      <c r="DX25" s="51">
        <v>0</v>
      </c>
      <c r="DY25" s="51">
        <v>1500</v>
      </c>
      <c r="DZ25" s="11">
        <f t="shared" si="64"/>
        <v>1250</v>
      </c>
      <c r="EA25" s="51">
        <v>378.32</v>
      </c>
      <c r="EB25" s="51">
        <v>0</v>
      </c>
      <c r="EC25" s="12">
        <f t="shared" si="10"/>
        <v>1500</v>
      </c>
      <c r="ED25" s="12">
        <f t="shared" si="65"/>
        <v>1250</v>
      </c>
      <c r="EE25" s="12">
        <f t="shared" si="11"/>
        <v>1038.32</v>
      </c>
      <c r="EH25" s="15"/>
      <c r="EJ25" s="15"/>
      <c r="EK25" s="15"/>
      <c r="EM25" s="15"/>
    </row>
    <row r="26" spans="1:143" s="16" customFormat="1" ht="20.25" customHeight="1">
      <c r="A26" s="22">
        <v>17</v>
      </c>
      <c r="B26" s="40" t="s">
        <v>72</v>
      </c>
      <c r="C26" s="41">
        <v>752.2</v>
      </c>
      <c r="D26" s="41">
        <v>8786.4</v>
      </c>
      <c r="E26" s="26">
        <f t="shared" si="0"/>
        <v>33644.2</v>
      </c>
      <c r="F26" s="34">
        <f t="shared" si="12"/>
        <v>28036.83333333333</v>
      </c>
      <c r="G26" s="12">
        <f t="shared" si="1"/>
        <v>27963.6968</v>
      </c>
      <c r="H26" s="12">
        <f t="shared" si="13"/>
        <v>99.73914124871452</v>
      </c>
      <c r="I26" s="12">
        <f t="shared" si="14"/>
        <v>83.11595104059542</v>
      </c>
      <c r="J26" s="12">
        <f t="shared" si="2"/>
        <v>9710.3</v>
      </c>
      <c r="K26" s="12">
        <f t="shared" si="15"/>
        <v>8091.916666666666</v>
      </c>
      <c r="L26" s="12">
        <f t="shared" si="3"/>
        <v>8018.7968</v>
      </c>
      <c r="M26" s="12">
        <f t="shared" si="16"/>
        <v>99.09638383984017</v>
      </c>
      <c r="N26" s="12">
        <f t="shared" si="17"/>
        <v>82.58031986653349</v>
      </c>
      <c r="O26" s="12">
        <f t="shared" si="4"/>
        <v>3320.2000000000003</v>
      </c>
      <c r="P26" s="12">
        <f t="shared" si="18"/>
        <v>2766.8333333333335</v>
      </c>
      <c r="Q26" s="12">
        <f t="shared" si="5"/>
        <v>1922.822</v>
      </c>
      <c r="R26" s="12">
        <f t="shared" si="19"/>
        <v>69.49540389133185</v>
      </c>
      <c r="S26" s="11">
        <f t="shared" si="20"/>
        <v>57.91283657610986</v>
      </c>
      <c r="T26" s="51">
        <v>1.4</v>
      </c>
      <c r="U26" s="38">
        <f t="shared" si="21"/>
        <v>1.1666666666666665</v>
      </c>
      <c r="V26" s="51">
        <v>0.274</v>
      </c>
      <c r="W26" s="12">
        <f t="shared" si="22"/>
        <v>23.48571428571429</v>
      </c>
      <c r="X26" s="11">
        <f t="shared" si="23"/>
        <v>19.571428571428573</v>
      </c>
      <c r="Y26" s="51">
        <v>2968.6</v>
      </c>
      <c r="Z26" s="38">
        <f t="shared" si="24"/>
        <v>2473.833333333333</v>
      </c>
      <c r="AA26" s="51">
        <v>2404.35</v>
      </c>
      <c r="AB26" s="12">
        <f t="shared" si="25"/>
        <v>97.1912686114667</v>
      </c>
      <c r="AC26" s="11">
        <f t="shared" si="26"/>
        <v>80.9927238428889</v>
      </c>
      <c r="AD26" s="51">
        <v>3318.8</v>
      </c>
      <c r="AE26" s="38">
        <f t="shared" si="27"/>
        <v>2765.6666666666665</v>
      </c>
      <c r="AF26" s="51">
        <v>1922.548</v>
      </c>
      <c r="AG26" s="12">
        <f t="shared" si="28"/>
        <v>69.51481258286127</v>
      </c>
      <c r="AH26" s="11">
        <f t="shared" si="29"/>
        <v>57.929010485717725</v>
      </c>
      <c r="AI26" s="51">
        <v>60</v>
      </c>
      <c r="AJ26" s="38">
        <f t="shared" si="30"/>
        <v>50</v>
      </c>
      <c r="AK26" s="51">
        <v>73</v>
      </c>
      <c r="AL26" s="12">
        <f t="shared" si="31"/>
        <v>146</v>
      </c>
      <c r="AM26" s="11">
        <f t="shared" si="32"/>
        <v>121.66666666666666</v>
      </c>
      <c r="AN26" s="51"/>
      <c r="AO26" s="13">
        <f t="shared" si="33"/>
        <v>0</v>
      </c>
      <c r="AP26" s="51">
        <v>0</v>
      </c>
      <c r="AQ26" s="12" t="e">
        <f t="shared" si="34"/>
        <v>#DIV/0!</v>
      </c>
      <c r="AR26" s="11" t="e">
        <f t="shared" si="35"/>
        <v>#DIV/0!</v>
      </c>
      <c r="AS26" s="41">
        <v>0</v>
      </c>
      <c r="AT26" s="13">
        <f t="shared" si="36"/>
        <v>0</v>
      </c>
      <c r="AU26" s="51">
        <v>0</v>
      </c>
      <c r="AV26" s="41">
        <v>0</v>
      </c>
      <c r="AW26" s="11">
        <f t="shared" si="37"/>
        <v>0</v>
      </c>
      <c r="AX26" s="51">
        <v>0</v>
      </c>
      <c r="AY26" s="52">
        <v>23933.9</v>
      </c>
      <c r="AZ26" s="11">
        <f t="shared" si="38"/>
        <v>19944.916666666668</v>
      </c>
      <c r="BA26" s="51">
        <v>19944.9</v>
      </c>
      <c r="BB26" s="41">
        <v>0</v>
      </c>
      <c r="BC26" s="14">
        <f t="shared" si="39"/>
        <v>0</v>
      </c>
      <c r="BD26" s="14"/>
      <c r="BE26" s="45">
        <v>0</v>
      </c>
      <c r="BF26" s="39">
        <f t="shared" si="40"/>
        <v>0</v>
      </c>
      <c r="BG26" s="51">
        <v>0</v>
      </c>
      <c r="BH26" s="41">
        <v>0</v>
      </c>
      <c r="BI26" s="11">
        <f t="shared" si="41"/>
        <v>0</v>
      </c>
      <c r="BJ26" s="51">
        <v>0</v>
      </c>
      <c r="BK26" s="41">
        <v>0</v>
      </c>
      <c r="BL26" s="11">
        <f t="shared" si="42"/>
        <v>0</v>
      </c>
      <c r="BM26" s="51">
        <v>0</v>
      </c>
      <c r="BN26" s="12">
        <f t="shared" si="6"/>
        <v>361.5</v>
      </c>
      <c r="BO26" s="12">
        <f t="shared" si="43"/>
        <v>301.25</v>
      </c>
      <c r="BP26" s="12">
        <f t="shared" si="7"/>
        <v>364.626</v>
      </c>
      <c r="BQ26" s="12">
        <f t="shared" si="44"/>
        <v>121.03767634854772</v>
      </c>
      <c r="BR26" s="11">
        <f t="shared" si="45"/>
        <v>100.86473029045642</v>
      </c>
      <c r="BS26" s="51">
        <v>361.5</v>
      </c>
      <c r="BT26" s="38">
        <f t="shared" si="46"/>
        <v>301.25</v>
      </c>
      <c r="BU26" s="51">
        <v>364.25</v>
      </c>
      <c r="BV26" s="51">
        <v>0</v>
      </c>
      <c r="BW26" s="11">
        <f t="shared" si="47"/>
        <v>0</v>
      </c>
      <c r="BX26" s="51">
        <v>0.376</v>
      </c>
      <c r="BY26" s="45">
        <v>0</v>
      </c>
      <c r="BZ26" s="11">
        <f t="shared" si="48"/>
        <v>0</v>
      </c>
      <c r="CA26" s="51">
        <v>0</v>
      </c>
      <c r="CB26" s="51">
        <v>0</v>
      </c>
      <c r="CC26" s="38">
        <f t="shared" si="49"/>
        <v>0</v>
      </c>
      <c r="CD26" s="51">
        <v>0</v>
      </c>
      <c r="CE26" s="11"/>
      <c r="CF26" s="11"/>
      <c r="CG26" s="51">
        <v>0</v>
      </c>
      <c r="CH26" s="45">
        <v>0</v>
      </c>
      <c r="CI26" s="11">
        <f t="shared" si="50"/>
        <v>0</v>
      </c>
      <c r="CJ26" s="51">
        <v>0</v>
      </c>
      <c r="CK26" s="41">
        <v>0</v>
      </c>
      <c r="CL26" s="38">
        <f t="shared" si="51"/>
        <v>0</v>
      </c>
      <c r="CM26" s="51">
        <v>0</v>
      </c>
      <c r="CN26" s="51">
        <v>3000</v>
      </c>
      <c r="CO26" s="38">
        <f t="shared" si="52"/>
        <v>2500</v>
      </c>
      <c r="CP26" s="51">
        <v>3253.9988</v>
      </c>
      <c r="CQ26" s="51">
        <v>1200</v>
      </c>
      <c r="CR26" s="11">
        <f t="shared" si="53"/>
        <v>1000</v>
      </c>
      <c r="CS26" s="51">
        <v>402</v>
      </c>
      <c r="CT26" s="41">
        <v>0</v>
      </c>
      <c r="CU26" s="38">
        <f t="shared" si="54"/>
        <v>0</v>
      </c>
      <c r="CV26" s="51">
        <v>0</v>
      </c>
      <c r="CW26" s="45">
        <v>0</v>
      </c>
      <c r="CX26" s="11">
        <f t="shared" si="55"/>
        <v>0</v>
      </c>
      <c r="CY26" s="51">
        <v>0</v>
      </c>
      <c r="CZ26" s="45">
        <v>0</v>
      </c>
      <c r="DA26" s="11">
        <f t="shared" si="56"/>
        <v>0</v>
      </c>
      <c r="DB26" s="51">
        <v>0</v>
      </c>
      <c r="DC26" s="51">
        <v>0</v>
      </c>
      <c r="DD26" s="11">
        <f t="shared" si="57"/>
        <v>0</v>
      </c>
      <c r="DE26" s="51">
        <v>0</v>
      </c>
      <c r="DF26" s="51">
        <v>0</v>
      </c>
      <c r="DG26" s="12">
        <f t="shared" si="8"/>
        <v>33644.2</v>
      </c>
      <c r="DH26" s="12">
        <f t="shared" si="58"/>
        <v>28036.83333333333</v>
      </c>
      <c r="DI26" s="12">
        <f t="shared" si="9"/>
        <v>27963.6968</v>
      </c>
      <c r="DJ26" s="45">
        <v>0</v>
      </c>
      <c r="DK26" s="11">
        <f t="shared" si="59"/>
        <v>0</v>
      </c>
      <c r="DL26" s="51"/>
      <c r="DM26" s="51">
        <v>0</v>
      </c>
      <c r="DN26" s="11">
        <f t="shared" si="60"/>
        <v>0</v>
      </c>
      <c r="DO26" s="51">
        <v>0</v>
      </c>
      <c r="DP26" s="45">
        <v>0</v>
      </c>
      <c r="DQ26" s="11">
        <f t="shared" si="61"/>
        <v>0</v>
      </c>
      <c r="DR26" s="51">
        <v>0</v>
      </c>
      <c r="DS26" s="51">
        <v>0</v>
      </c>
      <c r="DT26" s="11">
        <f t="shared" si="62"/>
        <v>0</v>
      </c>
      <c r="DU26" s="51">
        <v>0</v>
      </c>
      <c r="DV26" s="45">
        <v>0</v>
      </c>
      <c r="DW26" s="11">
        <f t="shared" si="63"/>
        <v>0</v>
      </c>
      <c r="DX26" s="51">
        <v>0</v>
      </c>
      <c r="DY26" s="51">
        <v>6000</v>
      </c>
      <c r="DZ26" s="11">
        <f t="shared" si="64"/>
        <v>5000</v>
      </c>
      <c r="EA26" s="51">
        <v>1000</v>
      </c>
      <c r="EB26" s="51">
        <v>0</v>
      </c>
      <c r="EC26" s="12">
        <f t="shared" si="10"/>
        <v>6000</v>
      </c>
      <c r="ED26" s="12">
        <f t="shared" si="65"/>
        <v>5000</v>
      </c>
      <c r="EE26" s="12">
        <f t="shared" si="11"/>
        <v>1000</v>
      </c>
      <c r="EH26" s="15"/>
      <c r="EJ26" s="15"/>
      <c r="EK26" s="15"/>
      <c r="EM26" s="15"/>
    </row>
    <row r="27" spans="1:143" s="16" customFormat="1" ht="20.25" customHeight="1">
      <c r="A27" s="22">
        <v>18</v>
      </c>
      <c r="B27" s="40" t="s">
        <v>73</v>
      </c>
      <c r="C27" s="41">
        <v>17806.8</v>
      </c>
      <c r="D27" s="41">
        <v>0</v>
      </c>
      <c r="E27" s="26">
        <f t="shared" si="0"/>
        <v>43309.9</v>
      </c>
      <c r="F27" s="34">
        <f t="shared" si="12"/>
        <v>36091.583333333336</v>
      </c>
      <c r="G27" s="12">
        <f t="shared" si="1"/>
        <v>36775.566</v>
      </c>
      <c r="H27" s="12">
        <f t="shared" si="13"/>
        <v>101.89513067451091</v>
      </c>
      <c r="I27" s="12">
        <f t="shared" si="14"/>
        <v>84.91260889542576</v>
      </c>
      <c r="J27" s="12">
        <f t="shared" si="2"/>
        <v>7620.900000000001</v>
      </c>
      <c r="K27" s="12">
        <f t="shared" si="15"/>
        <v>6350.75</v>
      </c>
      <c r="L27" s="12">
        <f t="shared" si="3"/>
        <v>7034.665999999999</v>
      </c>
      <c r="M27" s="12">
        <f t="shared" si="16"/>
        <v>110.7690587725859</v>
      </c>
      <c r="N27" s="12">
        <f t="shared" si="17"/>
        <v>92.30754897715491</v>
      </c>
      <c r="O27" s="12">
        <f t="shared" si="4"/>
        <v>1959.6</v>
      </c>
      <c r="P27" s="12">
        <f t="shared" si="18"/>
        <v>1632.9999999999998</v>
      </c>
      <c r="Q27" s="12">
        <f t="shared" si="5"/>
        <v>1595.366</v>
      </c>
      <c r="R27" s="12">
        <f t="shared" si="19"/>
        <v>97.69540722596449</v>
      </c>
      <c r="S27" s="11">
        <f t="shared" si="20"/>
        <v>81.4128393549704</v>
      </c>
      <c r="T27" s="51">
        <v>192.3</v>
      </c>
      <c r="U27" s="38">
        <f t="shared" si="21"/>
        <v>160.25000000000003</v>
      </c>
      <c r="V27" s="51">
        <v>328.458</v>
      </c>
      <c r="W27" s="12">
        <f t="shared" si="22"/>
        <v>204.96599063962555</v>
      </c>
      <c r="X27" s="11">
        <f t="shared" si="23"/>
        <v>170.804992199688</v>
      </c>
      <c r="Y27" s="51">
        <v>4408.8</v>
      </c>
      <c r="Z27" s="38">
        <f t="shared" si="24"/>
        <v>3674.0000000000005</v>
      </c>
      <c r="AA27" s="51">
        <v>4448.8</v>
      </c>
      <c r="AB27" s="12">
        <f t="shared" si="25"/>
        <v>121.08873162765377</v>
      </c>
      <c r="AC27" s="11">
        <f t="shared" si="26"/>
        <v>100.90727635637815</v>
      </c>
      <c r="AD27" s="51">
        <v>1767.3</v>
      </c>
      <c r="AE27" s="38">
        <f t="shared" si="27"/>
        <v>1472.75</v>
      </c>
      <c r="AF27" s="51">
        <v>1266.908</v>
      </c>
      <c r="AG27" s="12">
        <f t="shared" si="28"/>
        <v>86.02328976404684</v>
      </c>
      <c r="AH27" s="11">
        <f t="shared" si="29"/>
        <v>71.68607480337236</v>
      </c>
      <c r="AI27" s="51">
        <v>42</v>
      </c>
      <c r="AJ27" s="38">
        <f t="shared" si="30"/>
        <v>35</v>
      </c>
      <c r="AK27" s="51">
        <v>60</v>
      </c>
      <c r="AL27" s="12">
        <f t="shared" si="31"/>
        <v>171.42857142857142</v>
      </c>
      <c r="AM27" s="11">
        <f t="shared" si="32"/>
        <v>142.85714285714286</v>
      </c>
      <c r="AN27" s="51"/>
      <c r="AO27" s="13">
        <f t="shared" si="33"/>
        <v>0</v>
      </c>
      <c r="AP27" s="51">
        <v>0</v>
      </c>
      <c r="AQ27" s="12" t="e">
        <f t="shared" si="34"/>
        <v>#DIV/0!</v>
      </c>
      <c r="AR27" s="11" t="e">
        <f t="shared" si="35"/>
        <v>#DIV/0!</v>
      </c>
      <c r="AS27" s="41">
        <v>0</v>
      </c>
      <c r="AT27" s="13">
        <f t="shared" si="36"/>
        <v>0</v>
      </c>
      <c r="AU27" s="51">
        <v>0</v>
      </c>
      <c r="AV27" s="41">
        <v>0</v>
      </c>
      <c r="AW27" s="11">
        <f t="shared" si="37"/>
        <v>0</v>
      </c>
      <c r="AX27" s="51">
        <v>0</v>
      </c>
      <c r="AY27" s="52">
        <v>35689</v>
      </c>
      <c r="AZ27" s="11">
        <f t="shared" si="38"/>
        <v>29740.833333333336</v>
      </c>
      <c r="BA27" s="51">
        <v>29740.9</v>
      </c>
      <c r="BB27" s="41">
        <v>0</v>
      </c>
      <c r="BC27" s="14">
        <f t="shared" si="39"/>
        <v>0</v>
      </c>
      <c r="BD27" s="14"/>
      <c r="BE27" s="45">
        <v>0</v>
      </c>
      <c r="BF27" s="39">
        <f t="shared" si="40"/>
        <v>0</v>
      </c>
      <c r="BG27" s="51">
        <v>0</v>
      </c>
      <c r="BH27" s="41">
        <v>0</v>
      </c>
      <c r="BI27" s="11">
        <f t="shared" si="41"/>
        <v>0</v>
      </c>
      <c r="BJ27" s="51">
        <v>0</v>
      </c>
      <c r="BK27" s="41">
        <v>0</v>
      </c>
      <c r="BL27" s="11">
        <f t="shared" si="42"/>
        <v>0</v>
      </c>
      <c r="BM27" s="51">
        <v>0</v>
      </c>
      <c r="BN27" s="12">
        <f t="shared" si="6"/>
        <v>530.5</v>
      </c>
      <c r="BO27" s="12">
        <f t="shared" si="43"/>
        <v>442.08333333333337</v>
      </c>
      <c r="BP27" s="12">
        <f t="shared" si="7"/>
        <v>530.5</v>
      </c>
      <c r="BQ27" s="12">
        <f t="shared" si="44"/>
        <v>120</v>
      </c>
      <c r="BR27" s="11">
        <f t="shared" si="45"/>
        <v>100</v>
      </c>
      <c r="BS27" s="51">
        <v>0</v>
      </c>
      <c r="BT27" s="38">
        <f t="shared" si="46"/>
        <v>0</v>
      </c>
      <c r="BU27" s="51">
        <v>0</v>
      </c>
      <c r="BV27" s="51">
        <v>530.5</v>
      </c>
      <c r="BW27" s="11">
        <f t="shared" si="47"/>
        <v>442.08333333333337</v>
      </c>
      <c r="BX27" s="51">
        <v>530.5</v>
      </c>
      <c r="BY27" s="45">
        <v>0</v>
      </c>
      <c r="BZ27" s="11">
        <f t="shared" si="48"/>
        <v>0</v>
      </c>
      <c r="CA27" s="51">
        <v>0</v>
      </c>
      <c r="CB27" s="51">
        <v>0</v>
      </c>
      <c r="CC27" s="38">
        <f t="shared" si="49"/>
        <v>0</v>
      </c>
      <c r="CD27" s="51">
        <v>0</v>
      </c>
      <c r="CE27" s="11"/>
      <c r="CF27" s="11"/>
      <c r="CG27" s="51">
        <v>0</v>
      </c>
      <c r="CH27" s="45">
        <v>0</v>
      </c>
      <c r="CI27" s="11">
        <f t="shared" si="50"/>
        <v>0</v>
      </c>
      <c r="CJ27" s="51">
        <v>0</v>
      </c>
      <c r="CK27" s="41">
        <v>0</v>
      </c>
      <c r="CL27" s="38">
        <f t="shared" si="51"/>
        <v>0</v>
      </c>
      <c r="CM27" s="51">
        <v>0</v>
      </c>
      <c r="CN27" s="51">
        <v>280</v>
      </c>
      <c r="CO27" s="38">
        <f t="shared" si="52"/>
        <v>233.33333333333331</v>
      </c>
      <c r="CP27" s="51">
        <v>0</v>
      </c>
      <c r="CQ27" s="51">
        <v>280</v>
      </c>
      <c r="CR27" s="11">
        <f t="shared" si="53"/>
        <v>233.33333333333331</v>
      </c>
      <c r="CS27" s="51">
        <v>0</v>
      </c>
      <c r="CT27" s="41">
        <v>400</v>
      </c>
      <c r="CU27" s="38">
        <f t="shared" si="54"/>
        <v>333.33333333333337</v>
      </c>
      <c r="CV27" s="51">
        <v>400</v>
      </c>
      <c r="CW27" s="45">
        <v>0</v>
      </c>
      <c r="CX27" s="11">
        <f t="shared" si="55"/>
        <v>0</v>
      </c>
      <c r="CY27" s="51">
        <v>0</v>
      </c>
      <c r="CZ27" s="45">
        <v>0</v>
      </c>
      <c r="DA27" s="11">
        <f t="shared" si="56"/>
        <v>0</v>
      </c>
      <c r="DB27" s="51">
        <v>0</v>
      </c>
      <c r="DC27" s="51">
        <v>0</v>
      </c>
      <c r="DD27" s="11">
        <f t="shared" si="57"/>
        <v>0</v>
      </c>
      <c r="DE27" s="51">
        <v>0</v>
      </c>
      <c r="DF27" s="51">
        <v>0</v>
      </c>
      <c r="DG27" s="12">
        <f t="shared" si="8"/>
        <v>43309.9</v>
      </c>
      <c r="DH27" s="12">
        <f t="shared" si="58"/>
        <v>36091.583333333336</v>
      </c>
      <c r="DI27" s="12">
        <f t="shared" si="9"/>
        <v>36775.566</v>
      </c>
      <c r="DJ27" s="45">
        <v>0</v>
      </c>
      <c r="DK27" s="11">
        <f t="shared" si="59"/>
        <v>0</v>
      </c>
      <c r="DL27" s="51"/>
      <c r="DM27" s="51">
        <v>0</v>
      </c>
      <c r="DN27" s="11">
        <f t="shared" si="60"/>
        <v>0</v>
      </c>
      <c r="DO27" s="51">
        <v>0</v>
      </c>
      <c r="DP27" s="45">
        <v>0</v>
      </c>
      <c r="DQ27" s="11">
        <f t="shared" si="61"/>
        <v>0</v>
      </c>
      <c r="DR27" s="51">
        <v>0</v>
      </c>
      <c r="DS27" s="51">
        <v>0</v>
      </c>
      <c r="DT27" s="11">
        <f t="shared" si="62"/>
        <v>0</v>
      </c>
      <c r="DU27" s="51">
        <v>0</v>
      </c>
      <c r="DV27" s="45">
        <v>0</v>
      </c>
      <c r="DW27" s="11">
        <f t="shared" si="63"/>
        <v>0</v>
      </c>
      <c r="DX27" s="51">
        <v>0</v>
      </c>
      <c r="DY27" s="51">
        <v>8582</v>
      </c>
      <c r="DZ27" s="11">
        <f t="shared" si="64"/>
        <v>7151.666666666666</v>
      </c>
      <c r="EA27" s="51">
        <v>8582</v>
      </c>
      <c r="EB27" s="51">
        <v>0</v>
      </c>
      <c r="EC27" s="12">
        <f t="shared" si="10"/>
        <v>8582</v>
      </c>
      <c r="ED27" s="12">
        <f t="shared" si="65"/>
        <v>7151.666666666666</v>
      </c>
      <c r="EE27" s="12">
        <f t="shared" si="11"/>
        <v>8582</v>
      </c>
      <c r="EH27" s="15"/>
      <c r="EJ27" s="15"/>
      <c r="EK27" s="15"/>
      <c r="EM27" s="15"/>
    </row>
    <row r="28" spans="1:143" s="16" customFormat="1" ht="20.25" customHeight="1">
      <c r="A28" s="22">
        <v>19</v>
      </c>
      <c r="B28" s="40" t="s">
        <v>74</v>
      </c>
      <c r="C28" s="41">
        <v>17120.1</v>
      </c>
      <c r="D28" s="41">
        <v>0</v>
      </c>
      <c r="E28" s="26">
        <f t="shared" si="0"/>
        <v>115897.4</v>
      </c>
      <c r="F28" s="34">
        <f t="shared" si="12"/>
        <v>96581.16666666667</v>
      </c>
      <c r="G28" s="12">
        <f t="shared" si="1"/>
        <v>95822.61500000002</v>
      </c>
      <c r="H28" s="12">
        <f t="shared" si="13"/>
        <v>99.21459670363616</v>
      </c>
      <c r="I28" s="12">
        <f t="shared" si="14"/>
        <v>82.67883058636347</v>
      </c>
      <c r="J28" s="12">
        <f t="shared" si="2"/>
        <v>37854.6</v>
      </c>
      <c r="K28" s="12">
        <f t="shared" si="15"/>
        <v>31545.499999999996</v>
      </c>
      <c r="L28" s="12">
        <f t="shared" si="3"/>
        <v>30912.614999999998</v>
      </c>
      <c r="M28" s="12">
        <f t="shared" si="16"/>
        <v>97.9937392021049</v>
      </c>
      <c r="N28" s="12">
        <f t="shared" si="17"/>
        <v>81.66144933508741</v>
      </c>
      <c r="O28" s="12">
        <f t="shared" si="4"/>
        <v>19528.4</v>
      </c>
      <c r="P28" s="12">
        <f t="shared" si="18"/>
        <v>16273.666666666668</v>
      </c>
      <c r="Q28" s="12">
        <f t="shared" si="5"/>
        <v>15320.152999999998</v>
      </c>
      <c r="R28" s="12">
        <f t="shared" si="19"/>
        <v>94.1407570512689</v>
      </c>
      <c r="S28" s="11">
        <f t="shared" si="20"/>
        <v>78.45063087605743</v>
      </c>
      <c r="T28" s="51">
        <v>7300</v>
      </c>
      <c r="U28" s="38">
        <f t="shared" si="21"/>
        <v>6083.333333333334</v>
      </c>
      <c r="V28" s="51">
        <v>5922.28</v>
      </c>
      <c r="W28" s="12">
        <f t="shared" si="22"/>
        <v>97.35254794520547</v>
      </c>
      <c r="X28" s="11">
        <f t="shared" si="23"/>
        <v>81.12712328767124</v>
      </c>
      <c r="Y28" s="51">
        <v>7470.2</v>
      </c>
      <c r="Z28" s="38">
        <f t="shared" si="24"/>
        <v>6225.166666666666</v>
      </c>
      <c r="AA28" s="51">
        <v>6046.602</v>
      </c>
      <c r="AB28" s="12">
        <f t="shared" si="25"/>
        <v>97.13156809723971</v>
      </c>
      <c r="AC28" s="11">
        <f t="shared" si="26"/>
        <v>80.94297341436642</v>
      </c>
      <c r="AD28" s="51">
        <v>12228.4</v>
      </c>
      <c r="AE28" s="38">
        <f t="shared" si="27"/>
        <v>10190.333333333332</v>
      </c>
      <c r="AF28" s="51">
        <v>9397.873</v>
      </c>
      <c r="AG28" s="12">
        <f t="shared" si="28"/>
        <v>92.2234110758562</v>
      </c>
      <c r="AH28" s="11">
        <f t="shared" si="29"/>
        <v>76.8528425632135</v>
      </c>
      <c r="AI28" s="51">
        <v>480</v>
      </c>
      <c r="AJ28" s="38">
        <f t="shared" si="30"/>
        <v>400</v>
      </c>
      <c r="AK28" s="51">
        <v>671</v>
      </c>
      <c r="AL28" s="12">
        <f t="shared" si="31"/>
        <v>167.75</v>
      </c>
      <c r="AM28" s="11">
        <f t="shared" si="32"/>
        <v>139.79166666666666</v>
      </c>
      <c r="AN28" s="51"/>
      <c r="AO28" s="13">
        <f t="shared" si="33"/>
        <v>0</v>
      </c>
      <c r="AP28" s="51">
        <v>0</v>
      </c>
      <c r="AQ28" s="12" t="e">
        <f t="shared" si="34"/>
        <v>#DIV/0!</v>
      </c>
      <c r="AR28" s="11" t="e">
        <f t="shared" si="35"/>
        <v>#DIV/0!</v>
      </c>
      <c r="AS28" s="41">
        <v>0</v>
      </c>
      <c r="AT28" s="13">
        <f t="shared" si="36"/>
        <v>0</v>
      </c>
      <c r="AU28" s="51">
        <v>0</v>
      </c>
      <c r="AV28" s="41">
        <v>0</v>
      </c>
      <c r="AW28" s="11">
        <f t="shared" si="37"/>
        <v>0</v>
      </c>
      <c r="AX28" s="51">
        <v>0</v>
      </c>
      <c r="AY28" s="52">
        <v>76175.8</v>
      </c>
      <c r="AZ28" s="11">
        <f t="shared" si="38"/>
        <v>63479.833333333336</v>
      </c>
      <c r="BA28" s="51">
        <v>63479.9</v>
      </c>
      <c r="BB28" s="41">
        <v>0</v>
      </c>
      <c r="BC28" s="14">
        <f t="shared" si="39"/>
        <v>0</v>
      </c>
      <c r="BD28" s="14"/>
      <c r="BE28" s="45">
        <v>1867</v>
      </c>
      <c r="BF28" s="39">
        <f t="shared" si="40"/>
        <v>1555.8333333333335</v>
      </c>
      <c r="BG28" s="51">
        <v>1430.1</v>
      </c>
      <c r="BH28" s="41">
        <v>0</v>
      </c>
      <c r="BI28" s="11">
        <f t="shared" si="41"/>
        <v>0</v>
      </c>
      <c r="BJ28" s="51">
        <v>0</v>
      </c>
      <c r="BK28" s="41">
        <v>0</v>
      </c>
      <c r="BL28" s="11">
        <f t="shared" si="42"/>
        <v>0</v>
      </c>
      <c r="BM28" s="51">
        <v>0</v>
      </c>
      <c r="BN28" s="12">
        <f t="shared" si="6"/>
        <v>376</v>
      </c>
      <c r="BO28" s="12">
        <f t="shared" si="43"/>
        <v>313.3333333333333</v>
      </c>
      <c r="BP28" s="12">
        <f t="shared" si="7"/>
        <v>399.827</v>
      </c>
      <c r="BQ28" s="12">
        <f t="shared" si="44"/>
        <v>127.60436170212768</v>
      </c>
      <c r="BR28" s="11">
        <f t="shared" si="45"/>
        <v>106.33696808510638</v>
      </c>
      <c r="BS28" s="51">
        <v>0</v>
      </c>
      <c r="BT28" s="38">
        <f t="shared" si="46"/>
        <v>0</v>
      </c>
      <c r="BU28" s="51">
        <v>0</v>
      </c>
      <c r="BV28" s="51">
        <v>376</v>
      </c>
      <c r="BW28" s="11">
        <f t="shared" si="47"/>
        <v>313.3333333333333</v>
      </c>
      <c r="BX28" s="51">
        <v>399.827</v>
      </c>
      <c r="BY28" s="45">
        <v>0</v>
      </c>
      <c r="BZ28" s="11">
        <f t="shared" si="48"/>
        <v>0</v>
      </c>
      <c r="CA28" s="51">
        <v>0</v>
      </c>
      <c r="CB28" s="51">
        <v>0</v>
      </c>
      <c r="CC28" s="38">
        <f t="shared" si="49"/>
        <v>0</v>
      </c>
      <c r="CD28" s="51">
        <v>0</v>
      </c>
      <c r="CE28" s="11"/>
      <c r="CF28" s="11"/>
      <c r="CG28" s="51">
        <v>0</v>
      </c>
      <c r="CH28" s="45">
        <v>0</v>
      </c>
      <c r="CI28" s="11">
        <f t="shared" si="50"/>
        <v>0</v>
      </c>
      <c r="CJ28" s="51">
        <v>0</v>
      </c>
      <c r="CK28" s="41">
        <v>0</v>
      </c>
      <c r="CL28" s="38">
        <f t="shared" si="51"/>
        <v>0</v>
      </c>
      <c r="CM28" s="51">
        <v>0</v>
      </c>
      <c r="CN28" s="51">
        <v>10000</v>
      </c>
      <c r="CO28" s="38">
        <f t="shared" si="52"/>
        <v>8333.333333333334</v>
      </c>
      <c r="CP28" s="51">
        <v>7956.766</v>
      </c>
      <c r="CQ28" s="51">
        <v>3000</v>
      </c>
      <c r="CR28" s="11">
        <f t="shared" si="53"/>
        <v>2500</v>
      </c>
      <c r="CS28" s="51">
        <v>1098.666</v>
      </c>
      <c r="CT28" s="41">
        <v>0</v>
      </c>
      <c r="CU28" s="38">
        <f t="shared" si="54"/>
        <v>0</v>
      </c>
      <c r="CV28" s="51">
        <v>0</v>
      </c>
      <c r="CW28" s="45">
        <v>0</v>
      </c>
      <c r="CX28" s="11">
        <f t="shared" si="55"/>
        <v>0</v>
      </c>
      <c r="CY28" s="51">
        <v>0</v>
      </c>
      <c r="CZ28" s="45">
        <v>0</v>
      </c>
      <c r="DA28" s="11">
        <f t="shared" si="56"/>
        <v>0</v>
      </c>
      <c r="DB28" s="51">
        <v>0</v>
      </c>
      <c r="DC28" s="51">
        <v>0</v>
      </c>
      <c r="DD28" s="11">
        <f t="shared" si="57"/>
        <v>0</v>
      </c>
      <c r="DE28" s="51">
        <v>518.267</v>
      </c>
      <c r="DF28" s="51">
        <v>0</v>
      </c>
      <c r="DG28" s="12">
        <f t="shared" si="8"/>
        <v>115897.4</v>
      </c>
      <c r="DH28" s="12">
        <f t="shared" si="58"/>
        <v>96581.16666666667</v>
      </c>
      <c r="DI28" s="12">
        <f t="shared" si="9"/>
        <v>95822.61500000002</v>
      </c>
      <c r="DJ28" s="45">
        <v>0</v>
      </c>
      <c r="DK28" s="11">
        <f t="shared" si="59"/>
        <v>0</v>
      </c>
      <c r="DL28" s="51"/>
      <c r="DM28" s="51">
        <v>0</v>
      </c>
      <c r="DN28" s="11">
        <f t="shared" si="60"/>
        <v>0</v>
      </c>
      <c r="DO28" s="51">
        <v>0</v>
      </c>
      <c r="DP28" s="45">
        <v>0</v>
      </c>
      <c r="DQ28" s="11">
        <f t="shared" si="61"/>
        <v>0</v>
      </c>
      <c r="DR28" s="51">
        <v>0</v>
      </c>
      <c r="DS28" s="51">
        <v>0</v>
      </c>
      <c r="DT28" s="11">
        <f t="shared" si="62"/>
        <v>0</v>
      </c>
      <c r="DU28" s="51">
        <v>0</v>
      </c>
      <c r="DV28" s="45">
        <v>0</v>
      </c>
      <c r="DW28" s="11">
        <f t="shared" si="63"/>
        <v>0</v>
      </c>
      <c r="DX28" s="51">
        <v>0</v>
      </c>
      <c r="DY28" s="51">
        <v>6000</v>
      </c>
      <c r="DZ28" s="11">
        <f t="shared" si="64"/>
        <v>5000</v>
      </c>
      <c r="EA28" s="51">
        <v>0</v>
      </c>
      <c r="EB28" s="51">
        <v>0</v>
      </c>
      <c r="EC28" s="12">
        <f t="shared" si="10"/>
        <v>6000</v>
      </c>
      <c r="ED28" s="12">
        <f t="shared" si="65"/>
        <v>5000</v>
      </c>
      <c r="EE28" s="12">
        <f t="shared" si="11"/>
        <v>0</v>
      </c>
      <c r="EH28" s="15"/>
      <c r="EJ28" s="15"/>
      <c r="EK28" s="15"/>
      <c r="EM28" s="15"/>
    </row>
    <row r="29" spans="1:143" s="16" customFormat="1" ht="20.25" customHeight="1">
      <c r="A29" s="22">
        <v>20</v>
      </c>
      <c r="B29" s="40" t="s">
        <v>75</v>
      </c>
      <c r="C29" s="41">
        <v>6344.4</v>
      </c>
      <c r="D29" s="41">
        <v>0</v>
      </c>
      <c r="E29" s="26">
        <f t="shared" si="0"/>
        <v>26183.600000000002</v>
      </c>
      <c r="F29" s="34">
        <f t="shared" si="12"/>
        <v>21819.666666666668</v>
      </c>
      <c r="G29" s="12">
        <f t="shared" si="1"/>
        <v>22028.435999999994</v>
      </c>
      <c r="H29" s="12">
        <f t="shared" si="13"/>
        <v>100.95679432927479</v>
      </c>
      <c r="I29" s="12">
        <f t="shared" si="14"/>
        <v>84.13066194106231</v>
      </c>
      <c r="J29" s="12">
        <f t="shared" si="2"/>
        <v>7010.7</v>
      </c>
      <c r="K29" s="12">
        <f t="shared" si="15"/>
        <v>5842.25</v>
      </c>
      <c r="L29" s="12">
        <f t="shared" si="3"/>
        <v>6050.936000000001</v>
      </c>
      <c r="M29" s="12">
        <f t="shared" si="16"/>
        <v>103.57201420685524</v>
      </c>
      <c r="N29" s="12">
        <f t="shared" si="17"/>
        <v>86.31001183904604</v>
      </c>
      <c r="O29" s="12">
        <f t="shared" si="4"/>
        <v>3780</v>
      </c>
      <c r="P29" s="12">
        <f t="shared" si="18"/>
        <v>3150</v>
      </c>
      <c r="Q29" s="12">
        <f t="shared" si="5"/>
        <v>2942.868</v>
      </c>
      <c r="R29" s="12">
        <f t="shared" si="19"/>
        <v>93.42438095238094</v>
      </c>
      <c r="S29" s="11">
        <f t="shared" si="20"/>
        <v>77.8536507936508</v>
      </c>
      <c r="T29" s="51">
        <v>580</v>
      </c>
      <c r="U29" s="38">
        <f t="shared" si="21"/>
        <v>483.33333333333337</v>
      </c>
      <c r="V29" s="51">
        <v>561.768</v>
      </c>
      <c r="W29" s="12">
        <f t="shared" si="22"/>
        <v>116.22786206896552</v>
      </c>
      <c r="X29" s="11">
        <f t="shared" si="23"/>
        <v>96.85655172413794</v>
      </c>
      <c r="Y29" s="51">
        <v>1450</v>
      </c>
      <c r="Z29" s="38">
        <f t="shared" si="24"/>
        <v>1208.3333333333333</v>
      </c>
      <c r="AA29" s="51">
        <v>1399.45</v>
      </c>
      <c r="AB29" s="12">
        <f t="shared" si="25"/>
        <v>115.81655172413794</v>
      </c>
      <c r="AC29" s="11">
        <f t="shared" si="26"/>
        <v>96.51379310344828</v>
      </c>
      <c r="AD29" s="51">
        <v>3200</v>
      </c>
      <c r="AE29" s="38">
        <f t="shared" si="27"/>
        <v>2666.666666666667</v>
      </c>
      <c r="AF29" s="51">
        <v>2381.1</v>
      </c>
      <c r="AG29" s="12">
        <f t="shared" si="28"/>
        <v>89.29124999999999</v>
      </c>
      <c r="AH29" s="11">
        <f t="shared" si="29"/>
        <v>74.409375</v>
      </c>
      <c r="AI29" s="51">
        <v>60</v>
      </c>
      <c r="AJ29" s="38">
        <f t="shared" si="30"/>
        <v>50</v>
      </c>
      <c r="AK29" s="51">
        <v>94.5</v>
      </c>
      <c r="AL29" s="12">
        <f t="shared" si="31"/>
        <v>189</v>
      </c>
      <c r="AM29" s="11">
        <f t="shared" si="32"/>
        <v>157.5</v>
      </c>
      <c r="AN29" s="51"/>
      <c r="AO29" s="13">
        <f t="shared" si="33"/>
        <v>0</v>
      </c>
      <c r="AP29" s="51">
        <v>0</v>
      </c>
      <c r="AQ29" s="12" t="e">
        <f t="shared" si="34"/>
        <v>#DIV/0!</v>
      </c>
      <c r="AR29" s="11" t="e">
        <f t="shared" si="35"/>
        <v>#DIV/0!</v>
      </c>
      <c r="AS29" s="41">
        <v>0</v>
      </c>
      <c r="AT29" s="13">
        <f t="shared" si="36"/>
        <v>0</v>
      </c>
      <c r="AU29" s="51">
        <v>0</v>
      </c>
      <c r="AV29" s="41">
        <v>0</v>
      </c>
      <c r="AW29" s="11">
        <f t="shared" si="37"/>
        <v>0</v>
      </c>
      <c r="AX29" s="51">
        <v>0</v>
      </c>
      <c r="AY29" s="52">
        <v>19172.9</v>
      </c>
      <c r="AZ29" s="11">
        <f t="shared" si="38"/>
        <v>15977.416666666668</v>
      </c>
      <c r="BA29" s="51">
        <v>15977.5</v>
      </c>
      <c r="BB29" s="41">
        <v>0</v>
      </c>
      <c r="BC29" s="14">
        <f t="shared" si="39"/>
        <v>0</v>
      </c>
      <c r="BD29" s="14"/>
      <c r="BE29" s="45">
        <v>0</v>
      </c>
      <c r="BF29" s="39">
        <f t="shared" si="40"/>
        <v>0</v>
      </c>
      <c r="BG29" s="51">
        <v>0</v>
      </c>
      <c r="BH29" s="41">
        <v>0</v>
      </c>
      <c r="BI29" s="11">
        <f t="shared" si="41"/>
        <v>0</v>
      </c>
      <c r="BJ29" s="51">
        <v>0</v>
      </c>
      <c r="BK29" s="41">
        <v>0</v>
      </c>
      <c r="BL29" s="11">
        <f t="shared" si="42"/>
        <v>0</v>
      </c>
      <c r="BM29" s="51">
        <v>0</v>
      </c>
      <c r="BN29" s="12">
        <f t="shared" si="6"/>
        <v>990.7</v>
      </c>
      <c r="BO29" s="12">
        <f t="shared" si="43"/>
        <v>825.5833333333334</v>
      </c>
      <c r="BP29" s="12">
        <f t="shared" si="7"/>
        <v>883.518</v>
      </c>
      <c r="BQ29" s="12">
        <f t="shared" si="44"/>
        <v>107.01742202483094</v>
      </c>
      <c r="BR29" s="11">
        <f t="shared" si="45"/>
        <v>89.18118502069244</v>
      </c>
      <c r="BS29" s="51">
        <v>990.7</v>
      </c>
      <c r="BT29" s="38">
        <f t="shared" si="46"/>
        <v>825.5833333333334</v>
      </c>
      <c r="BU29" s="51">
        <v>883.134</v>
      </c>
      <c r="BV29" s="51">
        <v>0</v>
      </c>
      <c r="BW29" s="11">
        <f t="shared" si="47"/>
        <v>0</v>
      </c>
      <c r="BX29" s="51">
        <v>0.384</v>
      </c>
      <c r="BY29" s="45">
        <v>0</v>
      </c>
      <c r="BZ29" s="11">
        <f t="shared" si="48"/>
        <v>0</v>
      </c>
      <c r="CA29" s="51">
        <v>0</v>
      </c>
      <c r="CB29" s="51">
        <v>0</v>
      </c>
      <c r="CC29" s="38">
        <f t="shared" si="49"/>
        <v>0</v>
      </c>
      <c r="CD29" s="51">
        <v>0</v>
      </c>
      <c r="CE29" s="11"/>
      <c r="CF29" s="11"/>
      <c r="CG29" s="51">
        <v>0</v>
      </c>
      <c r="CH29" s="45">
        <v>0</v>
      </c>
      <c r="CI29" s="11">
        <f t="shared" si="50"/>
        <v>0</v>
      </c>
      <c r="CJ29" s="51">
        <v>0</v>
      </c>
      <c r="CK29" s="41">
        <v>0</v>
      </c>
      <c r="CL29" s="38">
        <f t="shared" si="51"/>
        <v>0</v>
      </c>
      <c r="CM29" s="51">
        <v>0</v>
      </c>
      <c r="CN29" s="51">
        <v>530</v>
      </c>
      <c r="CO29" s="38">
        <f t="shared" si="52"/>
        <v>441.66666666666663</v>
      </c>
      <c r="CP29" s="51">
        <v>530.6</v>
      </c>
      <c r="CQ29" s="51">
        <v>530</v>
      </c>
      <c r="CR29" s="11">
        <f t="shared" si="53"/>
        <v>441.66666666666663</v>
      </c>
      <c r="CS29" s="51">
        <v>530.6</v>
      </c>
      <c r="CT29" s="41">
        <v>0</v>
      </c>
      <c r="CU29" s="38">
        <f t="shared" si="54"/>
        <v>0</v>
      </c>
      <c r="CV29" s="51">
        <v>0</v>
      </c>
      <c r="CW29" s="45">
        <v>0</v>
      </c>
      <c r="CX29" s="11">
        <f t="shared" si="55"/>
        <v>0</v>
      </c>
      <c r="CY29" s="51">
        <v>0</v>
      </c>
      <c r="CZ29" s="45">
        <v>0</v>
      </c>
      <c r="DA29" s="11">
        <f t="shared" si="56"/>
        <v>0</v>
      </c>
      <c r="DB29" s="51">
        <v>0</v>
      </c>
      <c r="DC29" s="51">
        <v>200</v>
      </c>
      <c r="DD29" s="11">
        <f t="shared" si="57"/>
        <v>166.66666666666669</v>
      </c>
      <c r="DE29" s="51">
        <v>200</v>
      </c>
      <c r="DF29" s="51">
        <v>0</v>
      </c>
      <c r="DG29" s="12">
        <f t="shared" si="8"/>
        <v>26183.600000000002</v>
      </c>
      <c r="DH29" s="12">
        <f t="shared" si="58"/>
        <v>21819.666666666668</v>
      </c>
      <c r="DI29" s="12">
        <f t="shared" si="9"/>
        <v>22028.435999999994</v>
      </c>
      <c r="DJ29" s="45">
        <v>0</v>
      </c>
      <c r="DK29" s="11">
        <f t="shared" si="59"/>
        <v>0</v>
      </c>
      <c r="DL29" s="51"/>
      <c r="DM29" s="51">
        <v>0</v>
      </c>
      <c r="DN29" s="11">
        <f t="shared" si="60"/>
        <v>0</v>
      </c>
      <c r="DO29" s="51">
        <v>0</v>
      </c>
      <c r="DP29" s="45">
        <v>0</v>
      </c>
      <c r="DQ29" s="11">
        <f t="shared" si="61"/>
        <v>0</v>
      </c>
      <c r="DR29" s="51">
        <v>0</v>
      </c>
      <c r="DS29" s="51">
        <v>0</v>
      </c>
      <c r="DT29" s="11">
        <f t="shared" si="62"/>
        <v>0</v>
      </c>
      <c r="DU29" s="51">
        <v>0</v>
      </c>
      <c r="DV29" s="45">
        <v>0</v>
      </c>
      <c r="DW29" s="11">
        <f t="shared" si="63"/>
        <v>0</v>
      </c>
      <c r="DX29" s="51">
        <v>0</v>
      </c>
      <c r="DY29" s="51">
        <v>1260</v>
      </c>
      <c r="DZ29" s="11">
        <f t="shared" si="64"/>
        <v>1050</v>
      </c>
      <c r="EA29" s="51">
        <v>0</v>
      </c>
      <c r="EB29" s="51">
        <v>0</v>
      </c>
      <c r="EC29" s="12">
        <f t="shared" si="10"/>
        <v>1260</v>
      </c>
      <c r="ED29" s="12">
        <f t="shared" si="65"/>
        <v>1050</v>
      </c>
      <c r="EE29" s="12">
        <f t="shared" si="11"/>
        <v>0</v>
      </c>
      <c r="EH29" s="15"/>
      <c r="EJ29" s="15"/>
      <c r="EK29" s="15"/>
      <c r="EM29" s="15"/>
    </row>
    <row r="30" spans="1:143" s="16" customFormat="1" ht="20.25" customHeight="1">
      <c r="A30" s="22">
        <v>21</v>
      </c>
      <c r="B30" s="40" t="s">
        <v>76</v>
      </c>
      <c r="C30" s="41">
        <v>10793.5</v>
      </c>
      <c r="D30" s="41">
        <v>0</v>
      </c>
      <c r="E30" s="26">
        <f t="shared" si="0"/>
        <v>98270.4</v>
      </c>
      <c r="F30" s="34">
        <f t="shared" si="12"/>
        <v>81892</v>
      </c>
      <c r="G30" s="12">
        <f t="shared" si="1"/>
        <v>78936.111</v>
      </c>
      <c r="H30" s="12">
        <f t="shared" si="13"/>
        <v>96.39050334587017</v>
      </c>
      <c r="I30" s="12">
        <f t="shared" si="14"/>
        <v>80.32541945489183</v>
      </c>
      <c r="J30" s="12">
        <f t="shared" si="2"/>
        <v>32850</v>
      </c>
      <c r="K30" s="12">
        <f t="shared" si="15"/>
        <v>27375</v>
      </c>
      <c r="L30" s="12">
        <f t="shared" si="3"/>
        <v>24419.110999999997</v>
      </c>
      <c r="M30" s="12">
        <f t="shared" si="16"/>
        <v>89.20223196347031</v>
      </c>
      <c r="N30" s="12">
        <f t="shared" si="17"/>
        <v>74.33519330289192</v>
      </c>
      <c r="O30" s="12">
        <f t="shared" si="4"/>
        <v>7800</v>
      </c>
      <c r="P30" s="12">
        <f t="shared" si="18"/>
        <v>6500</v>
      </c>
      <c r="Q30" s="12">
        <f t="shared" si="5"/>
        <v>5706.762</v>
      </c>
      <c r="R30" s="12">
        <f t="shared" si="19"/>
        <v>87.79633846153845</v>
      </c>
      <c r="S30" s="11">
        <f t="shared" si="20"/>
        <v>73.16361538461538</v>
      </c>
      <c r="T30" s="51">
        <v>1200</v>
      </c>
      <c r="U30" s="38">
        <f t="shared" si="21"/>
        <v>1000</v>
      </c>
      <c r="V30" s="51">
        <v>941.612</v>
      </c>
      <c r="W30" s="12">
        <f t="shared" si="22"/>
        <v>94.1612</v>
      </c>
      <c r="X30" s="11">
        <f t="shared" si="23"/>
        <v>78.46766666666667</v>
      </c>
      <c r="Y30" s="51">
        <v>11400</v>
      </c>
      <c r="Z30" s="38">
        <f t="shared" si="24"/>
        <v>9500</v>
      </c>
      <c r="AA30" s="51">
        <v>9057.818</v>
      </c>
      <c r="AB30" s="12">
        <f t="shared" si="25"/>
        <v>95.34545263157894</v>
      </c>
      <c r="AC30" s="11">
        <f t="shared" si="26"/>
        <v>79.45454385964912</v>
      </c>
      <c r="AD30" s="51">
        <v>6600</v>
      </c>
      <c r="AE30" s="38">
        <f t="shared" si="27"/>
        <v>5500</v>
      </c>
      <c r="AF30" s="51">
        <v>4765.15</v>
      </c>
      <c r="AG30" s="12">
        <f t="shared" si="28"/>
        <v>86.6390909090909</v>
      </c>
      <c r="AH30" s="11">
        <f t="shared" si="29"/>
        <v>72.19924242424241</v>
      </c>
      <c r="AI30" s="51">
        <v>900</v>
      </c>
      <c r="AJ30" s="38">
        <f t="shared" si="30"/>
        <v>750</v>
      </c>
      <c r="AK30" s="51">
        <v>399</v>
      </c>
      <c r="AL30" s="12">
        <f t="shared" si="31"/>
        <v>53.2</v>
      </c>
      <c r="AM30" s="11">
        <f t="shared" si="32"/>
        <v>44.333333333333336</v>
      </c>
      <c r="AN30" s="51"/>
      <c r="AO30" s="13">
        <f t="shared" si="33"/>
        <v>0</v>
      </c>
      <c r="AP30" s="51">
        <v>0</v>
      </c>
      <c r="AQ30" s="12" t="e">
        <f t="shared" si="34"/>
        <v>#DIV/0!</v>
      </c>
      <c r="AR30" s="11" t="e">
        <f t="shared" si="35"/>
        <v>#DIV/0!</v>
      </c>
      <c r="AS30" s="41">
        <v>0</v>
      </c>
      <c r="AT30" s="13">
        <f t="shared" si="36"/>
        <v>0</v>
      </c>
      <c r="AU30" s="51">
        <v>0</v>
      </c>
      <c r="AV30" s="41">
        <v>0</v>
      </c>
      <c r="AW30" s="11">
        <f t="shared" si="37"/>
        <v>0</v>
      </c>
      <c r="AX30" s="51">
        <v>0</v>
      </c>
      <c r="AY30" s="52">
        <v>65420.4</v>
      </c>
      <c r="AZ30" s="11">
        <f t="shared" si="38"/>
        <v>54517</v>
      </c>
      <c r="BA30" s="51">
        <v>54517</v>
      </c>
      <c r="BB30" s="41">
        <v>0</v>
      </c>
      <c r="BC30" s="14">
        <f t="shared" si="39"/>
        <v>0</v>
      </c>
      <c r="BD30" s="14"/>
      <c r="BE30" s="45">
        <v>0</v>
      </c>
      <c r="BF30" s="39">
        <f t="shared" si="40"/>
        <v>0</v>
      </c>
      <c r="BG30" s="51">
        <v>0</v>
      </c>
      <c r="BH30" s="41">
        <v>0</v>
      </c>
      <c r="BI30" s="11">
        <f t="shared" si="41"/>
        <v>0</v>
      </c>
      <c r="BJ30" s="51">
        <v>0</v>
      </c>
      <c r="BK30" s="41">
        <v>0</v>
      </c>
      <c r="BL30" s="11">
        <f t="shared" si="42"/>
        <v>0</v>
      </c>
      <c r="BM30" s="51">
        <v>0</v>
      </c>
      <c r="BN30" s="12">
        <f t="shared" si="6"/>
        <v>3800</v>
      </c>
      <c r="BO30" s="12">
        <f t="shared" si="43"/>
        <v>3166.666666666667</v>
      </c>
      <c r="BP30" s="12">
        <f t="shared" si="7"/>
        <v>2871.3</v>
      </c>
      <c r="BQ30" s="12">
        <f t="shared" si="44"/>
        <v>90.67263157894736</v>
      </c>
      <c r="BR30" s="11">
        <f t="shared" si="45"/>
        <v>75.56052631578947</v>
      </c>
      <c r="BS30" s="51">
        <v>3800</v>
      </c>
      <c r="BT30" s="38">
        <f t="shared" si="46"/>
        <v>3166.666666666667</v>
      </c>
      <c r="BU30" s="51">
        <v>2771.3</v>
      </c>
      <c r="BV30" s="51">
        <v>0</v>
      </c>
      <c r="BW30" s="11">
        <f t="shared" si="47"/>
        <v>0</v>
      </c>
      <c r="BX30" s="51">
        <v>100</v>
      </c>
      <c r="BY30" s="45">
        <v>0</v>
      </c>
      <c r="BZ30" s="11">
        <f t="shared" si="48"/>
        <v>0</v>
      </c>
      <c r="CA30" s="51">
        <v>0</v>
      </c>
      <c r="CB30" s="51">
        <v>0</v>
      </c>
      <c r="CC30" s="38">
        <f t="shared" si="49"/>
        <v>0</v>
      </c>
      <c r="CD30" s="51">
        <v>0</v>
      </c>
      <c r="CE30" s="11"/>
      <c r="CF30" s="11"/>
      <c r="CG30" s="51">
        <v>0</v>
      </c>
      <c r="CH30" s="45">
        <v>0</v>
      </c>
      <c r="CI30" s="11">
        <f t="shared" si="50"/>
        <v>0</v>
      </c>
      <c r="CJ30" s="51">
        <v>0</v>
      </c>
      <c r="CK30" s="41">
        <v>0</v>
      </c>
      <c r="CL30" s="38">
        <f t="shared" si="51"/>
        <v>0</v>
      </c>
      <c r="CM30" s="51">
        <v>0</v>
      </c>
      <c r="CN30" s="51">
        <v>8750</v>
      </c>
      <c r="CO30" s="38">
        <f t="shared" si="52"/>
        <v>7291.666666666666</v>
      </c>
      <c r="CP30" s="51">
        <v>6195.3</v>
      </c>
      <c r="CQ30" s="51">
        <v>2150</v>
      </c>
      <c r="CR30" s="11">
        <f t="shared" si="53"/>
        <v>1791.6666666666665</v>
      </c>
      <c r="CS30" s="51">
        <v>1432.7</v>
      </c>
      <c r="CT30" s="41">
        <v>200</v>
      </c>
      <c r="CU30" s="38">
        <f t="shared" si="54"/>
        <v>166.66666666666669</v>
      </c>
      <c r="CV30" s="51">
        <v>188.931</v>
      </c>
      <c r="CW30" s="45">
        <v>0</v>
      </c>
      <c r="CX30" s="11">
        <f t="shared" si="55"/>
        <v>0</v>
      </c>
      <c r="CY30" s="51">
        <v>0</v>
      </c>
      <c r="CZ30" s="45">
        <v>0</v>
      </c>
      <c r="DA30" s="11">
        <f t="shared" si="56"/>
        <v>0</v>
      </c>
      <c r="DB30" s="51">
        <v>0</v>
      </c>
      <c r="DC30" s="51">
        <v>0</v>
      </c>
      <c r="DD30" s="11">
        <f t="shared" si="57"/>
        <v>0</v>
      </c>
      <c r="DE30" s="51">
        <v>0</v>
      </c>
      <c r="DF30" s="51">
        <v>0</v>
      </c>
      <c r="DG30" s="12">
        <f t="shared" si="8"/>
        <v>98270.4</v>
      </c>
      <c r="DH30" s="12">
        <f t="shared" si="58"/>
        <v>81892</v>
      </c>
      <c r="DI30" s="12">
        <f t="shared" si="9"/>
        <v>78936.111</v>
      </c>
      <c r="DJ30" s="45">
        <v>0</v>
      </c>
      <c r="DK30" s="11">
        <f t="shared" si="59"/>
        <v>0</v>
      </c>
      <c r="DL30" s="51"/>
      <c r="DM30" s="51">
        <v>0</v>
      </c>
      <c r="DN30" s="11">
        <f t="shared" si="60"/>
        <v>0</v>
      </c>
      <c r="DO30" s="51">
        <v>0</v>
      </c>
      <c r="DP30" s="45">
        <v>0</v>
      </c>
      <c r="DQ30" s="11">
        <f t="shared" si="61"/>
        <v>0</v>
      </c>
      <c r="DR30" s="51">
        <v>0</v>
      </c>
      <c r="DS30" s="51">
        <v>0</v>
      </c>
      <c r="DT30" s="11">
        <f t="shared" si="62"/>
        <v>0</v>
      </c>
      <c r="DU30" s="51">
        <v>0</v>
      </c>
      <c r="DV30" s="45">
        <v>0</v>
      </c>
      <c r="DW30" s="11">
        <f t="shared" si="63"/>
        <v>0</v>
      </c>
      <c r="DX30" s="51">
        <v>0</v>
      </c>
      <c r="DY30" s="51">
        <v>4000</v>
      </c>
      <c r="DZ30" s="11">
        <f t="shared" si="64"/>
        <v>3333.333333333333</v>
      </c>
      <c r="EA30" s="51">
        <v>4000</v>
      </c>
      <c r="EB30" s="51">
        <v>0</v>
      </c>
      <c r="EC30" s="12">
        <f t="shared" si="10"/>
        <v>4000</v>
      </c>
      <c r="ED30" s="12">
        <f t="shared" si="65"/>
        <v>3333.333333333333</v>
      </c>
      <c r="EE30" s="12">
        <f t="shared" si="11"/>
        <v>4000</v>
      </c>
      <c r="EH30" s="15"/>
      <c r="EJ30" s="15"/>
      <c r="EK30" s="15"/>
      <c r="EM30" s="15"/>
    </row>
    <row r="31" spans="1:143" s="16" customFormat="1" ht="20.25" customHeight="1">
      <c r="A31" s="22">
        <v>22</v>
      </c>
      <c r="B31" s="40" t="s">
        <v>77</v>
      </c>
      <c r="C31" s="41">
        <v>725.2</v>
      </c>
      <c r="D31" s="41">
        <v>0</v>
      </c>
      <c r="E31" s="26">
        <f t="shared" si="0"/>
        <v>7891</v>
      </c>
      <c r="F31" s="34">
        <f t="shared" si="12"/>
        <v>6575.833333333334</v>
      </c>
      <c r="G31" s="12">
        <f t="shared" si="1"/>
        <v>5903.395</v>
      </c>
      <c r="H31" s="12">
        <f t="shared" si="13"/>
        <v>89.77409707261437</v>
      </c>
      <c r="I31" s="12">
        <f t="shared" si="14"/>
        <v>74.81174756051198</v>
      </c>
      <c r="J31" s="12">
        <f t="shared" si="2"/>
        <v>4211</v>
      </c>
      <c r="K31" s="12">
        <f t="shared" si="15"/>
        <v>3509.166666666667</v>
      </c>
      <c r="L31" s="12">
        <f t="shared" si="3"/>
        <v>2986.795</v>
      </c>
      <c r="M31" s="12">
        <f t="shared" si="16"/>
        <v>85.11408216575634</v>
      </c>
      <c r="N31" s="12">
        <f t="shared" si="17"/>
        <v>70.92840180479696</v>
      </c>
      <c r="O31" s="12">
        <f t="shared" si="4"/>
        <v>1411</v>
      </c>
      <c r="P31" s="12">
        <f t="shared" si="18"/>
        <v>1175.8333333333333</v>
      </c>
      <c r="Q31" s="12">
        <f t="shared" si="5"/>
        <v>1269.006</v>
      </c>
      <c r="R31" s="12">
        <f t="shared" si="19"/>
        <v>107.92396881644225</v>
      </c>
      <c r="S31" s="11">
        <f t="shared" si="20"/>
        <v>89.93664068036854</v>
      </c>
      <c r="T31" s="51">
        <v>750</v>
      </c>
      <c r="U31" s="38">
        <f t="shared" si="21"/>
        <v>625</v>
      </c>
      <c r="V31" s="51">
        <v>795.206</v>
      </c>
      <c r="W31" s="12">
        <f t="shared" si="22"/>
        <v>127.23295999999999</v>
      </c>
      <c r="X31" s="11">
        <f t="shared" si="23"/>
        <v>106.02746666666667</v>
      </c>
      <c r="Y31" s="51">
        <v>1600</v>
      </c>
      <c r="Z31" s="38">
        <f t="shared" si="24"/>
        <v>1333.3333333333335</v>
      </c>
      <c r="AA31" s="51">
        <v>1294.039</v>
      </c>
      <c r="AB31" s="12">
        <f t="shared" si="25"/>
        <v>97.05292499999999</v>
      </c>
      <c r="AC31" s="11">
        <f t="shared" si="26"/>
        <v>80.8774375</v>
      </c>
      <c r="AD31" s="51">
        <v>661</v>
      </c>
      <c r="AE31" s="38">
        <f t="shared" si="27"/>
        <v>550.8333333333334</v>
      </c>
      <c r="AF31" s="51">
        <v>473.8</v>
      </c>
      <c r="AG31" s="12">
        <f t="shared" si="28"/>
        <v>86.01512859304084</v>
      </c>
      <c r="AH31" s="11">
        <f t="shared" si="29"/>
        <v>71.67927382753405</v>
      </c>
      <c r="AI31" s="51">
        <v>400</v>
      </c>
      <c r="AJ31" s="38">
        <f t="shared" si="30"/>
        <v>333.33333333333337</v>
      </c>
      <c r="AK31" s="51">
        <v>75</v>
      </c>
      <c r="AL31" s="12">
        <f t="shared" si="31"/>
        <v>22.499999999999996</v>
      </c>
      <c r="AM31" s="11">
        <f t="shared" si="32"/>
        <v>18.75</v>
      </c>
      <c r="AN31" s="51"/>
      <c r="AO31" s="13">
        <f t="shared" si="33"/>
        <v>0</v>
      </c>
      <c r="AP31" s="51">
        <v>0</v>
      </c>
      <c r="AQ31" s="12" t="e">
        <f t="shared" si="34"/>
        <v>#DIV/0!</v>
      </c>
      <c r="AR31" s="11" t="e">
        <f t="shared" si="35"/>
        <v>#DIV/0!</v>
      </c>
      <c r="AS31" s="41">
        <v>0</v>
      </c>
      <c r="AT31" s="13">
        <f t="shared" si="36"/>
        <v>0</v>
      </c>
      <c r="AU31" s="51">
        <v>0</v>
      </c>
      <c r="AV31" s="41">
        <v>0</v>
      </c>
      <c r="AW31" s="11">
        <f t="shared" si="37"/>
        <v>0</v>
      </c>
      <c r="AX31" s="51">
        <v>0</v>
      </c>
      <c r="AY31" s="52">
        <v>3500</v>
      </c>
      <c r="AZ31" s="11">
        <f t="shared" si="38"/>
        <v>2916.666666666667</v>
      </c>
      <c r="BA31" s="51">
        <v>2916.6</v>
      </c>
      <c r="BB31" s="41">
        <v>0</v>
      </c>
      <c r="BC31" s="14">
        <f t="shared" si="39"/>
        <v>0</v>
      </c>
      <c r="BD31" s="14"/>
      <c r="BE31" s="45">
        <v>0</v>
      </c>
      <c r="BF31" s="39">
        <f t="shared" si="40"/>
        <v>0</v>
      </c>
      <c r="BG31" s="51">
        <v>0</v>
      </c>
      <c r="BH31" s="41">
        <v>0</v>
      </c>
      <c r="BI31" s="11">
        <f t="shared" si="41"/>
        <v>0</v>
      </c>
      <c r="BJ31" s="51">
        <v>0</v>
      </c>
      <c r="BK31" s="41">
        <v>0</v>
      </c>
      <c r="BL31" s="11">
        <f t="shared" si="42"/>
        <v>0</v>
      </c>
      <c r="BM31" s="51">
        <v>0</v>
      </c>
      <c r="BN31" s="12">
        <f t="shared" si="6"/>
        <v>300</v>
      </c>
      <c r="BO31" s="12">
        <f t="shared" si="43"/>
        <v>250</v>
      </c>
      <c r="BP31" s="12">
        <f t="shared" si="7"/>
        <v>118.5</v>
      </c>
      <c r="BQ31" s="12">
        <f t="shared" si="44"/>
        <v>47.4</v>
      </c>
      <c r="BR31" s="11">
        <f t="shared" si="45"/>
        <v>39.5</v>
      </c>
      <c r="BS31" s="51">
        <v>300</v>
      </c>
      <c r="BT31" s="38">
        <f t="shared" si="46"/>
        <v>250</v>
      </c>
      <c r="BU31" s="51">
        <v>0</v>
      </c>
      <c r="BV31" s="51">
        <v>0</v>
      </c>
      <c r="BW31" s="11">
        <f t="shared" si="47"/>
        <v>0</v>
      </c>
      <c r="BX31" s="51">
        <v>118.5</v>
      </c>
      <c r="BY31" s="45">
        <v>0</v>
      </c>
      <c r="BZ31" s="11">
        <f t="shared" si="48"/>
        <v>0</v>
      </c>
      <c r="CA31" s="51">
        <v>0</v>
      </c>
      <c r="CB31" s="51">
        <v>0</v>
      </c>
      <c r="CC31" s="38">
        <f t="shared" si="49"/>
        <v>0</v>
      </c>
      <c r="CD31" s="51">
        <v>0</v>
      </c>
      <c r="CE31" s="11"/>
      <c r="CF31" s="11"/>
      <c r="CG31" s="51">
        <v>0</v>
      </c>
      <c r="CH31" s="45">
        <v>180</v>
      </c>
      <c r="CI31" s="11">
        <f t="shared" si="50"/>
        <v>150</v>
      </c>
      <c r="CJ31" s="51">
        <v>0</v>
      </c>
      <c r="CK31" s="41">
        <v>0</v>
      </c>
      <c r="CL31" s="38">
        <f t="shared" si="51"/>
        <v>0</v>
      </c>
      <c r="CM31" s="51">
        <v>0</v>
      </c>
      <c r="CN31" s="51">
        <v>500</v>
      </c>
      <c r="CO31" s="38">
        <f t="shared" si="52"/>
        <v>416.66666666666663</v>
      </c>
      <c r="CP31" s="51">
        <v>230.25</v>
      </c>
      <c r="CQ31" s="51">
        <v>200</v>
      </c>
      <c r="CR31" s="11">
        <f t="shared" si="53"/>
        <v>166.66666666666669</v>
      </c>
      <c r="CS31" s="51">
        <v>70.9</v>
      </c>
      <c r="CT31" s="41">
        <v>0</v>
      </c>
      <c r="CU31" s="38">
        <f t="shared" si="54"/>
        <v>0</v>
      </c>
      <c r="CV31" s="51">
        <v>0</v>
      </c>
      <c r="CW31" s="45">
        <v>0</v>
      </c>
      <c r="CX31" s="11">
        <f t="shared" si="55"/>
        <v>0</v>
      </c>
      <c r="CY31" s="51">
        <v>0</v>
      </c>
      <c r="CZ31" s="45">
        <v>0</v>
      </c>
      <c r="DA31" s="11">
        <f t="shared" si="56"/>
        <v>0</v>
      </c>
      <c r="DB31" s="51">
        <v>0</v>
      </c>
      <c r="DC31" s="51">
        <v>0</v>
      </c>
      <c r="DD31" s="11">
        <f t="shared" si="57"/>
        <v>0</v>
      </c>
      <c r="DE31" s="51">
        <v>0</v>
      </c>
      <c r="DF31" s="51">
        <v>0</v>
      </c>
      <c r="DG31" s="12">
        <f t="shared" si="8"/>
        <v>7891</v>
      </c>
      <c r="DH31" s="12">
        <f t="shared" si="58"/>
        <v>6575.833333333334</v>
      </c>
      <c r="DI31" s="12">
        <f t="shared" si="9"/>
        <v>5903.395</v>
      </c>
      <c r="DJ31" s="45">
        <v>0</v>
      </c>
      <c r="DK31" s="11">
        <f t="shared" si="59"/>
        <v>0</v>
      </c>
      <c r="DL31" s="51"/>
      <c r="DM31" s="51">
        <v>0</v>
      </c>
      <c r="DN31" s="11">
        <f t="shared" si="60"/>
        <v>0</v>
      </c>
      <c r="DO31" s="51">
        <v>0</v>
      </c>
      <c r="DP31" s="45">
        <v>0</v>
      </c>
      <c r="DQ31" s="11">
        <f t="shared" si="61"/>
        <v>0</v>
      </c>
      <c r="DR31" s="51">
        <v>0</v>
      </c>
      <c r="DS31" s="51">
        <v>0</v>
      </c>
      <c r="DT31" s="11">
        <f t="shared" si="62"/>
        <v>0</v>
      </c>
      <c r="DU31" s="51">
        <v>0</v>
      </c>
      <c r="DV31" s="45">
        <v>0</v>
      </c>
      <c r="DW31" s="11">
        <f t="shared" si="63"/>
        <v>0</v>
      </c>
      <c r="DX31" s="51">
        <v>0</v>
      </c>
      <c r="DY31" s="51">
        <v>395</v>
      </c>
      <c r="DZ31" s="11">
        <f t="shared" si="64"/>
        <v>329.16666666666663</v>
      </c>
      <c r="EA31" s="51">
        <v>0</v>
      </c>
      <c r="EB31" s="51">
        <v>0</v>
      </c>
      <c r="EC31" s="12">
        <f t="shared" si="10"/>
        <v>395</v>
      </c>
      <c r="ED31" s="12">
        <f t="shared" si="65"/>
        <v>329.16666666666663</v>
      </c>
      <c r="EE31" s="12">
        <f t="shared" si="11"/>
        <v>0</v>
      </c>
      <c r="EH31" s="15"/>
      <c r="EJ31" s="15"/>
      <c r="EK31" s="15"/>
      <c r="EM31" s="15"/>
    </row>
    <row r="32" spans="1:143" s="16" customFormat="1" ht="20.25" customHeight="1">
      <c r="A32" s="22">
        <v>23</v>
      </c>
      <c r="B32" s="40" t="s">
        <v>78</v>
      </c>
      <c r="C32" s="41">
        <v>329.8</v>
      </c>
      <c r="D32" s="41">
        <v>0</v>
      </c>
      <c r="E32" s="26">
        <f t="shared" si="0"/>
        <v>4720</v>
      </c>
      <c r="F32" s="34">
        <f t="shared" si="12"/>
        <v>3933.333333333333</v>
      </c>
      <c r="G32" s="12">
        <f t="shared" si="1"/>
        <v>3795.3669999999997</v>
      </c>
      <c r="H32" s="12">
        <f t="shared" si="13"/>
        <v>96.4923813559322</v>
      </c>
      <c r="I32" s="12">
        <f t="shared" si="14"/>
        <v>80.41031779661016</v>
      </c>
      <c r="J32" s="12">
        <f t="shared" si="2"/>
        <v>1220</v>
      </c>
      <c r="K32" s="12">
        <f t="shared" si="15"/>
        <v>1016.6666666666667</v>
      </c>
      <c r="L32" s="12">
        <f t="shared" si="3"/>
        <v>868.85</v>
      </c>
      <c r="M32" s="12">
        <f t="shared" si="16"/>
        <v>85.46065573770491</v>
      </c>
      <c r="N32" s="12">
        <f t="shared" si="17"/>
        <v>71.2172131147541</v>
      </c>
      <c r="O32" s="12">
        <f t="shared" si="4"/>
        <v>228</v>
      </c>
      <c r="P32" s="12">
        <f t="shared" si="18"/>
        <v>190</v>
      </c>
      <c r="Q32" s="12">
        <f t="shared" si="5"/>
        <v>241.65</v>
      </c>
      <c r="R32" s="12">
        <f t="shared" si="19"/>
        <v>127.1842105263158</v>
      </c>
      <c r="S32" s="11">
        <f t="shared" si="20"/>
        <v>105.98684210526316</v>
      </c>
      <c r="T32" s="51">
        <v>0</v>
      </c>
      <c r="U32" s="38">
        <f t="shared" si="21"/>
        <v>0</v>
      </c>
      <c r="V32" s="51">
        <v>0</v>
      </c>
      <c r="W32" s="12" t="e">
        <f t="shared" si="22"/>
        <v>#DIV/0!</v>
      </c>
      <c r="X32" s="11" t="e">
        <f t="shared" si="23"/>
        <v>#DIV/0!</v>
      </c>
      <c r="Y32" s="51">
        <v>633</v>
      </c>
      <c r="Z32" s="38">
        <f t="shared" si="24"/>
        <v>527.5</v>
      </c>
      <c r="AA32" s="51">
        <v>462.6</v>
      </c>
      <c r="AB32" s="12">
        <f t="shared" si="25"/>
        <v>87.69668246445498</v>
      </c>
      <c r="AC32" s="11">
        <f t="shared" si="26"/>
        <v>73.08056872037915</v>
      </c>
      <c r="AD32" s="51">
        <v>228</v>
      </c>
      <c r="AE32" s="38">
        <f t="shared" si="27"/>
        <v>190</v>
      </c>
      <c r="AF32" s="51">
        <v>241.65</v>
      </c>
      <c r="AG32" s="12">
        <f t="shared" si="28"/>
        <v>127.1842105263158</v>
      </c>
      <c r="AH32" s="11">
        <f t="shared" si="29"/>
        <v>105.98684210526316</v>
      </c>
      <c r="AI32" s="51">
        <v>0</v>
      </c>
      <c r="AJ32" s="38">
        <f t="shared" si="30"/>
        <v>0</v>
      </c>
      <c r="AK32" s="51">
        <v>0</v>
      </c>
      <c r="AL32" s="12" t="e">
        <f t="shared" si="31"/>
        <v>#DIV/0!</v>
      </c>
      <c r="AM32" s="11" t="e">
        <f t="shared" si="32"/>
        <v>#DIV/0!</v>
      </c>
      <c r="AN32" s="51"/>
      <c r="AO32" s="13">
        <f t="shared" si="33"/>
        <v>0</v>
      </c>
      <c r="AP32" s="51">
        <v>0</v>
      </c>
      <c r="AQ32" s="12" t="e">
        <f t="shared" si="34"/>
        <v>#DIV/0!</v>
      </c>
      <c r="AR32" s="11" t="e">
        <f t="shared" si="35"/>
        <v>#DIV/0!</v>
      </c>
      <c r="AS32" s="41">
        <v>0</v>
      </c>
      <c r="AT32" s="13">
        <f t="shared" si="36"/>
        <v>0</v>
      </c>
      <c r="AU32" s="51">
        <v>0</v>
      </c>
      <c r="AV32" s="41">
        <v>0</v>
      </c>
      <c r="AW32" s="11">
        <f t="shared" si="37"/>
        <v>0</v>
      </c>
      <c r="AX32" s="51">
        <v>9.917</v>
      </c>
      <c r="AY32" s="52">
        <v>3500</v>
      </c>
      <c r="AZ32" s="11">
        <f t="shared" si="38"/>
        <v>2916.666666666667</v>
      </c>
      <c r="BA32" s="51">
        <v>2916.6</v>
      </c>
      <c r="BB32" s="41">
        <v>0</v>
      </c>
      <c r="BC32" s="14">
        <f t="shared" si="39"/>
        <v>0</v>
      </c>
      <c r="BD32" s="14"/>
      <c r="BE32" s="45">
        <v>0</v>
      </c>
      <c r="BF32" s="39">
        <f t="shared" si="40"/>
        <v>0</v>
      </c>
      <c r="BG32" s="51">
        <v>0</v>
      </c>
      <c r="BH32" s="41">
        <v>0</v>
      </c>
      <c r="BI32" s="11">
        <f t="shared" si="41"/>
        <v>0</v>
      </c>
      <c r="BJ32" s="51">
        <v>0</v>
      </c>
      <c r="BK32" s="41">
        <v>0</v>
      </c>
      <c r="BL32" s="11">
        <f t="shared" si="42"/>
        <v>0</v>
      </c>
      <c r="BM32" s="51">
        <v>0</v>
      </c>
      <c r="BN32" s="12">
        <f t="shared" si="6"/>
        <v>335</v>
      </c>
      <c r="BO32" s="12">
        <f t="shared" si="43"/>
        <v>279.1666666666667</v>
      </c>
      <c r="BP32" s="12">
        <f t="shared" si="7"/>
        <v>164.6</v>
      </c>
      <c r="BQ32" s="12">
        <f t="shared" si="44"/>
        <v>58.96119402985074</v>
      </c>
      <c r="BR32" s="11">
        <f t="shared" si="45"/>
        <v>49.134328358208954</v>
      </c>
      <c r="BS32" s="51">
        <v>335</v>
      </c>
      <c r="BT32" s="38">
        <f t="shared" si="46"/>
        <v>279.1666666666667</v>
      </c>
      <c r="BU32" s="51">
        <v>164.6</v>
      </c>
      <c r="BV32" s="51">
        <v>0</v>
      </c>
      <c r="BW32" s="11">
        <f t="shared" si="47"/>
        <v>0</v>
      </c>
      <c r="BX32" s="51">
        <v>0</v>
      </c>
      <c r="BY32" s="45">
        <v>0</v>
      </c>
      <c r="BZ32" s="11">
        <f t="shared" si="48"/>
        <v>0</v>
      </c>
      <c r="CA32" s="51">
        <v>0</v>
      </c>
      <c r="CB32" s="51">
        <v>0</v>
      </c>
      <c r="CC32" s="38">
        <f t="shared" si="49"/>
        <v>0</v>
      </c>
      <c r="CD32" s="51">
        <v>0</v>
      </c>
      <c r="CE32" s="11"/>
      <c r="CF32" s="11"/>
      <c r="CG32" s="51">
        <v>0</v>
      </c>
      <c r="CH32" s="45">
        <v>0</v>
      </c>
      <c r="CI32" s="11">
        <f t="shared" si="50"/>
        <v>0</v>
      </c>
      <c r="CJ32" s="51">
        <v>0</v>
      </c>
      <c r="CK32" s="41">
        <v>0</v>
      </c>
      <c r="CL32" s="38">
        <f t="shared" si="51"/>
        <v>0</v>
      </c>
      <c r="CM32" s="51">
        <v>0</v>
      </c>
      <c r="CN32" s="51">
        <v>24</v>
      </c>
      <c r="CO32" s="38">
        <f t="shared" si="52"/>
        <v>20</v>
      </c>
      <c r="CP32" s="51">
        <v>0</v>
      </c>
      <c r="CQ32" s="51">
        <v>24</v>
      </c>
      <c r="CR32" s="11">
        <f t="shared" si="53"/>
        <v>20</v>
      </c>
      <c r="CS32" s="51">
        <v>0</v>
      </c>
      <c r="CT32" s="41">
        <v>0</v>
      </c>
      <c r="CU32" s="38">
        <f t="shared" si="54"/>
        <v>0</v>
      </c>
      <c r="CV32" s="51">
        <v>0</v>
      </c>
      <c r="CW32" s="45">
        <v>0</v>
      </c>
      <c r="CX32" s="11">
        <f t="shared" si="55"/>
        <v>0</v>
      </c>
      <c r="CY32" s="51">
        <v>0</v>
      </c>
      <c r="CZ32" s="45">
        <v>0</v>
      </c>
      <c r="DA32" s="11">
        <f t="shared" si="56"/>
        <v>0</v>
      </c>
      <c r="DB32" s="51">
        <v>0</v>
      </c>
      <c r="DC32" s="51">
        <v>0</v>
      </c>
      <c r="DD32" s="11">
        <f t="shared" si="57"/>
        <v>0</v>
      </c>
      <c r="DE32" s="51">
        <v>0</v>
      </c>
      <c r="DF32" s="51">
        <v>0</v>
      </c>
      <c r="DG32" s="12">
        <f t="shared" si="8"/>
        <v>4720</v>
      </c>
      <c r="DH32" s="12">
        <f t="shared" si="58"/>
        <v>3933.333333333333</v>
      </c>
      <c r="DI32" s="12">
        <f t="shared" si="9"/>
        <v>3795.3669999999997</v>
      </c>
      <c r="DJ32" s="45">
        <v>0</v>
      </c>
      <c r="DK32" s="11">
        <f t="shared" si="59"/>
        <v>0</v>
      </c>
      <c r="DL32" s="51"/>
      <c r="DM32" s="51">
        <v>0</v>
      </c>
      <c r="DN32" s="11">
        <f t="shared" si="60"/>
        <v>0</v>
      </c>
      <c r="DO32" s="51">
        <v>0</v>
      </c>
      <c r="DP32" s="45">
        <v>0</v>
      </c>
      <c r="DQ32" s="11">
        <f t="shared" si="61"/>
        <v>0</v>
      </c>
      <c r="DR32" s="51">
        <v>0</v>
      </c>
      <c r="DS32" s="51">
        <v>0</v>
      </c>
      <c r="DT32" s="11">
        <f t="shared" si="62"/>
        <v>0</v>
      </c>
      <c r="DU32" s="51">
        <v>0</v>
      </c>
      <c r="DV32" s="45">
        <v>0</v>
      </c>
      <c r="DW32" s="11">
        <f t="shared" si="63"/>
        <v>0</v>
      </c>
      <c r="DX32" s="51">
        <v>0</v>
      </c>
      <c r="DY32" s="51">
        <v>0</v>
      </c>
      <c r="DZ32" s="11">
        <f t="shared" si="64"/>
        <v>0</v>
      </c>
      <c r="EA32" s="51">
        <v>0</v>
      </c>
      <c r="EB32" s="51">
        <v>0</v>
      </c>
      <c r="EC32" s="12">
        <f t="shared" si="10"/>
        <v>0</v>
      </c>
      <c r="ED32" s="12">
        <f t="shared" si="65"/>
        <v>0</v>
      </c>
      <c r="EE32" s="12">
        <f t="shared" si="11"/>
        <v>0</v>
      </c>
      <c r="EH32" s="15"/>
      <c r="EJ32" s="15"/>
      <c r="EK32" s="15"/>
      <c r="EM32" s="15"/>
    </row>
    <row r="33" spans="1:143" s="16" customFormat="1" ht="20.25" customHeight="1">
      <c r="A33" s="22">
        <v>24</v>
      </c>
      <c r="B33" s="40" t="s">
        <v>79</v>
      </c>
      <c r="C33" s="41">
        <v>1436.3</v>
      </c>
      <c r="D33" s="41">
        <v>0</v>
      </c>
      <c r="E33" s="26">
        <f t="shared" si="0"/>
        <v>5655</v>
      </c>
      <c r="F33" s="34">
        <f t="shared" si="12"/>
        <v>4712.5</v>
      </c>
      <c r="G33" s="12">
        <f t="shared" si="1"/>
        <v>5149.272999999999</v>
      </c>
      <c r="H33" s="12">
        <f t="shared" si="13"/>
        <v>109.26839257294428</v>
      </c>
      <c r="I33" s="12">
        <f t="shared" si="14"/>
        <v>91.0569938107869</v>
      </c>
      <c r="J33" s="12">
        <f t="shared" si="2"/>
        <v>2155</v>
      </c>
      <c r="K33" s="12">
        <f t="shared" si="15"/>
        <v>1795.8333333333335</v>
      </c>
      <c r="L33" s="12">
        <f t="shared" si="3"/>
        <v>2232.673</v>
      </c>
      <c r="M33" s="12">
        <f t="shared" si="16"/>
        <v>124.32517865429232</v>
      </c>
      <c r="N33" s="12">
        <f t="shared" si="17"/>
        <v>103.60431554524361</v>
      </c>
      <c r="O33" s="12">
        <f t="shared" si="4"/>
        <v>555</v>
      </c>
      <c r="P33" s="12">
        <f t="shared" si="18"/>
        <v>462.5</v>
      </c>
      <c r="Q33" s="12">
        <f t="shared" si="5"/>
        <v>796.0999999999999</v>
      </c>
      <c r="R33" s="12">
        <f t="shared" si="19"/>
        <v>172.12972972972972</v>
      </c>
      <c r="S33" s="11">
        <f t="shared" si="20"/>
        <v>143.4414414414414</v>
      </c>
      <c r="T33" s="51">
        <v>25</v>
      </c>
      <c r="U33" s="38">
        <f t="shared" si="21"/>
        <v>20.833333333333336</v>
      </c>
      <c r="V33" s="51">
        <v>25.3</v>
      </c>
      <c r="W33" s="12">
        <f t="shared" si="22"/>
        <v>121.44</v>
      </c>
      <c r="X33" s="11">
        <f t="shared" si="23"/>
        <v>101.2</v>
      </c>
      <c r="Y33" s="51">
        <v>800</v>
      </c>
      <c r="Z33" s="38">
        <f t="shared" si="24"/>
        <v>666.6666666666667</v>
      </c>
      <c r="AA33" s="51">
        <v>833.913</v>
      </c>
      <c r="AB33" s="12">
        <f t="shared" si="25"/>
        <v>125.08694999999999</v>
      </c>
      <c r="AC33" s="11">
        <f t="shared" si="26"/>
        <v>104.23912500000002</v>
      </c>
      <c r="AD33" s="51">
        <v>530</v>
      </c>
      <c r="AE33" s="38">
        <f t="shared" si="27"/>
        <v>441.66666666666663</v>
      </c>
      <c r="AF33" s="51">
        <v>770.8</v>
      </c>
      <c r="AG33" s="12">
        <f t="shared" si="28"/>
        <v>174.52075471698114</v>
      </c>
      <c r="AH33" s="11">
        <f t="shared" si="29"/>
        <v>145.43396226415092</v>
      </c>
      <c r="AI33" s="51">
        <v>0</v>
      </c>
      <c r="AJ33" s="38">
        <f t="shared" si="30"/>
        <v>0</v>
      </c>
      <c r="AK33" s="51">
        <v>0</v>
      </c>
      <c r="AL33" s="12" t="e">
        <f t="shared" si="31"/>
        <v>#DIV/0!</v>
      </c>
      <c r="AM33" s="11" t="e">
        <f t="shared" si="32"/>
        <v>#DIV/0!</v>
      </c>
      <c r="AN33" s="51"/>
      <c r="AO33" s="13">
        <f t="shared" si="33"/>
        <v>0</v>
      </c>
      <c r="AP33" s="51">
        <v>0</v>
      </c>
      <c r="AQ33" s="12" t="e">
        <f t="shared" si="34"/>
        <v>#DIV/0!</v>
      </c>
      <c r="AR33" s="11" t="e">
        <f t="shared" si="35"/>
        <v>#DIV/0!</v>
      </c>
      <c r="AS33" s="41">
        <v>0</v>
      </c>
      <c r="AT33" s="13">
        <f t="shared" si="36"/>
        <v>0</v>
      </c>
      <c r="AU33" s="51">
        <v>0</v>
      </c>
      <c r="AV33" s="41">
        <v>0</v>
      </c>
      <c r="AW33" s="11">
        <f t="shared" si="37"/>
        <v>0</v>
      </c>
      <c r="AX33" s="51">
        <v>0</v>
      </c>
      <c r="AY33" s="52">
        <v>3500</v>
      </c>
      <c r="AZ33" s="11">
        <f t="shared" si="38"/>
        <v>2916.666666666667</v>
      </c>
      <c r="BA33" s="51">
        <v>2916.6</v>
      </c>
      <c r="BB33" s="41">
        <v>0</v>
      </c>
      <c r="BC33" s="14">
        <f t="shared" si="39"/>
        <v>0</v>
      </c>
      <c r="BD33" s="14"/>
      <c r="BE33" s="45">
        <v>0</v>
      </c>
      <c r="BF33" s="39">
        <f t="shared" si="40"/>
        <v>0</v>
      </c>
      <c r="BG33" s="51">
        <v>0</v>
      </c>
      <c r="BH33" s="41">
        <v>0</v>
      </c>
      <c r="BI33" s="11">
        <f t="shared" si="41"/>
        <v>0</v>
      </c>
      <c r="BJ33" s="51">
        <v>0</v>
      </c>
      <c r="BK33" s="41">
        <v>0</v>
      </c>
      <c r="BL33" s="11">
        <f t="shared" si="42"/>
        <v>0</v>
      </c>
      <c r="BM33" s="51">
        <v>0</v>
      </c>
      <c r="BN33" s="12">
        <f t="shared" si="6"/>
        <v>800</v>
      </c>
      <c r="BO33" s="12">
        <f t="shared" si="43"/>
        <v>666.6666666666667</v>
      </c>
      <c r="BP33" s="12">
        <f t="shared" si="7"/>
        <v>602.66</v>
      </c>
      <c r="BQ33" s="12">
        <f t="shared" si="44"/>
        <v>90.39899999999999</v>
      </c>
      <c r="BR33" s="11">
        <f t="shared" si="45"/>
        <v>75.3325</v>
      </c>
      <c r="BS33" s="51">
        <v>600</v>
      </c>
      <c r="BT33" s="38">
        <f t="shared" si="46"/>
        <v>500</v>
      </c>
      <c r="BU33" s="51">
        <v>602.66</v>
      </c>
      <c r="BV33" s="51">
        <v>200</v>
      </c>
      <c r="BW33" s="11">
        <f t="shared" si="47"/>
        <v>166.66666666666669</v>
      </c>
      <c r="BX33" s="51">
        <v>0</v>
      </c>
      <c r="BY33" s="45">
        <v>0</v>
      </c>
      <c r="BZ33" s="11">
        <f t="shared" si="48"/>
        <v>0</v>
      </c>
      <c r="CA33" s="51">
        <v>0</v>
      </c>
      <c r="CB33" s="51">
        <v>0</v>
      </c>
      <c r="CC33" s="38">
        <f t="shared" si="49"/>
        <v>0</v>
      </c>
      <c r="CD33" s="51">
        <v>0</v>
      </c>
      <c r="CE33" s="11"/>
      <c r="CF33" s="11"/>
      <c r="CG33" s="51">
        <v>0</v>
      </c>
      <c r="CH33" s="45">
        <v>0</v>
      </c>
      <c r="CI33" s="11">
        <f t="shared" si="50"/>
        <v>0</v>
      </c>
      <c r="CJ33" s="51">
        <v>0</v>
      </c>
      <c r="CK33" s="41">
        <v>0</v>
      </c>
      <c r="CL33" s="38">
        <f t="shared" si="51"/>
        <v>0</v>
      </c>
      <c r="CM33" s="51">
        <v>0</v>
      </c>
      <c r="CN33" s="51">
        <v>0</v>
      </c>
      <c r="CO33" s="38">
        <f t="shared" si="52"/>
        <v>0</v>
      </c>
      <c r="CP33" s="51">
        <v>0</v>
      </c>
      <c r="CQ33" s="51">
        <v>0</v>
      </c>
      <c r="CR33" s="11">
        <f t="shared" si="53"/>
        <v>0</v>
      </c>
      <c r="CS33" s="51">
        <v>0</v>
      </c>
      <c r="CT33" s="41">
        <v>0</v>
      </c>
      <c r="CU33" s="38">
        <f t="shared" si="54"/>
        <v>0</v>
      </c>
      <c r="CV33" s="51">
        <v>0</v>
      </c>
      <c r="CW33" s="45">
        <v>0</v>
      </c>
      <c r="CX33" s="11">
        <f t="shared" si="55"/>
        <v>0</v>
      </c>
      <c r="CY33" s="51">
        <v>0</v>
      </c>
      <c r="CZ33" s="45">
        <v>0</v>
      </c>
      <c r="DA33" s="11">
        <f t="shared" si="56"/>
        <v>0</v>
      </c>
      <c r="DB33" s="51">
        <v>0</v>
      </c>
      <c r="DC33" s="51">
        <v>0</v>
      </c>
      <c r="DD33" s="11">
        <f t="shared" si="57"/>
        <v>0</v>
      </c>
      <c r="DE33" s="51">
        <v>0</v>
      </c>
      <c r="DF33" s="51">
        <v>0</v>
      </c>
      <c r="DG33" s="12">
        <f t="shared" si="8"/>
        <v>5655</v>
      </c>
      <c r="DH33" s="12">
        <f t="shared" si="58"/>
        <v>4712.5</v>
      </c>
      <c r="DI33" s="12">
        <f t="shared" si="9"/>
        <v>5149.272999999999</v>
      </c>
      <c r="DJ33" s="45">
        <v>0</v>
      </c>
      <c r="DK33" s="11">
        <f t="shared" si="59"/>
        <v>0</v>
      </c>
      <c r="DL33" s="51"/>
      <c r="DM33" s="51">
        <v>0</v>
      </c>
      <c r="DN33" s="11">
        <f t="shared" si="60"/>
        <v>0</v>
      </c>
      <c r="DO33" s="51">
        <v>0</v>
      </c>
      <c r="DP33" s="45">
        <v>0</v>
      </c>
      <c r="DQ33" s="11">
        <f t="shared" si="61"/>
        <v>0</v>
      </c>
      <c r="DR33" s="51">
        <v>0</v>
      </c>
      <c r="DS33" s="51">
        <v>0</v>
      </c>
      <c r="DT33" s="11">
        <f t="shared" si="62"/>
        <v>0</v>
      </c>
      <c r="DU33" s="51">
        <v>0</v>
      </c>
      <c r="DV33" s="45">
        <v>0</v>
      </c>
      <c r="DW33" s="11">
        <f t="shared" si="63"/>
        <v>0</v>
      </c>
      <c r="DX33" s="51">
        <v>0</v>
      </c>
      <c r="DY33" s="51">
        <v>300</v>
      </c>
      <c r="DZ33" s="11">
        <f t="shared" si="64"/>
        <v>250</v>
      </c>
      <c r="EA33" s="51">
        <v>0</v>
      </c>
      <c r="EB33" s="51">
        <v>0</v>
      </c>
      <c r="EC33" s="12">
        <f t="shared" si="10"/>
        <v>300</v>
      </c>
      <c r="ED33" s="12">
        <f t="shared" si="65"/>
        <v>250</v>
      </c>
      <c r="EE33" s="12">
        <f t="shared" si="11"/>
        <v>0</v>
      </c>
      <c r="EH33" s="15"/>
      <c r="EJ33" s="15"/>
      <c r="EK33" s="15"/>
      <c r="EM33" s="15"/>
    </row>
    <row r="34" spans="1:143" s="16" customFormat="1" ht="20.25" customHeight="1">
      <c r="A34" s="22">
        <v>25</v>
      </c>
      <c r="B34" s="40" t="s">
        <v>80</v>
      </c>
      <c r="C34" s="41">
        <v>6367.2</v>
      </c>
      <c r="D34" s="41">
        <v>0</v>
      </c>
      <c r="E34" s="26">
        <f t="shared" si="0"/>
        <v>37757.6</v>
      </c>
      <c r="F34" s="34">
        <f t="shared" si="12"/>
        <v>31464.666666666668</v>
      </c>
      <c r="G34" s="12">
        <f t="shared" si="1"/>
        <v>31702.398</v>
      </c>
      <c r="H34" s="12">
        <f t="shared" si="13"/>
        <v>100.75555014089879</v>
      </c>
      <c r="I34" s="12">
        <f t="shared" si="14"/>
        <v>83.962958450749</v>
      </c>
      <c r="J34" s="12">
        <f t="shared" si="2"/>
        <v>11220.9</v>
      </c>
      <c r="K34" s="12">
        <f t="shared" si="15"/>
        <v>9350.75</v>
      </c>
      <c r="L34" s="12">
        <f t="shared" si="3"/>
        <v>9588.498</v>
      </c>
      <c r="M34" s="12">
        <f t="shared" si="16"/>
        <v>102.54255540999384</v>
      </c>
      <c r="N34" s="12">
        <f t="shared" si="17"/>
        <v>85.45212950832821</v>
      </c>
      <c r="O34" s="12">
        <f t="shared" si="4"/>
        <v>5963.3</v>
      </c>
      <c r="P34" s="12">
        <f t="shared" si="18"/>
        <v>4969.416666666667</v>
      </c>
      <c r="Q34" s="12">
        <f t="shared" si="5"/>
        <v>4491.438</v>
      </c>
      <c r="R34" s="12">
        <f t="shared" si="19"/>
        <v>90.38159408381266</v>
      </c>
      <c r="S34" s="11">
        <f t="shared" si="20"/>
        <v>75.31799506984387</v>
      </c>
      <c r="T34" s="51">
        <v>2463.3</v>
      </c>
      <c r="U34" s="38">
        <f t="shared" si="21"/>
        <v>2052.75</v>
      </c>
      <c r="V34" s="51">
        <v>1946.438</v>
      </c>
      <c r="W34" s="12">
        <f t="shared" si="22"/>
        <v>94.82099622457679</v>
      </c>
      <c r="X34" s="11">
        <f t="shared" si="23"/>
        <v>79.01749685381398</v>
      </c>
      <c r="Y34" s="51">
        <v>3757.6</v>
      </c>
      <c r="Z34" s="38">
        <f t="shared" si="24"/>
        <v>3131.333333333333</v>
      </c>
      <c r="AA34" s="51">
        <v>2736.616</v>
      </c>
      <c r="AB34" s="12">
        <f t="shared" si="25"/>
        <v>87.39459229295295</v>
      </c>
      <c r="AC34" s="11">
        <f t="shared" si="26"/>
        <v>72.82882691079412</v>
      </c>
      <c r="AD34" s="51">
        <v>3500</v>
      </c>
      <c r="AE34" s="38">
        <f t="shared" si="27"/>
        <v>2916.666666666667</v>
      </c>
      <c r="AF34" s="51">
        <v>2545</v>
      </c>
      <c r="AG34" s="12">
        <f t="shared" si="28"/>
        <v>87.25714285714284</v>
      </c>
      <c r="AH34" s="11">
        <f t="shared" si="29"/>
        <v>72.71428571428571</v>
      </c>
      <c r="AI34" s="51">
        <v>100</v>
      </c>
      <c r="AJ34" s="38">
        <f t="shared" si="30"/>
        <v>83.33333333333334</v>
      </c>
      <c r="AK34" s="51">
        <v>788.68</v>
      </c>
      <c r="AL34" s="12">
        <f t="shared" si="31"/>
        <v>946.4159999999998</v>
      </c>
      <c r="AM34" s="11">
        <f t="shared" si="32"/>
        <v>788.68</v>
      </c>
      <c r="AN34" s="51"/>
      <c r="AO34" s="13">
        <f t="shared" si="33"/>
        <v>0</v>
      </c>
      <c r="AP34" s="51">
        <v>0</v>
      </c>
      <c r="AQ34" s="12" t="e">
        <f t="shared" si="34"/>
        <v>#DIV/0!</v>
      </c>
      <c r="AR34" s="11" t="e">
        <f t="shared" si="35"/>
        <v>#DIV/0!</v>
      </c>
      <c r="AS34" s="41">
        <v>0</v>
      </c>
      <c r="AT34" s="13">
        <f t="shared" si="36"/>
        <v>0</v>
      </c>
      <c r="AU34" s="51">
        <v>0</v>
      </c>
      <c r="AV34" s="41">
        <v>0</v>
      </c>
      <c r="AW34" s="11">
        <f t="shared" si="37"/>
        <v>0</v>
      </c>
      <c r="AX34" s="51">
        <v>0</v>
      </c>
      <c r="AY34" s="52">
        <v>26536.7</v>
      </c>
      <c r="AZ34" s="11">
        <f t="shared" si="38"/>
        <v>22113.916666666668</v>
      </c>
      <c r="BA34" s="51">
        <v>22113.9</v>
      </c>
      <c r="BB34" s="41">
        <v>0</v>
      </c>
      <c r="BC34" s="14">
        <f t="shared" si="39"/>
        <v>0</v>
      </c>
      <c r="BD34" s="14"/>
      <c r="BE34" s="45">
        <v>0</v>
      </c>
      <c r="BF34" s="39">
        <f t="shared" si="40"/>
        <v>0</v>
      </c>
      <c r="BG34" s="51">
        <v>0</v>
      </c>
      <c r="BH34" s="41">
        <v>0</v>
      </c>
      <c r="BI34" s="11">
        <f t="shared" si="41"/>
        <v>0</v>
      </c>
      <c r="BJ34" s="51">
        <v>0</v>
      </c>
      <c r="BK34" s="41">
        <v>0</v>
      </c>
      <c r="BL34" s="11">
        <f t="shared" si="42"/>
        <v>0</v>
      </c>
      <c r="BM34" s="51">
        <v>0</v>
      </c>
      <c r="BN34" s="12">
        <f t="shared" si="6"/>
        <v>700</v>
      </c>
      <c r="BO34" s="12">
        <f t="shared" si="43"/>
        <v>583.3333333333334</v>
      </c>
      <c r="BP34" s="12">
        <f t="shared" si="7"/>
        <v>971.764</v>
      </c>
      <c r="BQ34" s="12">
        <f t="shared" si="44"/>
        <v>166.58811428571428</v>
      </c>
      <c r="BR34" s="11">
        <f t="shared" si="45"/>
        <v>138.82342857142856</v>
      </c>
      <c r="BS34" s="51">
        <v>500</v>
      </c>
      <c r="BT34" s="38">
        <f t="shared" si="46"/>
        <v>416.66666666666663</v>
      </c>
      <c r="BU34" s="51">
        <v>971.5</v>
      </c>
      <c r="BV34" s="51">
        <v>200</v>
      </c>
      <c r="BW34" s="11">
        <f t="shared" si="47"/>
        <v>166.66666666666669</v>
      </c>
      <c r="BX34" s="51">
        <v>0.264</v>
      </c>
      <c r="BY34" s="45">
        <v>0</v>
      </c>
      <c r="BZ34" s="11">
        <f t="shared" si="48"/>
        <v>0</v>
      </c>
      <c r="CA34" s="51">
        <v>0</v>
      </c>
      <c r="CB34" s="51">
        <v>0</v>
      </c>
      <c r="CC34" s="38">
        <f t="shared" si="49"/>
        <v>0</v>
      </c>
      <c r="CD34" s="51">
        <v>0</v>
      </c>
      <c r="CE34" s="11"/>
      <c r="CF34" s="11"/>
      <c r="CG34" s="51">
        <v>0</v>
      </c>
      <c r="CH34" s="45">
        <v>0</v>
      </c>
      <c r="CI34" s="11">
        <f t="shared" si="50"/>
        <v>0</v>
      </c>
      <c r="CJ34" s="51">
        <v>0</v>
      </c>
      <c r="CK34" s="41">
        <v>0</v>
      </c>
      <c r="CL34" s="38">
        <f t="shared" si="51"/>
        <v>0</v>
      </c>
      <c r="CM34" s="51">
        <v>0</v>
      </c>
      <c r="CN34" s="51">
        <v>700</v>
      </c>
      <c r="CO34" s="38">
        <f t="shared" si="52"/>
        <v>583.3333333333334</v>
      </c>
      <c r="CP34" s="51">
        <v>600</v>
      </c>
      <c r="CQ34" s="51">
        <v>700</v>
      </c>
      <c r="CR34" s="11">
        <f t="shared" si="53"/>
        <v>583.3333333333334</v>
      </c>
      <c r="CS34" s="51">
        <v>600</v>
      </c>
      <c r="CT34" s="41">
        <v>0</v>
      </c>
      <c r="CU34" s="38">
        <f t="shared" si="54"/>
        <v>0</v>
      </c>
      <c r="CV34" s="51">
        <v>0</v>
      </c>
      <c r="CW34" s="45">
        <v>0</v>
      </c>
      <c r="CX34" s="11">
        <f t="shared" si="55"/>
        <v>0</v>
      </c>
      <c r="CY34" s="51">
        <v>0</v>
      </c>
      <c r="CZ34" s="45">
        <v>0</v>
      </c>
      <c r="DA34" s="11">
        <f t="shared" si="56"/>
        <v>0</v>
      </c>
      <c r="DB34" s="51">
        <v>0</v>
      </c>
      <c r="DC34" s="51">
        <v>0</v>
      </c>
      <c r="DD34" s="11">
        <f t="shared" si="57"/>
        <v>0</v>
      </c>
      <c r="DE34" s="51">
        <v>0</v>
      </c>
      <c r="DF34" s="51">
        <v>0</v>
      </c>
      <c r="DG34" s="12">
        <f t="shared" si="8"/>
        <v>37757.6</v>
      </c>
      <c r="DH34" s="12">
        <f t="shared" si="58"/>
        <v>31464.666666666668</v>
      </c>
      <c r="DI34" s="12">
        <f t="shared" si="9"/>
        <v>31702.398</v>
      </c>
      <c r="DJ34" s="45">
        <v>0</v>
      </c>
      <c r="DK34" s="11">
        <f t="shared" si="59"/>
        <v>0</v>
      </c>
      <c r="DL34" s="51">
        <v>0</v>
      </c>
      <c r="DM34" s="51">
        <v>0</v>
      </c>
      <c r="DN34" s="11">
        <f t="shared" si="60"/>
        <v>0</v>
      </c>
      <c r="DO34" s="51">
        <v>0</v>
      </c>
      <c r="DP34" s="45">
        <v>0</v>
      </c>
      <c r="DQ34" s="11">
        <f t="shared" si="61"/>
        <v>0</v>
      </c>
      <c r="DR34" s="51">
        <v>0</v>
      </c>
      <c r="DS34" s="51">
        <v>0</v>
      </c>
      <c r="DT34" s="11">
        <f t="shared" si="62"/>
        <v>0</v>
      </c>
      <c r="DU34" s="51">
        <v>0</v>
      </c>
      <c r="DV34" s="45">
        <v>0</v>
      </c>
      <c r="DW34" s="11">
        <f t="shared" si="63"/>
        <v>0</v>
      </c>
      <c r="DX34" s="51">
        <v>0</v>
      </c>
      <c r="DY34" s="51">
        <v>4097.6</v>
      </c>
      <c r="DZ34" s="11">
        <f t="shared" si="64"/>
        <v>3414.666666666667</v>
      </c>
      <c r="EA34" s="51">
        <v>2500</v>
      </c>
      <c r="EB34" s="51">
        <v>0</v>
      </c>
      <c r="EC34" s="12">
        <f t="shared" si="10"/>
        <v>4097.6</v>
      </c>
      <c r="ED34" s="12">
        <f t="shared" si="65"/>
        <v>3414.666666666667</v>
      </c>
      <c r="EE34" s="12">
        <f t="shared" si="11"/>
        <v>2500</v>
      </c>
      <c r="EH34" s="15"/>
      <c r="EJ34" s="15"/>
      <c r="EK34" s="15"/>
      <c r="EM34" s="15"/>
    </row>
    <row r="35" spans="1:143" s="16" customFormat="1" ht="20.25" customHeight="1">
      <c r="A35" s="22">
        <v>26</v>
      </c>
      <c r="B35" s="42" t="s">
        <v>81</v>
      </c>
      <c r="C35" s="41">
        <v>421.4</v>
      </c>
      <c r="D35" s="41">
        <v>7884.5</v>
      </c>
      <c r="E35" s="26">
        <f t="shared" si="0"/>
        <v>82308.04800000001</v>
      </c>
      <c r="F35" s="34">
        <f t="shared" si="12"/>
        <v>68590.04000000001</v>
      </c>
      <c r="G35" s="12">
        <f t="shared" si="1"/>
        <v>64997.089</v>
      </c>
      <c r="H35" s="12">
        <f t="shared" si="13"/>
        <v>94.7617015531701</v>
      </c>
      <c r="I35" s="12">
        <f t="shared" si="14"/>
        <v>78.96808462764176</v>
      </c>
      <c r="J35" s="12">
        <f t="shared" si="2"/>
        <v>23474.148</v>
      </c>
      <c r="K35" s="12">
        <f t="shared" si="15"/>
        <v>19561.79</v>
      </c>
      <c r="L35" s="12">
        <f t="shared" si="3"/>
        <v>16450.089000000004</v>
      </c>
      <c r="M35" s="12">
        <f t="shared" si="16"/>
        <v>84.09296388520684</v>
      </c>
      <c r="N35" s="12">
        <f t="shared" si="17"/>
        <v>70.07746990433903</v>
      </c>
      <c r="O35" s="12">
        <f t="shared" si="4"/>
        <v>11806.4</v>
      </c>
      <c r="P35" s="12">
        <f t="shared" si="18"/>
        <v>9838.666666666666</v>
      </c>
      <c r="Q35" s="12">
        <f t="shared" si="5"/>
        <v>9180.842999999999</v>
      </c>
      <c r="R35" s="12">
        <f t="shared" si="19"/>
        <v>93.31389415910014</v>
      </c>
      <c r="S35" s="11">
        <f t="shared" si="20"/>
        <v>77.76157846591678</v>
      </c>
      <c r="T35" s="51">
        <v>1739.4</v>
      </c>
      <c r="U35" s="38">
        <f t="shared" si="21"/>
        <v>1449.5000000000002</v>
      </c>
      <c r="V35" s="51">
        <v>1328.171</v>
      </c>
      <c r="W35" s="12">
        <f t="shared" si="22"/>
        <v>91.62959641255604</v>
      </c>
      <c r="X35" s="11">
        <f t="shared" si="23"/>
        <v>76.35799701046338</v>
      </c>
      <c r="Y35" s="51">
        <v>5610.848</v>
      </c>
      <c r="Z35" s="38">
        <f t="shared" si="24"/>
        <v>4675.706666666667</v>
      </c>
      <c r="AA35" s="51">
        <v>3292.571</v>
      </c>
      <c r="AB35" s="12">
        <f t="shared" si="25"/>
        <v>70.41868181066391</v>
      </c>
      <c r="AC35" s="11">
        <f t="shared" si="26"/>
        <v>58.68223484221993</v>
      </c>
      <c r="AD35" s="51">
        <v>10067</v>
      </c>
      <c r="AE35" s="38">
        <f t="shared" si="27"/>
        <v>8389.166666666666</v>
      </c>
      <c r="AF35" s="51">
        <v>7852.672</v>
      </c>
      <c r="AG35" s="12">
        <f t="shared" si="28"/>
        <v>93.60491109565908</v>
      </c>
      <c r="AH35" s="11">
        <f t="shared" si="29"/>
        <v>78.0040925797159</v>
      </c>
      <c r="AI35" s="51">
        <v>800</v>
      </c>
      <c r="AJ35" s="38">
        <f t="shared" si="30"/>
        <v>666.6666666666667</v>
      </c>
      <c r="AK35" s="51">
        <v>1170.075</v>
      </c>
      <c r="AL35" s="12">
        <f t="shared" si="31"/>
        <v>175.51125</v>
      </c>
      <c r="AM35" s="11">
        <f t="shared" si="32"/>
        <v>146.259375</v>
      </c>
      <c r="AN35" s="51"/>
      <c r="AO35" s="13">
        <f t="shared" si="33"/>
        <v>0</v>
      </c>
      <c r="AP35" s="51">
        <v>0</v>
      </c>
      <c r="AQ35" s="12" t="e">
        <f t="shared" si="34"/>
        <v>#DIV/0!</v>
      </c>
      <c r="AR35" s="11" t="e">
        <f t="shared" si="35"/>
        <v>#DIV/0!</v>
      </c>
      <c r="AS35" s="41">
        <v>0</v>
      </c>
      <c r="AT35" s="13">
        <f t="shared" si="36"/>
        <v>0</v>
      </c>
      <c r="AU35" s="51">
        <v>0</v>
      </c>
      <c r="AV35" s="41">
        <v>0</v>
      </c>
      <c r="AW35" s="11">
        <f t="shared" si="37"/>
        <v>0</v>
      </c>
      <c r="AX35" s="51">
        <v>0</v>
      </c>
      <c r="AY35" s="52">
        <v>55896.8</v>
      </c>
      <c r="AZ35" s="11">
        <f t="shared" si="38"/>
        <v>46580.666666666664</v>
      </c>
      <c r="BA35" s="51">
        <v>46580.6</v>
      </c>
      <c r="BB35" s="41">
        <v>0</v>
      </c>
      <c r="BC35" s="14">
        <f t="shared" si="39"/>
        <v>0</v>
      </c>
      <c r="BD35" s="14"/>
      <c r="BE35" s="45">
        <v>2567.1</v>
      </c>
      <c r="BF35" s="39">
        <f t="shared" si="40"/>
        <v>2139.25</v>
      </c>
      <c r="BG35" s="51">
        <v>1966.4</v>
      </c>
      <c r="BH35" s="41">
        <v>0</v>
      </c>
      <c r="BI35" s="11">
        <f t="shared" si="41"/>
        <v>0</v>
      </c>
      <c r="BJ35" s="51">
        <v>0</v>
      </c>
      <c r="BK35" s="41">
        <v>0</v>
      </c>
      <c r="BL35" s="11">
        <f t="shared" si="42"/>
        <v>0</v>
      </c>
      <c r="BM35" s="51">
        <v>0</v>
      </c>
      <c r="BN35" s="12">
        <f t="shared" si="6"/>
        <v>563.7</v>
      </c>
      <c r="BO35" s="12">
        <f t="shared" si="43"/>
        <v>469.75</v>
      </c>
      <c r="BP35" s="12">
        <f t="shared" si="7"/>
        <v>111</v>
      </c>
      <c r="BQ35" s="12">
        <f t="shared" si="44"/>
        <v>23.62959020755721</v>
      </c>
      <c r="BR35" s="11">
        <f t="shared" si="45"/>
        <v>19.69132517296434</v>
      </c>
      <c r="BS35" s="51">
        <v>363.7</v>
      </c>
      <c r="BT35" s="38">
        <f t="shared" si="46"/>
        <v>303.0833333333333</v>
      </c>
      <c r="BU35" s="51">
        <v>111</v>
      </c>
      <c r="BV35" s="51">
        <v>0</v>
      </c>
      <c r="BW35" s="11">
        <f t="shared" si="47"/>
        <v>0</v>
      </c>
      <c r="BX35" s="51">
        <v>0</v>
      </c>
      <c r="BY35" s="45">
        <v>0</v>
      </c>
      <c r="BZ35" s="11">
        <f t="shared" si="48"/>
        <v>0</v>
      </c>
      <c r="CA35" s="51">
        <v>0</v>
      </c>
      <c r="CB35" s="51">
        <v>200</v>
      </c>
      <c r="CC35" s="38">
        <f t="shared" si="49"/>
        <v>166.66666666666669</v>
      </c>
      <c r="CD35" s="51">
        <v>0</v>
      </c>
      <c r="CE35" s="11"/>
      <c r="CF35" s="11"/>
      <c r="CG35" s="51">
        <v>0</v>
      </c>
      <c r="CH35" s="45">
        <v>370</v>
      </c>
      <c r="CI35" s="11">
        <f t="shared" si="50"/>
        <v>308.3333333333333</v>
      </c>
      <c r="CJ35" s="51">
        <v>0</v>
      </c>
      <c r="CK35" s="41">
        <v>0</v>
      </c>
      <c r="CL35" s="38">
        <f t="shared" si="51"/>
        <v>0</v>
      </c>
      <c r="CM35" s="51">
        <v>0</v>
      </c>
      <c r="CN35" s="51">
        <v>4693.2</v>
      </c>
      <c r="CO35" s="38">
        <f t="shared" si="52"/>
        <v>3910.9999999999995</v>
      </c>
      <c r="CP35" s="51">
        <v>2641.4</v>
      </c>
      <c r="CQ35" s="51">
        <v>2797</v>
      </c>
      <c r="CR35" s="11">
        <f t="shared" si="53"/>
        <v>2330.8333333333335</v>
      </c>
      <c r="CS35" s="51">
        <v>1178.4</v>
      </c>
      <c r="CT35" s="41">
        <v>0</v>
      </c>
      <c r="CU35" s="38">
        <f t="shared" si="54"/>
        <v>0</v>
      </c>
      <c r="CV35" s="51">
        <v>0</v>
      </c>
      <c r="CW35" s="45">
        <v>0</v>
      </c>
      <c r="CX35" s="11">
        <f t="shared" si="55"/>
        <v>0</v>
      </c>
      <c r="CY35" s="51">
        <v>0</v>
      </c>
      <c r="CZ35" s="45">
        <v>0</v>
      </c>
      <c r="DA35" s="11">
        <f t="shared" si="56"/>
        <v>0</v>
      </c>
      <c r="DB35" s="51">
        <v>0</v>
      </c>
      <c r="DC35" s="51">
        <v>0</v>
      </c>
      <c r="DD35" s="11">
        <f t="shared" si="57"/>
        <v>0</v>
      </c>
      <c r="DE35" s="51">
        <v>54.2</v>
      </c>
      <c r="DF35" s="51">
        <v>0</v>
      </c>
      <c r="DG35" s="12">
        <f t="shared" si="8"/>
        <v>82308.04800000001</v>
      </c>
      <c r="DH35" s="12">
        <f t="shared" si="58"/>
        <v>68590.04000000001</v>
      </c>
      <c r="DI35" s="12">
        <f t="shared" si="9"/>
        <v>64997.089</v>
      </c>
      <c r="DJ35" s="45">
        <v>0</v>
      </c>
      <c r="DK35" s="11">
        <f t="shared" si="59"/>
        <v>0</v>
      </c>
      <c r="DL35" s="51">
        <v>0</v>
      </c>
      <c r="DM35" s="51">
        <v>0</v>
      </c>
      <c r="DN35" s="11">
        <f t="shared" si="60"/>
        <v>0</v>
      </c>
      <c r="DO35" s="51">
        <v>0</v>
      </c>
      <c r="DP35" s="45">
        <v>0</v>
      </c>
      <c r="DQ35" s="11">
        <f t="shared" si="61"/>
        <v>0</v>
      </c>
      <c r="DR35" s="51">
        <v>0</v>
      </c>
      <c r="DS35" s="51">
        <v>0</v>
      </c>
      <c r="DT35" s="11">
        <f t="shared" si="62"/>
        <v>0</v>
      </c>
      <c r="DU35" s="51">
        <v>0</v>
      </c>
      <c r="DV35" s="45">
        <v>0</v>
      </c>
      <c r="DW35" s="11">
        <f t="shared" si="63"/>
        <v>0</v>
      </c>
      <c r="DX35" s="51">
        <v>0</v>
      </c>
      <c r="DY35" s="51">
        <v>10421.948</v>
      </c>
      <c r="DZ35" s="11">
        <f t="shared" si="64"/>
        <v>8684.956666666667</v>
      </c>
      <c r="EA35" s="51">
        <v>0</v>
      </c>
      <c r="EB35" s="51">
        <v>0</v>
      </c>
      <c r="EC35" s="12">
        <f t="shared" si="10"/>
        <v>10421.948</v>
      </c>
      <c r="ED35" s="12">
        <f t="shared" si="65"/>
        <v>8684.956666666667</v>
      </c>
      <c r="EE35" s="12">
        <f t="shared" si="11"/>
        <v>0</v>
      </c>
      <c r="EH35" s="15"/>
      <c r="EJ35" s="15"/>
      <c r="EK35" s="15"/>
      <c r="EM35" s="15"/>
    </row>
    <row r="36" spans="1:143" s="16" customFormat="1" ht="20.25" customHeight="1">
      <c r="A36" s="22">
        <v>27</v>
      </c>
      <c r="B36" s="40" t="s">
        <v>82</v>
      </c>
      <c r="C36" s="41">
        <v>43365.8</v>
      </c>
      <c r="D36" s="41">
        <v>10047.8</v>
      </c>
      <c r="E36" s="26">
        <f t="shared" si="0"/>
        <v>57687.2</v>
      </c>
      <c r="F36" s="34">
        <f t="shared" si="12"/>
        <v>48072.666666666664</v>
      </c>
      <c r="G36" s="12">
        <f t="shared" si="1"/>
        <v>48587.452</v>
      </c>
      <c r="H36" s="12">
        <f t="shared" si="13"/>
        <v>101.07084829910275</v>
      </c>
      <c r="I36" s="12">
        <f t="shared" si="14"/>
        <v>84.22570691591895</v>
      </c>
      <c r="J36" s="12">
        <f t="shared" si="2"/>
        <v>19900</v>
      </c>
      <c r="K36" s="12">
        <f t="shared" si="15"/>
        <v>16583.333333333332</v>
      </c>
      <c r="L36" s="12">
        <f t="shared" si="3"/>
        <v>17237.052</v>
      </c>
      <c r="M36" s="12">
        <f t="shared" si="16"/>
        <v>103.94202211055277</v>
      </c>
      <c r="N36" s="12">
        <f t="shared" si="17"/>
        <v>86.61835175879396</v>
      </c>
      <c r="O36" s="12">
        <f t="shared" si="4"/>
        <v>11800</v>
      </c>
      <c r="P36" s="12">
        <f t="shared" si="18"/>
        <v>9833.333333333334</v>
      </c>
      <c r="Q36" s="12">
        <f t="shared" si="5"/>
        <v>10945.664</v>
      </c>
      <c r="R36" s="12">
        <f t="shared" si="19"/>
        <v>111.31183728813558</v>
      </c>
      <c r="S36" s="11">
        <f t="shared" si="20"/>
        <v>92.75986440677967</v>
      </c>
      <c r="T36" s="51">
        <v>4300</v>
      </c>
      <c r="U36" s="38">
        <f t="shared" si="21"/>
        <v>3583.333333333333</v>
      </c>
      <c r="V36" s="51">
        <v>3629.263</v>
      </c>
      <c r="W36" s="12">
        <f t="shared" si="22"/>
        <v>101.28175813953489</v>
      </c>
      <c r="X36" s="11">
        <f t="shared" si="23"/>
        <v>84.40146511627907</v>
      </c>
      <c r="Y36" s="51">
        <v>3400</v>
      </c>
      <c r="Z36" s="38">
        <f t="shared" si="24"/>
        <v>2833.333333333333</v>
      </c>
      <c r="AA36" s="51">
        <v>3276.729</v>
      </c>
      <c r="AB36" s="12">
        <f t="shared" si="25"/>
        <v>115.64925882352941</v>
      </c>
      <c r="AC36" s="11">
        <f t="shared" si="26"/>
        <v>96.37438235294117</v>
      </c>
      <c r="AD36" s="51">
        <v>7500</v>
      </c>
      <c r="AE36" s="38">
        <f t="shared" si="27"/>
        <v>6250</v>
      </c>
      <c r="AF36" s="51">
        <v>7316.401</v>
      </c>
      <c r="AG36" s="12">
        <f t="shared" si="28"/>
        <v>117.062416</v>
      </c>
      <c r="AH36" s="11">
        <f t="shared" si="29"/>
        <v>97.55201333333333</v>
      </c>
      <c r="AI36" s="51">
        <v>530</v>
      </c>
      <c r="AJ36" s="38">
        <f t="shared" si="30"/>
        <v>441.66666666666663</v>
      </c>
      <c r="AK36" s="51">
        <v>395</v>
      </c>
      <c r="AL36" s="12">
        <f t="shared" si="31"/>
        <v>89.43396226415095</v>
      </c>
      <c r="AM36" s="11">
        <f t="shared" si="32"/>
        <v>74.52830188679245</v>
      </c>
      <c r="AN36" s="51"/>
      <c r="AO36" s="13">
        <f t="shared" si="33"/>
        <v>0</v>
      </c>
      <c r="AP36" s="51">
        <v>0</v>
      </c>
      <c r="AQ36" s="12" t="e">
        <f t="shared" si="34"/>
        <v>#DIV/0!</v>
      </c>
      <c r="AR36" s="11" t="e">
        <f t="shared" si="35"/>
        <v>#DIV/0!</v>
      </c>
      <c r="AS36" s="41">
        <v>0</v>
      </c>
      <c r="AT36" s="13">
        <f t="shared" si="36"/>
        <v>0</v>
      </c>
      <c r="AU36" s="51">
        <v>0</v>
      </c>
      <c r="AV36" s="41">
        <v>0</v>
      </c>
      <c r="AW36" s="11">
        <f t="shared" si="37"/>
        <v>0</v>
      </c>
      <c r="AX36" s="51">
        <v>0</v>
      </c>
      <c r="AY36" s="52">
        <v>37587.2</v>
      </c>
      <c r="AZ36" s="11">
        <f t="shared" si="38"/>
        <v>31322.666666666664</v>
      </c>
      <c r="BA36" s="51">
        <v>31322.8</v>
      </c>
      <c r="BB36" s="41">
        <v>0</v>
      </c>
      <c r="BC36" s="14">
        <f t="shared" si="39"/>
        <v>0</v>
      </c>
      <c r="BD36" s="14"/>
      <c r="BE36" s="45">
        <v>0</v>
      </c>
      <c r="BF36" s="39">
        <f t="shared" si="40"/>
        <v>0</v>
      </c>
      <c r="BG36" s="51">
        <v>0</v>
      </c>
      <c r="BH36" s="41">
        <v>0</v>
      </c>
      <c r="BI36" s="11">
        <f t="shared" si="41"/>
        <v>0</v>
      </c>
      <c r="BJ36" s="51">
        <v>0</v>
      </c>
      <c r="BK36" s="41">
        <v>0</v>
      </c>
      <c r="BL36" s="11">
        <f t="shared" si="42"/>
        <v>0</v>
      </c>
      <c r="BM36" s="51">
        <v>0</v>
      </c>
      <c r="BN36" s="12">
        <f t="shared" si="6"/>
        <v>150</v>
      </c>
      <c r="BO36" s="12">
        <f t="shared" si="43"/>
        <v>125</v>
      </c>
      <c r="BP36" s="12">
        <f t="shared" si="7"/>
        <v>40</v>
      </c>
      <c r="BQ36" s="12">
        <f t="shared" si="44"/>
        <v>32</v>
      </c>
      <c r="BR36" s="11">
        <f t="shared" si="45"/>
        <v>26.666666666666668</v>
      </c>
      <c r="BS36" s="51">
        <v>150</v>
      </c>
      <c r="BT36" s="38">
        <f t="shared" si="46"/>
        <v>125</v>
      </c>
      <c r="BU36" s="51">
        <v>0</v>
      </c>
      <c r="BV36" s="51">
        <v>0</v>
      </c>
      <c r="BW36" s="11">
        <f t="shared" si="47"/>
        <v>0</v>
      </c>
      <c r="BX36" s="51">
        <v>40</v>
      </c>
      <c r="BY36" s="45">
        <v>0</v>
      </c>
      <c r="BZ36" s="11">
        <f t="shared" si="48"/>
        <v>0</v>
      </c>
      <c r="CA36" s="51">
        <v>0</v>
      </c>
      <c r="CB36" s="51">
        <v>0</v>
      </c>
      <c r="CC36" s="38">
        <f t="shared" si="49"/>
        <v>0</v>
      </c>
      <c r="CD36" s="51">
        <v>0</v>
      </c>
      <c r="CE36" s="11"/>
      <c r="CF36" s="11"/>
      <c r="CG36" s="51">
        <v>0</v>
      </c>
      <c r="CH36" s="45">
        <v>200</v>
      </c>
      <c r="CI36" s="11">
        <f t="shared" si="50"/>
        <v>166.66666666666669</v>
      </c>
      <c r="CJ36" s="51">
        <v>27.6</v>
      </c>
      <c r="CK36" s="41">
        <v>0</v>
      </c>
      <c r="CL36" s="38">
        <f t="shared" si="51"/>
        <v>0</v>
      </c>
      <c r="CM36" s="51">
        <v>0</v>
      </c>
      <c r="CN36" s="51">
        <v>4020</v>
      </c>
      <c r="CO36" s="38">
        <f t="shared" si="52"/>
        <v>3350</v>
      </c>
      <c r="CP36" s="51">
        <v>2579.659</v>
      </c>
      <c r="CQ36" s="51">
        <v>1270</v>
      </c>
      <c r="CR36" s="11">
        <f t="shared" si="53"/>
        <v>1058.3333333333333</v>
      </c>
      <c r="CS36" s="51">
        <v>426.509</v>
      </c>
      <c r="CT36" s="41">
        <v>0</v>
      </c>
      <c r="CU36" s="38">
        <f t="shared" si="54"/>
        <v>0</v>
      </c>
      <c r="CV36" s="51">
        <v>0</v>
      </c>
      <c r="CW36" s="45">
        <v>0</v>
      </c>
      <c r="CX36" s="11">
        <f t="shared" si="55"/>
        <v>0</v>
      </c>
      <c r="CY36" s="51">
        <v>0</v>
      </c>
      <c r="CZ36" s="45">
        <v>0</v>
      </c>
      <c r="DA36" s="11">
        <f t="shared" si="56"/>
        <v>0</v>
      </c>
      <c r="DB36" s="51">
        <v>0</v>
      </c>
      <c r="DC36" s="51">
        <v>0</v>
      </c>
      <c r="DD36" s="11">
        <f t="shared" si="57"/>
        <v>0</v>
      </c>
      <c r="DE36" s="51">
        <v>0</v>
      </c>
      <c r="DF36" s="51">
        <v>0</v>
      </c>
      <c r="DG36" s="12">
        <f t="shared" si="8"/>
        <v>57687.2</v>
      </c>
      <c r="DH36" s="12">
        <f t="shared" si="58"/>
        <v>48072.666666666664</v>
      </c>
      <c r="DI36" s="12">
        <f t="shared" si="9"/>
        <v>48587.452</v>
      </c>
      <c r="DJ36" s="45">
        <v>0</v>
      </c>
      <c r="DK36" s="11">
        <f t="shared" si="59"/>
        <v>0</v>
      </c>
      <c r="DL36" s="51">
        <v>0</v>
      </c>
      <c r="DM36" s="51">
        <v>0</v>
      </c>
      <c r="DN36" s="11">
        <f t="shared" si="60"/>
        <v>0</v>
      </c>
      <c r="DO36" s="51">
        <v>0</v>
      </c>
      <c r="DP36" s="45">
        <v>0</v>
      </c>
      <c r="DQ36" s="11">
        <f t="shared" si="61"/>
        <v>0</v>
      </c>
      <c r="DR36" s="51">
        <v>0</v>
      </c>
      <c r="DS36" s="51">
        <v>0</v>
      </c>
      <c r="DT36" s="11">
        <f t="shared" si="62"/>
        <v>0</v>
      </c>
      <c r="DU36" s="51">
        <v>0</v>
      </c>
      <c r="DV36" s="45">
        <v>0</v>
      </c>
      <c r="DW36" s="11">
        <f t="shared" si="63"/>
        <v>0</v>
      </c>
      <c r="DX36" s="51">
        <v>0</v>
      </c>
      <c r="DY36" s="51">
        <v>2900</v>
      </c>
      <c r="DZ36" s="11">
        <f t="shared" si="64"/>
        <v>2416.6666666666665</v>
      </c>
      <c r="EA36" s="51">
        <v>0</v>
      </c>
      <c r="EB36" s="51">
        <v>0</v>
      </c>
      <c r="EC36" s="12">
        <f t="shared" si="10"/>
        <v>2900</v>
      </c>
      <c r="ED36" s="12">
        <f t="shared" si="65"/>
        <v>2416.6666666666665</v>
      </c>
      <c r="EE36" s="12">
        <f t="shared" si="11"/>
        <v>0</v>
      </c>
      <c r="EH36" s="15"/>
      <c r="EJ36" s="15"/>
      <c r="EK36" s="15"/>
      <c r="EM36" s="15"/>
    </row>
    <row r="37" spans="1:143" s="16" customFormat="1" ht="20.25" customHeight="1">
      <c r="A37" s="22">
        <v>28</v>
      </c>
      <c r="B37" s="40" t="s">
        <v>83</v>
      </c>
      <c r="C37" s="41">
        <v>13148.1</v>
      </c>
      <c r="D37" s="41">
        <v>0</v>
      </c>
      <c r="E37" s="26">
        <f t="shared" si="0"/>
        <v>163539.64800000002</v>
      </c>
      <c r="F37" s="34">
        <f t="shared" si="12"/>
        <v>136283.04</v>
      </c>
      <c r="G37" s="12">
        <f t="shared" si="1"/>
        <v>131421.0151</v>
      </c>
      <c r="H37" s="12">
        <f t="shared" si="13"/>
        <v>96.43240648286096</v>
      </c>
      <c r="I37" s="12">
        <f t="shared" si="14"/>
        <v>80.36033873571745</v>
      </c>
      <c r="J37" s="12">
        <f t="shared" si="2"/>
        <v>66017.64799999999</v>
      </c>
      <c r="K37" s="12">
        <f t="shared" si="15"/>
        <v>55014.70666666665</v>
      </c>
      <c r="L37" s="12">
        <f t="shared" si="3"/>
        <v>50294.1151</v>
      </c>
      <c r="M37" s="12">
        <f t="shared" si="16"/>
        <v>91.41940064268879</v>
      </c>
      <c r="N37" s="12">
        <f t="shared" si="17"/>
        <v>76.18283386890732</v>
      </c>
      <c r="O37" s="12">
        <f t="shared" si="4"/>
        <v>32050.847</v>
      </c>
      <c r="P37" s="12">
        <f t="shared" si="18"/>
        <v>26709.039166666666</v>
      </c>
      <c r="Q37" s="12">
        <f t="shared" si="5"/>
        <v>25005.410000000003</v>
      </c>
      <c r="R37" s="12">
        <f t="shared" si="19"/>
        <v>93.62152582114291</v>
      </c>
      <c r="S37" s="11">
        <f t="shared" si="20"/>
        <v>78.01793818428574</v>
      </c>
      <c r="T37" s="51">
        <v>8035.416</v>
      </c>
      <c r="U37" s="38">
        <f t="shared" si="21"/>
        <v>6696.18</v>
      </c>
      <c r="V37" s="51">
        <v>8533.17</v>
      </c>
      <c r="W37" s="12">
        <f t="shared" si="22"/>
        <v>127.4334023278944</v>
      </c>
      <c r="X37" s="11">
        <f t="shared" si="23"/>
        <v>106.194501939912</v>
      </c>
      <c r="Y37" s="51">
        <v>8870.501</v>
      </c>
      <c r="Z37" s="38">
        <f t="shared" si="24"/>
        <v>7392.084166666667</v>
      </c>
      <c r="AA37" s="51">
        <v>9355.1341</v>
      </c>
      <c r="AB37" s="12">
        <f t="shared" si="25"/>
        <v>126.55610906306191</v>
      </c>
      <c r="AC37" s="11">
        <f t="shared" si="26"/>
        <v>105.46342421921828</v>
      </c>
      <c r="AD37" s="51">
        <v>24015.431</v>
      </c>
      <c r="AE37" s="38">
        <f t="shared" si="27"/>
        <v>20012.85916666667</v>
      </c>
      <c r="AF37" s="51">
        <v>16472.24</v>
      </c>
      <c r="AG37" s="12">
        <f t="shared" si="28"/>
        <v>82.30827920598219</v>
      </c>
      <c r="AH37" s="11">
        <f t="shared" si="29"/>
        <v>68.59023267165183</v>
      </c>
      <c r="AI37" s="51">
        <v>808.6</v>
      </c>
      <c r="AJ37" s="38">
        <f t="shared" si="30"/>
        <v>673.8333333333334</v>
      </c>
      <c r="AK37" s="51">
        <v>375.5</v>
      </c>
      <c r="AL37" s="12">
        <f t="shared" si="31"/>
        <v>55.725946079643826</v>
      </c>
      <c r="AM37" s="11">
        <f t="shared" si="32"/>
        <v>46.43828839970319</v>
      </c>
      <c r="AN37" s="51"/>
      <c r="AO37" s="13">
        <f t="shared" si="33"/>
        <v>0</v>
      </c>
      <c r="AP37" s="51">
        <v>0</v>
      </c>
      <c r="AQ37" s="12" t="e">
        <f t="shared" si="34"/>
        <v>#DIV/0!</v>
      </c>
      <c r="AR37" s="11" t="e">
        <f t="shared" si="35"/>
        <v>#DIV/0!</v>
      </c>
      <c r="AS37" s="41">
        <v>0</v>
      </c>
      <c r="AT37" s="13">
        <f t="shared" si="36"/>
        <v>0</v>
      </c>
      <c r="AU37" s="51">
        <v>0</v>
      </c>
      <c r="AV37" s="41">
        <v>0</v>
      </c>
      <c r="AW37" s="11">
        <f t="shared" si="37"/>
        <v>0</v>
      </c>
      <c r="AX37" s="51">
        <v>0</v>
      </c>
      <c r="AY37" s="52">
        <v>95421.6</v>
      </c>
      <c r="AZ37" s="11">
        <f t="shared" si="38"/>
        <v>79518</v>
      </c>
      <c r="BA37" s="51">
        <v>79518</v>
      </c>
      <c r="BB37" s="41">
        <v>0</v>
      </c>
      <c r="BC37" s="14">
        <f t="shared" si="39"/>
        <v>0</v>
      </c>
      <c r="BD37" s="14"/>
      <c r="BE37" s="45">
        <v>2100.4</v>
      </c>
      <c r="BF37" s="39">
        <f t="shared" si="40"/>
        <v>1750.3333333333333</v>
      </c>
      <c r="BG37" s="51">
        <v>1608.9</v>
      </c>
      <c r="BH37" s="41">
        <v>0</v>
      </c>
      <c r="BI37" s="11">
        <f t="shared" si="41"/>
        <v>0</v>
      </c>
      <c r="BJ37" s="51">
        <v>0</v>
      </c>
      <c r="BK37" s="41">
        <v>0</v>
      </c>
      <c r="BL37" s="11">
        <f t="shared" si="42"/>
        <v>0</v>
      </c>
      <c r="BM37" s="51">
        <v>0</v>
      </c>
      <c r="BN37" s="12">
        <f t="shared" si="6"/>
        <v>267.7</v>
      </c>
      <c r="BO37" s="12">
        <f t="shared" si="43"/>
        <v>223.08333333333334</v>
      </c>
      <c r="BP37" s="12">
        <f t="shared" si="7"/>
        <v>332.315</v>
      </c>
      <c r="BQ37" s="12">
        <f t="shared" si="44"/>
        <v>148.96451251400822</v>
      </c>
      <c r="BR37" s="11">
        <f t="shared" si="45"/>
        <v>124.13709376167353</v>
      </c>
      <c r="BS37" s="51">
        <v>0</v>
      </c>
      <c r="BT37" s="38">
        <f t="shared" si="46"/>
        <v>0</v>
      </c>
      <c r="BU37" s="51">
        <v>0</v>
      </c>
      <c r="BV37" s="51">
        <v>267.7</v>
      </c>
      <c r="BW37" s="11">
        <f t="shared" si="47"/>
        <v>223.08333333333334</v>
      </c>
      <c r="BX37" s="51">
        <v>332.315</v>
      </c>
      <c r="BY37" s="45">
        <v>0</v>
      </c>
      <c r="BZ37" s="11">
        <f t="shared" si="48"/>
        <v>0</v>
      </c>
      <c r="CA37" s="51">
        <v>0</v>
      </c>
      <c r="CB37" s="51">
        <v>0</v>
      </c>
      <c r="CC37" s="38">
        <f t="shared" si="49"/>
        <v>0</v>
      </c>
      <c r="CD37" s="51">
        <v>0</v>
      </c>
      <c r="CE37" s="11"/>
      <c r="CF37" s="11"/>
      <c r="CG37" s="51">
        <v>0</v>
      </c>
      <c r="CH37" s="45">
        <v>0</v>
      </c>
      <c r="CI37" s="11">
        <f t="shared" si="50"/>
        <v>0</v>
      </c>
      <c r="CJ37" s="51">
        <v>0</v>
      </c>
      <c r="CK37" s="41">
        <v>0</v>
      </c>
      <c r="CL37" s="38">
        <f t="shared" si="51"/>
        <v>0</v>
      </c>
      <c r="CM37" s="51">
        <v>0</v>
      </c>
      <c r="CN37" s="51">
        <v>24020</v>
      </c>
      <c r="CO37" s="38">
        <f t="shared" si="52"/>
        <v>20016.666666666668</v>
      </c>
      <c r="CP37" s="51">
        <v>14988.22</v>
      </c>
      <c r="CQ37" s="51">
        <v>7500</v>
      </c>
      <c r="CR37" s="11">
        <f t="shared" si="53"/>
        <v>6250</v>
      </c>
      <c r="CS37" s="51">
        <v>1387.77</v>
      </c>
      <c r="CT37" s="41">
        <v>0</v>
      </c>
      <c r="CU37" s="38">
        <f t="shared" si="54"/>
        <v>0</v>
      </c>
      <c r="CV37" s="51">
        <v>237.536</v>
      </c>
      <c r="CW37" s="45">
        <v>0</v>
      </c>
      <c r="CX37" s="11">
        <f t="shared" si="55"/>
        <v>0</v>
      </c>
      <c r="CY37" s="51">
        <v>0</v>
      </c>
      <c r="CZ37" s="45">
        <v>0</v>
      </c>
      <c r="DA37" s="11">
        <f t="shared" si="56"/>
        <v>0</v>
      </c>
      <c r="DB37" s="51">
        <v>0</v>
      </c>
      <c r="DC37" s="51">
        <v>0</v>
      </c>
      <c r="DD37" s="11">
        <f t="shared" si="57"/>
        <v>0</v>
      </c>
      <c r="DE37" s="51">
        <v>0</v>
      </c>
      <c r="DF37" s="51">
        <v>0</v>
      </c>
      <c r="DG37" s="12">
        <f t="shared" si="8"/>
        <v>163539.64800000002</v>
      </c>
      <c r="DH37" s="12">
        <f t="shared" si="58"/>
        <v>136283.04</v>
      </c>
      <c r="DI37" s="12">
        <f t="shared" si="9"/>
        <v>131421.0151</v>
      </c>
      <c r="DJ37" s="45">
        <v>0</v>
      </c>
      <c r="DK37" s="11">
        <f t="shared" si="59"/>
        <v>0</v>
      </c>
      <c r="DL37" s="51">
        <v>0</v>
      </c>
      <c r="DM37" s="51">
        <v>0</v>
      </c>
      <c r="DN37" s="11">
        <f t="shared" si="60"/>
        <v>0</v>
      </c>
      <c r="DO37" s="51">
        <v>0</v>
      </c>
      <c r="DP37" s="45">
        <v>0</v>
      </c>
      <c r="DQ37" s="11">
        <f t="shared" si="61"/>
        <v>0</v>
      </c>
      <c r="DR37" s="51">
        <v>0</v>
      </c>
      <c r="DS37" s="51">
        <v>0</v>
      </c>
      <c r="DT37" s="11">
        <f t="shared" si="62"/>
        <v>0</v>
      </c>
      <c r="DU37" s="51">
        <v>0</v>
      </c>
      <c r="DV37" s="45">
        <v>0</v>
      </c>
      <c r="DW37" s="11">
        <f t="shared" si="63"/>
        <v>0</v>
      </c>
      <c r="DX37" s="51">
        <v>0</v>
      </c>
      <c r="DY37" s="51">
        <v>9000</v>
      </c>
      <c r="DZ37" s="11">
        <f t="shared" si="64"/>
        <v>7500</v>
      </c>
      <c r="EA37" s="51">
        <v>1500</v>
      </c>
      <c r="EB37" s="51">
        <v>0</v>
      </c>
      <c r="EC37" s="12">
        <f t="shared" si="10"/>
        <v>9000</v>
      </c>
      <c r="ED37" s="12">
        <f t="shared" si="65"/>
        <v>7500</v>
      </c>
      <c r="EE37" s="12">
        <f t="shared" si="11"/>
        <v>1500</v>
      </c>
      <c r="EH37" s="15"/>
      <c r="EJ37" s="15"/>
      <c r="EK37" s="15"/>
      <c r="EM37" s="15"/>
    </row>
    <row r="38" spans="1:143" s="16" customFormat="1" ht="20.25" customHeight="1">
      <c r="A38" s="22">
        <v>29</v>
      </c>
      <c r="B38" s="40" t="s">
        <v>84</v>
      </c>
      <c r="C38" s="41">
        <v>397.8</v>
      </c>
      <c r="D38" s="41">
        <v>596.9</v>
      </c>
      <c r="E38" s="26">
        <f t="shared" si="0"/>
        <v>19564.44</v>
      </c>
      <c r="F38" s="34">
        <f t="shared" si="12"/>
        <v>16303.699999999999</v>
      </c>
      <c r="G38" s="12">
        <f t="shared" si="1"/>
        <v>11187.232000000002</v>
      </c>
      <c r="H38" s="12">
        <f t="shared" si="13"/>
        <v>68.61774934524067</v>
      </c>
      <c r="I38" s="12">
        <f t="shared" si="14"/>
        <v>57.18145778770055</v>
      </c>
      <c r="J38" s="12">
        <f t="shared" si="2"/>
        <v>9164.7</v>
      </c>
      <c r="K38" s="12">
        <f t="shared" si="15"/>
        <v>7637.25</v>
      </c>
      <c r="L38" s="12">
        <f t="shared" si="3"/>
        <v>5575.532</v>
      </c>
      <c r="M38" s="12">
        <f t="shared" si="16"/>
        <v>73.004445317359</v>
      </c>
      <c r="N38" s="12">
        <f t="shared" si="17"/>
        <v>60.837037764465826</v>
      </c>
      <c r="O38" s="12">
        <f t="shared" si="4"/>
        <v>4038.6</v>
      </c>
      <c r="P38" s="12">
        <f t="shared" si="18"/>
        <v>3365.5</v>
      </c>
      <c r="Q38" s="12">
        <f t="shared" si="5"/>
        <v>2316.299</v>
      </c>
      <c r="R38" s="12">
        <f t="shared" si="19"/>
        <v>68.82481057792305</v>
      </c>
      <c r="S38" s="11">
        <f t="shared" si="20"/>
        <v>57.354008814935874</v>
      </c>
      <c r="T38" s="51">
        <v>1438.6</v>
      </c>
      <c r="U38" s="38">
        <f t="shared" si="21"/>
        <v>1198.8333333333333</v>
      </c>
      <c r="V38" s="51">
        <v>717.133</v>
      </c>
      <c r="W38" s="12">
        <f t="shared" si="22"/>
        <v>59.81924092868067</v>
      </c>
      <c r="X38" s="11">
        <f t="shared" si="23"/>
        <v>49.84936744056722</v>
      </c>
      <c r="Y38" s="51">
        <v>602.1</v>
      </c>
      <c r="Z38" s="38">
        <f t="shared" si="24"/>
        <v>501.75000000000006</v>
      </c>
      <c r="AA38" s="51">
        <v>344.149</v>
      </c>
      <c r="AB38" s="12">
        <f t="shared" si="25"/>
        <v>68.58973592426506</v>
      </c>
      <c r="AC38" s="11">
        <f t="shared" si="26"/>
        <v>57.15811327022089</v>
      </c>
      <c r="AD38" s="51">
        <v>2600</v>
      </c>
      <c r="AE38" s="38">
        <f t="shared" si="27"/>
        <v>2166.6666666666665</v>
      </c>
      <c r="AF38" s="51">
        <v>1599.166</v>
      </c>
      <c r="AG38" s="12">
        <f t="shared" si="28"/>
        <v>73.80766153846155</v>
      </c>
      <c r="AH38" s="11">
        <f t="shared" si="29"/>
        <v>61.50638461538461</v>
      </c>
      <c r="AI38" s="51">
        <v>44</v>
      </c>
      <c r="AJ38" s="38">
        <f t="shared" si="30"/>
        <v>36.666666666666664</v>
      </c>
      <c r="AK38" s="51">
        <v>15</v>
      </c>
      <c r="AL38" s="12">
        <f t="shared" si="31"/>
        <v>40.909090909090914</v>
      </c>
      <c r="AM38" s="11">
        <f t="shared" si="32"/>
        <v>34.090909090909086</v>
      </c>
      <c r="AN38" s="51"/>
      <c r="AO38" s="13">
        <f t="shared" si="33"/>
        <v>0</v>
      </c>
      <c r="AP38" s="51">
        <v>0</v>
      </c>
      <c r="AQ38" s="12" t="e">
        <f t="shared" si="34"/>
        <v>#DIV/0!</v>
      </c>
      <c r="AR38" s="11" t="e">
        <f t="shared" si="35"/>
        <v>#DIV/0!</v>
      </c>
      <c r="AS38" s="41">
        <v>0</v>
      </c>
      <c r="AT38" s="13">
        <f t="shared" si="36"/>
        <v>0</v>
      </c>
      <c r="AU38" s="51">
        <v>0</v>
      </c>
      <c r="AV38" s="41">
        <v>0</v>
      </c>
      <c r="AW38" s="11">
        <f t="shared" si="37"/>
        <v>0</v>
      </c>
      <c r="AX38" s="51">
        <v>0</v>
      </c>
      <c r="AY38" s="52">
        <v>6734.1</v>
      </c>
      <c r="AZ38" s="11">
        <f t="shared" si="38"/>
        <v>5611.750000000001</v>
      </c>
      <c r="BA38" s="51">
        <v>5611.7</v>
      </c>
      <c r="BB38" s="41">
        <v>0</v>
      </c>
      <c r="BC38" s="14">
        <f t="shared" si="39"/>
        <v>0</v>
      </c>
      <c r="BD38" s="14"/>
      <c r="BE38" s="45">
        <v>0</v>
      </c>
      <c r="BF38" s="39">
        <f t="shared" si="40"/>
        <v>0</v>
      </c>
      <c r="BG38" s="51">
        <v>0</v>
      </c>
      <c r="BH38" s="41">
        <v>0</v>
      </c>
      <c r="BI38" s="11">
        <f t="shared" si="41"/>
        <v>0</v>
      </c>
      <c r="BJ38" s="51">
        <v>0</v>
      </c>
      <c r="BK38" s="41">
        <v>0</v>
      </c>
      <c r="BL38" s="11">
        <f t="shared" si="42"/>
        <v>0</v>
      </c>
      <c r="BM38" s="51">
        <v>0</v>
      </c>
      <c r="BN38" s="12">
        <f t="shared" si="6"/>
        <v>3800</v>
      </c>
      <c r="BO38" s="12">
        <f t="shared" si="43"/>
        <v>3166.666666666667</v>
      </c>
      <c r="BP38" s="12">
        <f t="shared" si="7"/>
        <v>2679.5</v>
      </c>
      <c r="BQ38" s="12">
        <f t="shared" si="44"/>
        <v>84.6157894736842</v>
      </c>
      <c r="BR38" s="11">
        <f t="shared" si="45"/>
        <v>70.51315789473685</v>
      </c>
      <c r="BS38" s="51">
        <v>3100</v>
      </c>
      <c r="BT38" s="38">
        <f t="shared" si="46"/>
        <v>2583.333333333333</v>
      </c>
      <c r="BU38" s="51">
        <v>1500</v>
      </c>
      <c r="BV38" s="51">
        <v>700</v>
      </c>
      <c r="BW38" s="11">
        <f t="shared" si="47"/>
        <v>583.3333333333334</v>
      </c>
      <c r="BX38" s="51">
        <v>1179.5</v>
      </c>
      <c r="BY38" s="45">
        <v>0</v>
      </c>
      <c r="BZ38" s="11">
        <f t="shared" si="48"/>
        <v>0</v>
      </c>
      <c r="CA38" s="51">
        <v>0</v>
      </c>
      <c r="CB38" s="51">
        <v>0</v>
      </c>
      <c r="CC38" s="38">
        <f t="shared" si="49"/>
        <v>0</v>
      </c>
      <c r="CD38" s="51">
        <v>0</v>
      </c>
      <c r="CE38" s="11"/>
      <c r="CF38" s="11"/>
      <c r="CG38" s="51">
        <v>0</v>
      </c>
      <c r="CH38" s="45">
        <v>0</v>
      </c>
      <c r="CI38" s="11">
        <f t="shared" si="50"/>
        <v>0</v>
      </c>
      <c r="CJ38" s="51">
        <v>0</v>
      </c>
      <c r="CK38" s="41">
        <v>0</v>
      </c>
      <c r="CL38" s="38">
        <f t="shared" si="51"/>
        <v>0</v>
      </c>
      <c r="CM38" s="51">
        <v>0</v>
      </c>
      <c r="CN38" s="51">
        <v>650</v>
      </c>
      <c r="CO38" s="38">
        <f t="shared" si="52"/>
        <v>541.6666666666666</v>
      </c>
      <c r="CP38" s="51">
        <v>190.584</v>
      </c>
      <c r="CQ38" s="51">
        <v>650</v>
      </c>
      <c r="CR38" s="11">
        <f t="shared" si="53"/>
        <v>541.6666666666666</v>
      </c>
      <c r="CS38" s="51">
        <v>190.584</v>
      </c>
      <c r="CT38" s="41">
        <v>0</v>
      </c>
      <c r="CU38" s="38">
        <f t="shared" si="54"/>
        <v>0</v>
      </c>
      <c r="CV38" s="51">
        <v>0</v>
      </c>
      <c r="CW38" s="45">
        <v>30</v>
      </c>
      <c r="CX38" s="11">
        <f t="shared" si="55"/>
        <v>25</v>
      </c>
      <c r="CY38" s="51">
        <v>30</v>
      </c>
      <c r="CZ38" s="45">
        <v>0</v>
      </c>
      <c r="DA38" s="11">
        <f t="shared" si="56"/>
        <v>0</v>
      </c>
      <c r="DB38" s="51">
        <v>0</v>
      </c>
      <c r="DC38" s="51">
        <v>0</v>
      </c>
      <c r="DD38" s="11">
        <f t="shared" si="57"/>
        <v>0</v>
      </c>
      <c r="DE38" s="51">
        <v>0</v>
      </c>
      <c r="DF38" s="51">
        <v>0</v>
      </c>
      <c r="DG38" s="12">
        <f t="shared" si="8"/>
        <v>15898.8</v>
      </c>
      <c r="DH38" s="12">
        <f t="shared" si="58"/>
        <v>13248.999999999998</v>
      </c>
      <c r="DI38" s="12">
        <f t="shared" si="9"/>
        <v>11187.232000000002</v>
      </c>
      <c r="DJ38" s="45">
        <v>0</v>
      </c>
      <c r="DK38" s="11">
        <f t="shared" si="59"/>
        <v>0</v>
      </c>
      <c r="DL38" s="51">
        <v>0</v>
      </c>
      <c r="DM38" s="51">
        <v>3665.64</v>
      </c>
      <c r="DN38" s="11">
        <f t="shared" si="60"/>
        <v>3054.7</v>
      </c>
      <c r="DO38" s="51">
        <v>0</v>
      </c>
      <c r="DP38" s="45">
        <v>0</v>
      </c>
      <c r="DQ38" s="11">
        <f t="shared" si="61"/>
        <v>0</v>
      </c>
      <c r="DR38" s="51">
        <v>0</v>
      </c>
      <c r="DS38" s="51">
        <v>0</v>
      </c>
      <c r="DT38" s="11">
        <f t="shared" si="62"/>
        <v>0</v>
      </c>
      <c r="DU38" s="51">
        <v>0</v>
      </c>
      <c r="DV38" s="45">
        <v>0</v>
      </c>
      <c r="DW38" s="11">
        <f t="shared" si="63"/>
        <v>0</v>
      </c>
      <c r="DX38" s="51">
        <v>0</v>
      </c>
      <c r="DY38" s="51">
        <v>1000</v>
      </c>
      <c r="DZ38" s="11">
        <f t="shared" si="64"/>
        <v>833.3333333333333</v>
      </c>
      <c r="EA38" s="51">
        <v>350</v>
      </c>
      <c r="EB38" s="51">
        <v>0</v>
      </c>
      <c r="EC38" s="12">
        <f t="shared" si="10"/>
        <v>4665.639999999999</v>
      </c>
      <c r="ED38" s="12">
        <f t="shared" si="65"/>
        <v>3888.033333333333</v>
      </c>
      <c r="EE38" s="12">
        <f t="shared" si="11"/>
        <v>350</v>
      </c>
      <c r="EH38" s="15"/>
      <c r="EJ38" s="15"/>
      <c r="EK38" s="15"/>
      <c r="EM38" s="15"/>
    </row>
    <row r="39" spans="1:143" s="16" customFormat="1" ht="20.25" customHeight="1">
      <c r="A39" s="22">
        <v>30</v>
      </c>
      <c r="B39" s="40" t="s">
        <v>85</v>
      </c>
      <c r="C39" s="41">
        <v>24316.7</v>
      </c>
      <c r="D39" s="41">
        <v>0</v>
      </c>
      <c r="E39" s="26">
        <f t="shared" si="0"/>
        <v>65934</v>
      </c>
      <c r="F39" s="34">
        <f t="shared" si="12"/>
        <v>54945</v>
      </c>
      <c r="G39" s="12">
        <f t="shared" si="1"/>
        <v>51505.994999999995</v>
      </c>
      <c r="H39" s="12">
        <f t="shared" si="13"/>
        <v>93.74100464100464</v>
      </c>
      <c r="I39" s="12">
        <f t="shared" si="14"/>
        <v>78.11750386750386</v>
      </c>
      <c r="J39" s="12">
        <f t="shared" si="2"/>
        <v>35322.4</v>
      </c>
      <c r="K39" s="12">
        <f t="shared" si="15"/>
        <v>29435.333333333332</v>
      </c>
      <c r="L39" s="12">
        <f t="shared" si="3"/>
        <v>25996.395</v>
      </c>
      <c r="M39" s="12">
        <f t="shared" si="16"/>
        <v>88.31697166670442</v>
      </c>
      <c r="N39" s="12">
        <f t="shared" si="17"/>
        <v>73.59747638892034</v>
      </c>
      <c r="O39" s="12">
        <f t="shared" si="4"/>
        <v>14007</v>
      </c>
      <c r="P39" s="12">
        <f t="shared" si="18"/>
        <v>11672.5</v>
      </c>
      <c r="Q39" s="12">
        <f t="shared" si="5"/>
        <v>11553.402</v>
      </c>
      <c r="R39" s="12">
        <f t="shared" si="19"/>
        <v>98.97967016491755</v>
      </c>
      <c r="S39" s="11">
        <f t="shared" si="20"/>
        <v>82.48305847076462</v>
      </c>
      <c r="T39" s="51">
        <v>3820</v>
      </c>
      <c r="U39" s="38">
        <f t="shared" si="21"/>
        <v>3183.333333333333</v>
      </c>
      <c r="V39" s="51">
        <v>4057.207</v>
      </c>
      <c r="W39" s="12">
        <f t="shared" si="22"/>
        <v>127.45152879581153</v>
      </c>
      <c r="X39" s="11">
        <f t="shared" si="23"/>
        <v>106.20960732984292</v>
      </c>
      <c r="Y39" s="51">
        <v>13493</v>
      </c>
      <c r="Z39" s="38">
        <f t="shared" si="24"/>
        <v>11244.166666666668</v>
      </c>
      <c r="AA39" s="51">
        <v>9270.493</v>
      </c>
      <c r="AB39" s="12">
        <f t="shared" si="25"/>
        <v>82.44713258726748</v>
      </c>
      <c r="AC39" s="11">
        <f t="shared" si="26"/>
        <v>68.70594382272289</v>
      </c>
      <c r="AD39" s="51">
        <v>10187</v>
      </c>
      <c r="AE39" s="38">
        <f t="shared" si="27"/>
        <v>8489.166666666666</v>
      </c>
      <c r="AF39" s="51">
        <v>7496.195</v>
      </c>
      <c r="AG39" s="12">
        <f t="shared" si="28"/>
        <v>88.30307254343772</v>
      </c>
      <c r="AH39" s="11">
        <f t="shared" si="29"/>
        <v>73.5858937861981</v>
      </c>
      <c r="AI39" s="51">
        <v>600</v>
      </c>
      <c r="AJ39" s="38">
        <f t="shared" si="30"/>
        <v>500</v>
      </c>
      <c r="AK39" s="51">
        <v>179.5</v>
      </c>
      <c r="AL39" s="12">
        <f t="shared" si="31"/>
        <v>35.9</v>
      </c>
      <c r="AM39" s="11">
        <f t="shared" si="32"/>
        <v>29.916666666666668</v>
      </c>
      <c r="AN39" s="51"/>
      <c r="AO39" s="13">
        <f t="shared" si="33"/>
        <v>0</v>
      </c>
      <c r="AP39" s="51">
        <v>0</v>
      </c>
      <c r="AQ39" s="12" t="e">
        <f t="shared" si="34"/>
        <v>#DIV/0!</v>
      </c>
      <c r="AR39" s="11" t="e">
        <f t="shared" si="35"/>
        <v>#DIV/0!</v>
      </c>
      <c r="AS39" s="41">
        <v>0</v>
      </c>
      <c r="AT39" s="13">
        <f t="shared" si="36"/>
        <v>0</v>
      </c>
      <c r="AU39" s="51">
        <v>0</v>
      </c>
      <c r="AV39" s="41">
        <v>0</v>
      </c>
      <c r="AW39" s="11">
        <f t="shared" si="37"/>
        <v>0</v>
      </c>
      <c r="AX39" s="51">
        <v>0</v>
      </c>
      <c r="AY39" s="52">
        <v>30611.6</v>
      </c>
      <c r="AZ39" s="11">
        <f t="shared" si="38"/>
        <v>25509.666666666668</v>
      </c>
      <c r="BA39" s="51">
        <v>25509.6</v>
      </c>
      <c r="BB39" s="41">
        <v>0</v>
      </c>
      <c r="BC39" s="14">
        <f t="shared" si="39"/>
        <v>0</v>
      </c>
      <c r="BD39" s="14"/>
      <c r="BE39" s="45">
        <v>0</v>
      </c>
      <c r="BF39" s="39">
        <f t="shared" si="40"/>
        <v>0</v>
      </c>
      <c r="BG39" s="51">
        <v>0</v>
      </c>
      <c r="BH39" s="41">
        <v>0</v>
      </c>
      <c r="BI39" s="11">
        <f t="shared" si="41"/>
        <v>0</v>
      </c>
      <c r="BJ39" s="51">
        <v>0</v>
      </c>
      <c r="BK39" s="41">
        <v>0</v>
      </c>
      <c r="BL39" s="11">
        <f t="shared" si="42"/>
        <v>0</v>
      </c>
      <c r="BM39" s="51">
        <v>0</v>
      </c>
      <c r="BN39" s="12">
        <f t="shared" si="6"/>
        <v>1500</v>
      </c>
      <c r="BO39" s="12">
        <f t="shared" si="43"/>
        <v>1250</v>
      </c>
      <c r="BP39" s="12">
        <f t="shared" si="7"/>
        <v>1877.6</v>
      </c>
      <c r="BQ39" s="12">
        <f t="shared" si="44"/>
        <v>150.208</v>
      </c>
      <c r="BR39" s="11">
        <f t="shared" si="45"/>
        <v>125.17333333333333</v>
      </c>
      <c r="BS39" s="51">
        <v>1500</v>
      </c>
      <c r="BT39" s="38">
        <f t="shared" si="46"/>
        <v>1250</v>
      </c>
      <c r="BU39" s="51">
        <v>1877.6</v>
      </c>
      <c r="BV39" s="51">
        <v>0</v>
      </c>
      <c r="BW39" s="11">
        <f t="shared" si="47"/>
        <v>0</v>
      </c>
      <c r="BX39" s="51">
        <v>0</v>
      </c>
      <c r="BY39" s="45">
        <v>0</v>
      </c>
      <c r="BZ39" s="11">
        <f t="shared" si="48"/>
        <v>0</v>
      </c>
      <c r="CA39" s="51">
        <v>0</v>
      </c>
      <c r="CB39" s="51">
        <v>0</v>
      </c>
      <c r="CC39" s="38">
        <f t="shared" si="49"/>
        <v>0</v>
      </c>
      <c r="CD39" s="51">
        <v>0</v>
      </c>
      <c r="CE39" s="11"/>
      <c r="CF39" s="11"/>
      <c r="CG39" s="51">
        <v>0</v>
      </c>
      <c r="CH39" s="45">
        <v>0</v>
      </c>
      <c r="CI39" s="11">
        <f t="shared" si="50"/>
        <v>0</v>
      </c>
      <c r="CJ39" s="51">
        <v>0</v>
      </c>
      <c r="CK39" s="41">
        <v>0</v>
      </c>
      <c r="CL39" s="38">
        <f t="shared" si="51"/>
        <v>0</v>
      </c>
      <c r="CM39" s="51">
        <v>0</v>
      </c>
      <c r="CN39" s="51">
        <v>3760.4</v>
      </c>
      <c r="CO39" s="38">
        <f t="shared" si="52"/>
        <v>3133.666666666667</v>
      </c>
      <c r="CP39" s="51">
        <v>1233.4</v>
      </c>
      <c r="CQ39" s="51">
        <v>1560.4</v>
      </c>
      <c r="CR39" s="11">
        <f t="shared" si="53"/>
        <v>1300.3333333333333</v>
      </c>
      <c r="CS39" s="51">
        <v>334.8</v>
      </c>
      <c r="CT39" s="41">
        <v>1882</v>
      </c>
      <c r="CU39" s="38">
        <f t="shared" si="54"/>
        <v>1568.3333333333335</v>
      </c>
      <c r="CV39" s="51">
        <v>1882</v>
      </c>
      <c r="CW39" s="45">
        <v>80</v>
      </c>
      <c r="CX39" s="11">
        <f t="shared" si="55"/>
        <v>66.66666666666667</v>
      </c>
      <c r="CY39" s="51">
        <v>0</v>
      </c>
      <c r="CZ39" s="45">
        <v>0</v>
      </c>
      <c r="DA39" s="11">
        <f t="shared" si="56"/>
        <v>0</v>
      </c>
      <c r="DB39" s="51">
        <v>0</v>
      </c>
      <c r="DC39" s="51">
        <v>0</v>
      </c>
      <c r="DD39" s="11">
        <f t="shared" si="57"/>
        <v>0</v>
      </c>
      <c r="DE39" s="51">
        <v>0</v>
      </c>
      <c r="DF39" s="51">
        <v>0</v>
      </c>
      <c r="DG39" s="12">
        <f t="shared" si="8"/>
        <v>65934</v>
      </c>
      <c r="DH39" s="12">
        <f t="shared" si="58"/>
        <v>54945</v>
      </c>
      <c r="DI39" s="12">
        <f t="shared" si="9"/>
        <v>51505.994999999995</v>
      </c>
      <c r="DJ39" s="45">
        <v>0</v>
      </c>
      <c r="DK39" s="11">
        <f t="shared" si="59"/>
        <v>0</v>
      </c>
      <c r="DL39" s="51">
        <v>0</v>
      </c>
      <c r="DM39" s="51">
        <v>0</v>
      </c>
      <c r="DN39" s="11">
        <f t="shared" si="60"/>
        <v>0</v>
      </c>
      <c r="DO39" s="51">
        <v>0</v>
      </c>
      <c r="DP39" s="45">
        <v>0</v>
      </c>
      <c r="DQ39" s="11">
        <f t="shared" si="61"/>
        <v>0</v>
      </c>
      <c r="DR39" s="51">
        <v>0</v>
      </c>
      <c r="DS39" s="51">
        <v>0</v>
      </c>
      <c r="DT39" s="11">
        <f t="shared" si="62"/>
        <v>0</v>
      </c>
      <c r="DU39" s="51">
        <v>0</v>
      </c>
      <c r="DV39" s="45">
        <v>0</v>
      </c>
      <c r="DW39" s="11">
        <f t="shared" si="63"/>
        <v>0</v>
      </c>
      <c r="DX39" s="51">
        <v>0</v>
      </c>
      <c r="DY39" s="51">
        <v>3500</v>
      </c>
      <c r="DZ39" s="11">
        <f t="shared" si="64"/>
        <v>2916.666666666667</v>
      </c>
      <c r="EA39" s="51">
        <v>0</v>
      </c>
      <c r="EB39" s="51">
        <v>0</v>
      </c>
      <c r="EC39" s="12">
        <f t="shared" si="10"/>
        <v>3500</v>
      </c>
      <c r="ED39" s="12">
        <f t="shared" si="65"/>
        <v>2916.666666666667</v>
      </c>
      <c r="EE39" s="12">
        <f t="shared" si="11"/>
        <v>0</v>
      </c>
      <c r="EH39" s="15"/>
      <c r="EJ39" s="15"/>
      <c r="EK39" s="15"/>
      <c r="EM39" s="15"/>
    </row>
    <row r="40" spans="1:143" s="16" customFormat="1" ht="20.25" customHeight="1">
      <c r="A40" s="22">
        <v>31</v>
      </c>
      <c r="B40" s="43" t="s">
        <v>86</v>
      </c>
      <c r="C40" s="41">
        <v>91207.7</v>
      </c>
      <c r="D40" s="41">
        <v>0</v>
      </c>
      <c r="E40" s="26">
        <f t="shared" si="0"/>
        <v>719136.3</v>
      </c>
      <c r="F40" s="34">
        <f t="shared" si="12"/>
        <v>599280.25</v>
      </c>
      <c r="G40" s="12">
        <f t="shared" si="1"/>
        <v>569431.7697999999</v>
      </c>
      <c r="H40" s="12">
        <f t="shared" si="13"/>
        <v>95.01927850951202</v>
      </c>
      <c r="I40" s="12">
        <f t="shared" si="14"/>
        <v>79.18273209126001</v>
      </c>
      <c r="J40" s="12">
        <f t="shared" si="2"/>
        <v>225500</v>
      </c>
      <c r="K40" s="12">
        <f t="shared" si="15"/>
        <v>187916.6666666667</v>
      </c>
      <c r="L40" s="12">
        <f t="shared" si="3"/>
        <v>180200.99480000004</v>
      </c>
      <c r="M40" s="12">
        <f t="shared" si="16"/>
        <v>95.89409922838139</v>
      </c>
      <c r="N40" s="12">
        <f t="shared" si="17"/>
        <v>79.9117493569845</v>
      </c>
      <c r="O40" s="12">
        <f t="shared" si="4"/>
        <v>81600</v>
      </c>
      <c r="P40" s="12">
        <f t="shared" si="18"/>
        <v>68000</v>
      </c>
      <c r="Q40" s="12">
        <f t="shared" si="5"/>
        <v>74989.968</v>
      </c>
      <c r="R40" s="12">
        <f t="shared" si="19"/>
        <v>110.27936470588233</v>
      </c>
      <c r="S40" s="11">
        <f t="shared" si="20"/>
        <v>91.89947058823529</v>
      </c>
      <c r="T40" s="51">
        <v>9168</v>
      </c>
      <c r="U40" s="38">
        <f t="shared" si="21"/>
        <v>7640</v>
      </c>
      <c r="V40" s="51">
        <v>8358.377</v>
      </c>
      <c r="W40" s="12">
        <f t="shared" si="22"/>
        <v>109.40284031413614</v>
      </c>
      <c r="X40" s="11">
        <f t="shared" si="23"/>
        <v>91.16903359511345</v>
      </c>
      <c r="Y40" s="51">
        <v>60100</v>
      </c>
      <c r="Z40" s="38">
        <f t="shared" si="24"/>
        <v>50083.33333333333</v>
      </c>
      <c r="AA40" s="51">
        <v>44947.2668</v>
      </c>
      <c r="AB40" s="12">
        <f t="shared" si="25"/>
        <v>89.7449586688852</v>
      </c>
      <c r="AC40" s="11">
        <f t="shared" si="26"/>
        <v>74.78746555740432</v>
      </c>
      <c r="AD40" s="51">
        <v>72432</v>
      </c>
      <c r="AE40" s="38">
        <f t="shared" si="27"/>
        <v>60360</v>
      </c>
      <c r="AF40" s="51">
        <v>66631.591</v>
      </c>
      <c r="AG40" s="12">
        <f t="shared" si="28"/>
        <v>110.39030980781975</v>
      </c>
      <c r="AH40" s="11">
        <f t="shared" si="29"/>
        <v>91.99192483984979</v>
      </c>
      <c r="AI40" s="51">
        <v>7870</v>
      </c>
      <c r="AJ40" s="38">
        <f t="shared" si="30"/>
        <v>6558.333333333334</v>
      </c>
      <c r="AK40" s="51">
        <v>5133.878</v>
      </c>
      <c r="AL40" s="12">
        <f t="shared" si="31"/>
        <v>78.28022363405336</v>
      </c>
      <c r="AM40" s="11">
        <f t="shared" si="32"/>
        <v>65.23351969504448</v>
      </c>
      <c r="AN40" s="51">
        <v>2400</v>
      </c>
      <c r="AO40" s="13">
        <f t="shared" si="33"/>
        <v>2000</v>
      </c>
      <c r="AP40" s="51">
        <v>2784.3</v>
      </c>
      <c r="AQ40" s="12">
        <f t="shared" si="34"/>
        <v>139.215</v>
      </c>
      <c r="AR40" s="11">
        <f t="shared" si="35"/>
        <v>116.0125</v>
      </c>
      <c r="AS40" s="41">
        <v>0</v>
      </c>
      <c r="AT40" s="13">
        <f t="shared" si="36"/>
        <v>0</v>
      </c>
      <c r="AU40" s="51">
        <v>0</v>
      </c>
      <c r="AV40" s="41">
        <v>0</v>
      </c>
      <c r="AW40" s="11">
        <f t="shared" si="37"/>
        <v>0</v>
      </c>
      <c r="AX40" s="51">
        <v>0</v>
      </c>
      <c r="AY40" s="52">
        <v>483582.8</v>
      </c>
      <c r="AZ40" s="11">
        <f t="shared" si="38"/>
        <v>402985.6666666666</v>
      </c>
      <c r="BA40" s="51">
        <v>402985.8</v>
      </c>
      <c r="BB40" s="41">
        <v>0</v>
      </c>
      <c r="BC40" s="14">
        <f t="shared" si="39"/>
        <v>0</v>
      </c>
      <c r="BD40" s="14"/>
      <c r="BE40" s="45">
        <v>4200.7</v>
      </c>
      <c r="BF40" s="39">
        <f t="shared" si="40"/>
        <v>3500.5833333333335</v>
      </c>
      <c r="BG40" s="51">
        <v>3217.7</v>
      </c>
      <c r="BH40" s="41">
        <v>0</v>
      </c>
      <c r="BI40" s="11">
        <f t="shared" si="41"/>
        <v>0</v>
      </c>
      <c r="BJ40" s="51">
        <v>0</v>
      </c>
      <c r="BK40" s="41">
        <v>0</v>
      </c>
      <c r="BL40" s="11">
        <f t="shared" si="42"/>
        <v>0</v>
      </c>
      <c r="BM40" s="51">
        <v>0</v>
      </c>
      <c r="BN40" s="12">
        <f t="shared" si="6"/>
        <v>18630</v>
      </c>
      <c r="BO40" s="12">
        <f t="shared" si="43"/>
        <v>15525</v>
      </c>
      <c r="BP40" s="12">
        <f t="shared" si="7"/>
        <v>14262.078</v>
      </c>
      <c r="BQ40" s="12">
        <f t="shared" si="44"/>
        <v>91.86523671497584</v>
      </c>
      <c r="BR40" s="11">
        <f t="shared" si="45"/>
        <v>76.55436392914655</v>
      </c>
      <c r="BS40" s="51">
        <v>16030</v>
      </c>
      <c r="BT40" s="38">
        <f t="shared" si="46"/>
        <v>13358.333333333332</v>
      </c>
      <c r="BU40" s="51">
        <v>10972.42</v>
      </c>
      <c r="BV40" s="51">
        <v>350</v>
      </c>
      <c r="BW40" s="11">
        <f t="shared" si="47"/>
        <v>291.6666666666667</v>
      </c>
      <c r="BX40" s="51">
        <v>535.534</v>
      </c>
      <c r="BY40" s="45">
        <v>1600</v>
      </c>
      <c r="BZ40" s="11">
        <f t="shared" si="48"/>
        <v>1333.3333333333335</v>
      </c>
      <c r="CA40" s="51">
        <v>624.524</v>
      </c>
      <c r="CB40" s="51">
        <v>650</v>
      </c>
      <c r="CC40" s="38">
        <f t="shared" si="49"/>
        <v>541.6666666666666</v>
      </c>
      <c r="CD40" s="51">
        <v>2129.6</v>
      </c>
      <c r="CE40" s="11"/>
      <c r="CF40" s="11"/>
      <c r="CG40" s="54">
        <v>0</v>
      </c>
      <c r="CH40" s="45">
        <v>5852.8</v>
      </c>
      <c r="CI40" s="11">
        <f t="shared" si="50"/>
        <v>4877.333333333334</v>
      </c>
      <c r="CJ40" s="51">
        <v>4682.13</v>
      </c>
      <c r="CK40" s="41">
        <v>14700</v>
      </c>
      <c r="CL40" s="38">
        <f t="shared" si="51"/>
        <v>12250</v>
      </c>
      <c r="CM40" s="51">
        <v>4381</v>
      </c>
      <c r="CN40" s="51">
        <v>31500</v>
      </c>
      <c r="CO40" s="38">
        <f t="shared" si="52"/>
        <v>26250</v>
      </c>
      <c r="CP40" s="51">
        <v>28038.788</v>
      </c>
      <c r="CQ40" s="51">
        <v>20800</v>
      </c>
      <c r="CR40" s="11">
        <f t="shared" si="53"/>
        <v>17333.333333333332</v>
      </c>
      <c r="CS40" s="51">
        <v>12183.265</v>
      </c>
      <c r="CT40" s="41">
        <v>0</v>
      </c>
      <c r="CU40" s="38">
        <f t="shared" si="54"/>
        <v>0</v>
      </c>
      <c r="CV40" s="51">
        <v>0</v>
      </c>
      <c r="CW40" s="45">
        <v>500</v>
      </c>
      <c r="CX40" s="11">
        <f t="shared" si="55"/>
        <v>416.66666666666663</v>
      </c>
      <c r="CY40" s="51">
        <v>400</v>
      </c>
      <c r="CZ40" s="45">
        <v>0</v>
      </c>
      <c r="DA40" s="11">
        <f t="shared" si="56"/>
        <v>0</v>
      </c>
      <c r="DB40" s="51">
        <v>0</v>
      </c>
      <c r="DC40" s="51">
        <v>8200</v>
      </c>
      <c r="DD40" s="11">
        <f t="shared" si="57"/>
        <v>6833.333333333334</v>
      </c>
      <c r="DE40" s="51">
        <v>5263.716</v>
      </c>
      <c r="DF40" s="51">
        <v>-21654.855</v>
      </c>
      <c r="DG40" s="12">
        <f t="shared" si="8"/>
        <v>719136.3</v>
      </c>
      <c r="DH40" s="12">
        <f t="shared" si="58"/>
        <v>599280.25</v>
      </c>
      <c r="DI40" s="12">
        <f t="shared" si="9"/>
        <v>569431.7697999999</v>
      </c>
      <c r="DJ40" s="45">
        <v>0</v>
      </c>
      <c r="DK40" s="11">
        <f t="shared" si="59"/>
        <v>0</v>
      </c>
      <c r="DL40" s="51">
        <v>0</v>
      </c>
      <c r="DM40" s="51">
        <v>0</v>
      </c>
      <c r="DN40" s="11">
        <f t="shared" si="60"/>
        <v>0</v>
      </c>
      <c r="DO40" s="51">
        <v>0</v>
      </c>
      <c r="DP40" s="45">
        <v>0</v>
      </c>
      <c r="DQ40" s="11">
        <f t="shared" si="61"/>
        <v>0</v>
      </c>
      <c r="DR40" s="51">
        <v>0</v>
      </c>
      <c r="DS40" s="51">
        <v>0</v>
      </c>
      <c r="DT40" s="11">
        <f t="shared" si="62"/>
        <v>0</v>
      </c>
      <c r="DU40" s="51">
        <v>0</v>
      </c>
      <c r="DV40" s="45">
        <v>0</v>
      </c>
      <c r="DW40" s="11">
        <f t="shared" si="63"/>
        <v>0</v>
      </c>
      <c r="DX40" s="51">
        <v>0</v>
      </c>
      <c r="DY40" s="51">
        <v>70663.4</v>
      </c>
      <c r="DZ40" s="11">
        <f t="shared" si="64"/>
        <v>58886.16666666666</v>
      </c>
      <c r="EA40" s="51">
        <v>50261</v>
      </c>
      <c r="EB40" s="51">
        <v>0</v>
      </c>
      <c r="EC40" s="12">
        <f t="shared" si="10"/>
        <v>70663.4</v>
      </c>
      <c r="ED40" s="12">
        <f t="shared" si="65"/>
        <v>58886.16666666666</v>
      </c>
      <c r="EE40" s="12">
        <f t="shared" si="11"/>
        <v>50261</v>
      </c>
      <c r="EH40" s="15"/>
      <c r="EJ40" s="15"/>
      <c r="EK40" s="15"/>
      <c r="EM40" s="15"/>
    </row>
    <row r="41" spans="1:143" s="16" customFormat="1" ht="20.25" customHeight="1">
      <c r="A41" s="22">
        <v>32</v>
      </c>
      <c r="B41" s="43" t="s">
        <v>87</v>
      </c>
      <c r="C41" s="41">
        <v>61716.6</v>
      </c>
      <c r="D41" s="41">
        <v>5000</v>
      </c>
      <c r="E41" s="26">
        <f t="shared" si="0"/>
        <v>127680.70000000001</v>
      </c>
      <c r="F41" s="34">
        <f t="shared" si="12"/>
        <v>106400.58333333334</v>
      </c>
      <c r="G41" s="12">
        <f t="shared" si="1"/>
        <v>106280.744</v>
      </c>
      <c r="H41" s="12">
        <f t="shared" si="13"/>
        <v>99.88736966510992</v>
      </c>
      <c r="I41" s="12">
        <f t="shared" si="14"/>
        <v>83.23947472092493</v>
      </c>
      <c r="J41" s="12">
        <f t="shared" si="2"/>
        <v>41413.9</v>
      </c>
      <c r="K41" s="12">
        <f t="shared" si="15"/>
        <v>34511.583333333336</v>
      </c>
      <c r="L41" s="12">
        <f t="shared" si="3"/>
        <v>34391.744</v>
      </c>
      <c r="M41" s="12">
        <f t="shared" si="16"/>
        <v>99.65275620021296</v>
      </c>
      <c r="N41" s="12">
        <f t="shared" si="17"/>
        <v>83.04396350017747</v>
      </c>
      <c r="O41" s="12">
        <f t="shared" si="4"/>
        <v>7898.7</v>
      </c>
      <c r="P41" s="12">
        <f t="shared" si="18"/>
        <v>6582.25</v>
      </c>
      <c r="Q41" s="12">
        <f t="shared" si="5"/>
        <v>5284.57</v>
      </c>
      <c r="R41" s="12">
        <f t="shared" si="19"/>
        <v>80.28516084925367</v>
      </c>
      <c r="S41" s="11">
        <f t="shared" si="20"/>
        <v>66.9043007077114</v>
      </c>
      <c r="T41" s="51">
        <v>144.8</v>
      </c>
      <c r="U41" s="38">
        <f t="shared" si="21"/>
        <v>120.66666666666669</v>
      </c>
      <c r="V41" s="51">
        <v>332.138</v>
      </c>
      <c r="W41" s="12">
        <f t="shared" si="22"/>
        <v>275.25248618784525</v>
      </c>
      <c r="X41" s="11">
        <f t="shared" si="23"/>
        <v>229.3770718232044</v>
      </c>
      <c r="Y41" s="51">
        <v>20933.1</v>
      </c>
      <c r="Z41" s="38">
        <f t="shared" si="24"/>
        <v>17444.25</v>
      </c>
      <c r="AA41" s="51">
        <v>18571.764</v>
      </c>
      <c r="AB41" s="12">
        <f t="shared" si="25"/>
        <v>106.46352809665076</v>
      </c>
      <c r="AC41" s="11">
        <f t="shared" si="26"/>
        <v>88.71960674720897</v>
      </c>
      <c r="AD41" s="51">
        <v>7753.9</v>
      </c>
      <c r="AE41" s="38">
        <f t="shared" si="27"/>
        <v>6461.583333333333</v>
      </c>
      <c r="AF41" s="51">
        <v>4952.432</v>
      </c>
      <c r="AG41" s="12">
        <f t="shared" si="28"/>
        <v>76.64424870065386</v>
      </c>
      <c r="AH41" s="11">
        <f t="shared" si="29"/>
        <v>63.87020725054489</v>
      </c>
      <c r="AI41" s="51">
        <v>604</v>
      </c>
      <c r="AJ41" s="38">
        <f t="shared" si="30"/>
        <v>503.33333333333337</v>
      </c>
      <c r="AK41" s="51">
        <v>129</v>
      </c>
      <c r="AL41" s="12">
        <f t="shared" si="31"/>
        <v>25.62913907284768</v>
      </c>
      <c r="AM41" s="11">
        <f t="shared" si="32"/>
        <v>21.357615894039736</v>
      </c>
      <c r="AN41" s="51"/>
      <c r="AO41" s="13">
        <f t="shared" si="33"/>
        <v>0</v>
      </c>
      <c r="AP41" s="51">
        <v>0</v>
      </c>
      <c r="AQ41" s="12" t="e">
        <f t="shared" si="34"/>
        <v>#DIV/0!</v>
      </c>
      <c r="AR41" s="11" t="e">
        <f t="shared" si="35"/>
        <v>#DIV/0!</v>
      </c>
      <c r="AS41" s="41">
        <v>0</v>
      </c>
      <c r="AT41" s="13">
        <f t="shared" si="36"/>
        <v>0</v>
      </c>
      <c r="AU41" s="51">
        <v>0</v>
      </c>
      <c r="AV41" s="41">
        <v>0</v>
      </c>
      <c r="AW41" s="11">
        <f t="shared" si="37"/>
        <v>0</v>
      </c>
      <c r="AX41" s="51">
        <v>0</v>
      </c>
      <c r="AY41" s="52">
        <v>86266.8</v>
      </c>
      <c r="AZ41" s="11">
        <f t="shared" si="38"/>
        <v>71889</v>
      </c>
      <c r="BA41" s="51">
        <v>71889</v>
      </c>
      <c r="BB41" s="41">
        <v>0</v>
      </c>
      <c r="BC41" s="14">
        <f t="shared" si="39"/>
        <v>0</v>
      </c>
      <c r="BD41" s="14"/>
      <c r="BE41" s="45">
        <v>0</v>
      </c>
      <c r="BF41" s="39">
        <f t="shared" si="40"/>
        <v>0</v>
      </c>
      <c r="BG41" s="51">
        <v>0</v>
      </c>
      <c r="BH41" s="41">
        <v>0</v>
      </c>
      <c r="BI41" s="11">
        <f t="shared" si="41"/>
        <v>0</v>
      </c>
      <c r="BJ41" s="51">
        <v>0</v>
      </c>
      <c r="BK41" s="41">
        <v>0</v>
      </c>
      <c r="BL41" s="11">
        <f t="shared" si="42"/>
        <v>0</v>
      </c>
      <c r="BM41" s="51">
        <v>0</v>
      </c>
      <c r="BN41" s="12">
        <f t="shared" si="6"/>
        <v>9701.7</v>
      </c>
      <c r="BO41" s="12">
        <f t="shared" si="43"/>
        <v>8084.75</v>
      </c>
      <c r="BP41" s="12">
        <f t="shared" si="7"/>
        <v>8784.776</v>
      </c>
      <c r="BQ41" s="12">
        <f t="shared" si="44"/>
        <v>108.658597977674</v>
      </c>
      <c r="BR41" s="11">
        <f t="shared" si="45"/>
        <v>90.54883164806166</v>
      </c>
      <c r="BS41" s="51">
        <v>8321.7</v>
      </c>
      <c r="BT41" s="38">
        <f t="shared" si="46"/>
        <v>6934.75</v>
      </c>
      <c r="BU41" s="51">
        <v>7634.776</v>
      </c>
      <c r="BV41" s="51">
        <v>1380</v>
      </c>
      <c r="BW41" s="11">
        <f t="shared" si="47"/>
        <v>1150</v>
      </c>
      <c r="BX41" s="51">
        <v>1150</v>
      </c>
      <c r="BY41" s="45">
        <v>0</v>
      </c>
      <c r="BZ41" s="11">
        <f t="shared" si="48"/>
        <v>0</v>
      </c>
      <c r="CA41" s="51">
        <v>0</v>
      </c>
      <c r="CB41" s="51">
        <v>0</v>
      </c>
      <c r="CC41" s="38">
        <f t="shared" si="49"/>
        <v>0</v>
      </c>
      <c r="CD41" s="51">
        <v>0</v>
      </c>
      <c r="CE41" s="11"/>
      <c r="CF41" s="11"/>
      <c r="CG41" s="51">
        <v>0</v>
      </c>
      <c r="CH41" s="45">
        <v>0</v>
      </c>
      <c r="CI41" s="11">
        <f t="shared" si="50"/>
        <v>0</v>
      </c>
      <c r="CJ41" s="51">
        <v>0</v>
      </c>
      <c r="CK41" s="41">
        <v>0</v>
      </c>
      <c r="CL41" s="38">
        <f t="shared" si="51"/>
        <v>0</v>
      </c>
      <c r="CM41" s="51">
        <v>0</v>
      </c>
      <c r="CN41" s="51">
        <v>2276.4</v>
      </c>
      <c r="CO41" s="38">
        <f t="shared" si="52"/>
        <v>1897.0000000000002</v>
      </c>
      <c r="CP41" s="51">
        <v>1621.634</v>
      </c>
      <c r="CQ41" s="51">
        <v>1826.4</v>
      </c>
      <c r="CR41" s="11">
        <f t="shared" si="53"/>
        <v>1522.0000000000002</v>
      </c>
      <c r="CS41" s="51">
        <v>1447.31</v>
      </c>
      <c r="CT41" s="41">
        <v>0</v>
      </c>
      <c r="CU41" s="38">
        <f t="shared" si="54"/>
        <v>0</v>
      </c>
      <c r="CV41" s="51">
        <v>0</v>
      </c>
      <c r="CW41" s="45">
        <v>0</v>
      </c>
      <c r="CX41" s="11">
        <f t="shared" si="55"/>
        <v>0</v>
      </c>
      <c r="CY41" s="51">
        <v>0</v>
      </c>
      <c r="CZ41" s="45">
        <v>0</v>
      </c>
      <c r="DA41" s="11">
        <f t="shared" si="56"/>
        <v>0</v>
      </c>
      <c r="DB41" s="51">
        <v>0</v>
      </c>
      <c r="DC41" s="51">
        <v>0</v>
      </c>
      <c r="DD41" s="11">
        <f t="shared" si="57"/>
        <v>0</v>
      </c>
      <c r="DE41" s="51">
        <v>0</v>
      </c>
      <c r="DF41" s="51">
        <v>0</v>
      </c>
      <c r="DG41" s="12">
        <f t="shared" si="8"/>
        <v>127680.7</v>
      </c>
      <c r="DH41" s="12">
        <f t="shared" si="58"/>
        <v>106400.58333333333</v>
      </c>
      <c r="DI41" s="12">
        <f t="shared" si="9"/>
        <v>106280.744</v>
      </c>
      <c r="DJ41" s="45">
        <v>0</v>
      </c>
      <c r="DK41" s="11">
        <f t="shared" si="59"/>
        <v>0</v>
      </c>
      <c r="DL41" s="51">
        <v>0</v>
      </c>
      <c r="DM41" s="51">
        <v>0</v>
      </c>
      <c r="DN41" s="11">
        <f t="shared" si="60"/>
        <v>0</v>
      </c>
      <c r="DO41" s="51">
        <v>0</v>
      </c>
      <c r="DP41" s="45">
        <v>0</v>
      </c>
      <c r="DQ41" s="11">
        <f t="shared" si="61"/>
        <v>0</v>
      </c>
      <c r="DR41" s="51">
        <v>0</v>
      </c>
      <c r="DS41" s="51">
        <v>0</v>
      </c>
      <c r="DT41" s="11">
        <f t="shared" si="62"/>
        <v>0</v>
      </c>
      <c r="DU41" s="51">
        <v>0</v>
      </c>
      <c r="DV41" s="45">
        <v>0</v>
      </c>
      <c r="DW41" s="11">
        <f t="shared" si="63"/>
        <v>0</v>
      </c>
      <c r="DX41" s="51">
        <v>0</v>
      </c>
      <c r="DY41" s="51">
        <v>6500</v>
      </c>
      <c r="DZ41" s="11">
        <f t="shared" si="64"/>
        <v>5416.666666666666</v>
      </c>
      <c r="EA41" s="51">
        <v>0</v>
      </c>
      <c r="EB41" s="51">
        <v>0</v>
      </c>
      <c r="EC41" s="12">
        <f t="shared" si="10"/>
        <v>6500</v>
      </c>
      <c r="ED41" s="12">
        <f t="shared" si="65"/>
        <v>5416.666666666666</v>
      </c>
      <c r="EE41" s="12">
        <f t="shared" si="11"/>
        <v>0</v>
      </c>
      <c r="EH41" s="15"/>
      <c r="EJ41" s="15"/>
      <c r="EK41" s="15"/>
      <c r="EM41" s="15"/>
    </row>
    <row r="42" spans="1:143" s="16" customFormat="1" ht="20.25" customHeight="1">
      <c r="A42" s="22">
        <v>33</v>
      </c>
      <c r="B42" s="43" t="s">
        <v>88</v>
      </c>
      <c r="C42" s="41">
        <v>24400.5</v>
      </c>
      <c r="D42" s="41">
        <v>5534.3</v>
      </c>
      <c r="E42" s="26">
        <f aca="true" t="shared" si="66" ref="E42:E73">DG42+EC42-DY42</f>
        <v>337841.39999999997</v>
      </c>
      <c r="F42" s="34">
        <f t="shared" si="12"/>
        <v>281534.5</v>
      </c>
      <c r="G42" s="12">
        <f aca="true" t="shared" si="67" ref="G42:G73">DI42+EE42-EA42</f>
        <v>247794.46679999994</v>
      </c>
      <c r="H42" s="12">
        <f t="shared" si="13"/>
        <v>88.01566657017166</v>
      </c>
      <c r="I42" s="12">
        <f t="shared" si="14"/>
        <v>73.34638880847639</v>
      </c>
      <c r="J42" s="12">
        <f aca="true" t="shared" si="68" ref="J42:J73">T42+Y42+AD42+AI42+AN42+AS42+BK42+BS42+BV42+BY42+CB42+CE42+CK42+CN42+CT42+CW42+DC42</f>
        <v>81905</v>
      </c>
      <c r="K42" s="12">
        <f t="shared" si="15"/>
        <v>68254.16666666667</v>
      </c>
      <c r="L42" s="12">
        <f aca="true" t="shared" si="69" ref="L42:L73">V42+AA42+AF42+AK42+AP42+AU42+BM42+BU42+BX42+CA42+CD42+CG42+CM42+CP42+CV42+CY42+DE42</f>
        <v>66241.36679999999</v>
      </c>
      <c r="M42" s="12">
        <f t="shared" si="16"/>
        <v>97.05102272144556</v>
      </c>
      <c r="N42" s="12">
        <f t="shared" si="17"/>
        <v>80.8758522678713</v>
      </c>
      <c r="O42" s="12">
        <f aca="true" t="shared" si="70" ref="O42:O73">T42+AD42</f>
        <v>22050</v>
      </c>
      <c r="P42" s="12">
        <f t="shared" si="18"/>
        <v>18375</v>
      </c>
      <c r="Q42" s="12">
        <f aca="true" t="shared" si="71" ref="Q42:Q73">V42+AF42</f>
        <v>24156.844999999998</v>
      </c>
      <c r="R42" s="12">
        <f t="shared" si="19"/>
        <v>131.46582312925167</v>
      </c>
      <c r="S42" s="11">
        <f t="shared" si="20"/>
        <v>109.55485260770973</v>
      </c>
      <c r="T42" s="51">
        <v>300</v>
      </c>
      <c r="U42" s="38">
        <f t="shared" si="21"/>
        <v>250</v>
      </c>
      <c r="V42" s="51">
        <v>229.763</v>
      </c>
      <c r="W42" s="12">
        <f t="shared" si="22"/>
        <v>91.9052</v>
      </c>
      <c r="X42" s="11">
        <f t="shared" si="23"/>
        <v>76.58766666666666</v>
      </c>
      <c r="Y42" s="51">
        <v>37800</v>
      </c>
      <c r="Z42" s="38">
        <f t="shared" si="24"/>
        <v>31500</v>
      </c>
      <c r="AA42" s="51">
        <v>26369.9548</v>
      </c>
      <c r="AB42" s="12">
        <f t="shared" si="25"/>
        <v>83.71414222222222</v>
      </c>
      <c r="AC42" s="11">
        <f t="shared" si="26"/>
        <v>69.76178518518519</v>
      </c>
      <c r="AD42" s="51">
        <v>21750</v>
      </c>
      <c r="AE42" s="38">
        <f t="shared" si="27"/>
        <v>18125</v>
      </c>
      <c r="AF42" s="51">
        <v>23927.082</v>
      </c>
      <c r="AG42" s="12">
        <f t="shared" si="28"/>
        <v>132.0114868965517</v>
      </c>
      <c r="AH42" s="11">
        <f t="shared" si="29"/>
        <v>110.0095724137931</v>
      </c>
      <c r="AI42" s="51">
        <v>900</v>
      </c>
      <c r="AJ42" s="38">
        <f t="shared" si="30"/>
        <v>750</v>
      </c>
      <c r="AK42" s="51">
        <v>350.2</v>
      </c>
      <c r="AL42" s="12">
        <f t="shared" si="31"/>
        <v>46.69333333333333</v>
      </c>
      <c r="AM42" s="11">
        <f t="shared" si="32"/>
        <v>38.911111111111104</v>
      </c>
      <c r="AN42" s="51">
        <v>1500</v>
      </c>
      <c r="AO42" s="13">
        <f t="shared" si="33"/>
        <v>1250</v>
      </c>
      <c r="AP42" s="51">
        <v>1365</v>
      </c>
      <c r="AQ42" s="12">
        <f t="shared" si="34"/>
        <v>109.2</v>
      </c>
      <c r="AR42" s="11">
        <f t="shared" si="35"/>
        <v>91</v>
      </c>
      <c r="AS42" s="41">
        <v>0</v>
      </c>
      <c r="AT42" s="13">
        <f t="shared" si="36"/>
        <v>0</v>
      </c>
      <c r="AU42" s="51">
        <v>0</v>
      </c>
      <c r="AV42" s="41">
        <v>0</v>
      </c>
      <c r="AW42" s="11">
        <f t="shared" si="37"/>
        <v>0</v>
      </c>
      <c r="AX42" s="51">
        <v>0</v>
      </c>
      <c r="AY42" s="52">
        <v>202200.6</v>
      </c>
      <c r="AZ42" s="11">
        <f t="shared" si="38"/>
        <v>168500.5</v>
      </c>
      <c r="BA42" s="51">
        <v>168500.5</v>
      </c>
      <c r="BB42" s="41">
        <v>0</v>
      </c>
      <c r="BC42" s="14">
        <f t="shared" si="39"/>
        <v>0</v>
      </c>
      <c r="BD42" s="14"/>
      <c r="BE42" s="45">
        <v>0</v>
      </c>
      <c r="BF42" s="39">
        <f t="shared" si="40"/>
        <v>0</v>
      </c>
      <c r="BG42" s="51">
        <v>0</v>
      </c>
      <c r="BH42" s="41">
        <v>0</v>
      </c>
      <c r="BI42" s="11">
        <f t="shared" si="41"/>
        <v>0</v>
      </c>
      <c r="BJ42" s="51">
        <v>0</v>
      </c>
      <c r="BK42" s="41">
        <v>0</v>
      </c>
      <c r="BL42" s="11">
        <f t="shared" si="42"/>
        <v>0</v>
      </c>
      <c r="BM42" s="51">
        <v>0</v>
      </c>
      <c r="BN42" s="12">
        <f aca="true" t="shared" si="72" ref="BN42:BN73">BS42+BV42+BY42+CB42</f>
        <v>9355</v>
      </c>
      <c r="BO42" s="12">
        <f t="shared" si="43"/>
        <v>7795.833333333334</v>
      </c>
      <c r="BP42" s="12">
        <f aca="true" t="shared" si="73" ref="BP42:BP73">BU42+BX42+CA42+CD42</f>
        <v>6812.010000000001</v>
      </c>
      <c r="BQ42" s="12">
        <f t="shared" si="44"/>
        <v>87.38013896312134</v>
      </c>
      <c r="BR42" s="11">
        <f t="shared" si="45"/>
        <v>72.81678246926778</v>
      </c>
      <c r="BS42" s="51">
        <v>6555</v>
      </c>
      <c r="BT42" s="38">
        <f t="shared" si="46"/>
        <v>5462.5</v>
      </c>
      <c r="BU42" s="51">
        <v>4487.3</v>
      </c>
      <c r="BV42" s="51">
        <v>2500</v>
      </c>
      <c r="BW42" s="11">
        <f t="shared" si="47"/>
        <v>2083.3333333333335</v>
      </c>
      <c r="BX42" s="51">
        <v>2214.4</v>
      </c>
      <c r="BY42" s="45">
        <v>0</v>
      </c>
      <c r="BZ42" s="11">
        <f t="shared" si="48"/>
        <v>0</v>
      </c>
      <c r="CA42" s="51">
        <v>0</v>
      </c>
      <c r="CB42" s="51">
        <v>300</v>
      </c>
      <c r="CC42" s="38">
        <f t="shared" si="49"/>
        <v>250</v>
      </c>
      <c r="CD42" s="51">
        <v>110.31</v>
      </c>
      <c r="CE42" s="11"/>
      <c r="CF42" s="11"/>
      <c r="CG42" s="51">
        <v>0</v>
      </c>
      <c r="CH42" s="41">
        <v>3500</v>
      </c>
      <c r="CI42" s="11">
        <f t="shared" si="50"/>
        <v>2916.666666666667</v>
      </c>
      <c r="CJ42" s="51">
        <v>2931.6</v>
      </c>
      <c r="CK42" s="41">
        <v>0</v>
      </c>
      <c r="CL42" s="38">
        <f t="shared" si="51"/>
        <v>0</v>
      </c>
      <c r="CM42" s="51">
        <v>0</v>
      </c>
      <c r="CN42" s="51">
        <v>7300</v>
      </c>
      <c r="CO42" s="38">
        <f t="shared" si="52"/>
        <v>6083.333333333334</v>
      </c>
      <c r="CP42" s="51">
        <v>6157.357</v>
      </c>
      <c r="CQ42" s="51">
        <v>1800</v>
      </c>
      <c r="CR42" s="11">
        <f t="shared" si="53"/>
        <v>1500</v>
      </c>
      <c r="CS42" s="51">
        <v>1066.507</v>
      </c>
      <c r="CT42" s="41">
        <v>0</v>
      </c>
      <c r="CU42" s="38">
        <f t="shared" si="54"/>
        <v>0</v>
      </c>
      <c r="CV42" s="51">
        <v>0</v>
      </c>
      <c r="CW42" s="45">
        <v>0</v>
      </c>
      <c r="CX42" s="11">
        <f t="shared" si="55"/>
        <v>0</v>
      </c>
      <c r="CY42" s="51">
        <v>0</v>
      </c>
      <c r="CZ42" s="45">
        <v>0</v>
      </c>
      <c r="DA42" s="11">
        <f t="shared" si="56"/>
        <v>0</v>
      </c>
      <c r="DB42" s="51">
        <v>0</v>
      </c>
      <c r="DC42" s="51">
        <v>3000</v>
      </c>
      <c r="DD42" s="11">
        <f t="shared" si="57"/>
        <v>2500</v>
      </c>
      <c r="DE42" s="51">
        <v>1030</v>
      </c>
      <c r="DF42" s="51">
        <v>0</v>
      </c>
      <c r="DG42" s="12">
        <f aca="true" t="shared" si="74" ref="DG42:DG73">T42+Y42+AD42+AI42+AN42+AS42+AV42+AY42+BB42+BE42+BH42+BK42+BS42+BV42+BY42+CB42+CE42+CH42+CK42+CN42+CT42+CW42+CZ42+DC42</f>
        <v>287605.6</v>
      </c>
      <c r="DH42" s="12">
        <f t="shared" si="58"/>
        <v>239671.3333333333</v>
      </c>
      <c r="DI42" s="12">
        <f aca="true" t="shared" si="75" ref="DI42:DI73">V42+AA42+AF42+AK42+AP42+AU42+AX42+BA42+BD42+BG42+BJ42+BM42+BU42+BX42+CA42+CD42+CG42+CJ42+CM42+CP42+CV42+CY42+DB42+DE42+DF42</f>
        <v>237673.46679999997</v>
      </c>
      <c r="DJ42" s="45">
        <v>0</v>
      </c>
      <c r="DK42" s="11">
        <f t="shared" si="59"/>
        <v>0</v>
      </c>
      <c r="DL42" s="51">
        <v>0</v>
      </c>
      <c r="DM42" s="51">
        <v>40114.8</v>
      </c>
      <c r="DN42" s="11">
        <f t="shared" si="60"/>
        <v>33429</v>
      </c>
      <c r="DO42" s="51">
        <v>0</v>
      </c>
      <c r="DP42" s="45">
        <v>0</v>
      </c>
      <c r="DQ42" s="11">
        <f t="shared" si="61"/>
        <v>0</v>
      </c>
      <c r="DR42" s="51">
        <v>0</v>
      </c>
      <c r="DS42" s="51">
        <v>10121</v>
      </c>
      <c r="DT42" s="11">
        <f t="shared" si="62"/>
        <v>8434.166666666666</v>
      </c>
      <c r="DU42" s="51">
        <v>10121</v>
      </c>
      <c r="DV42" s="45">
        <v>0</v>
      </c>
      <c r="DW42" s="11">
        <f t="shared" si="63"/>
        <v>0</v>
      </c>
      <c r="DX42" s="51">
        <v>0</v>
      </c>
      <c r="DY42" s="51">
        <v>26000</v>
      </c>
      <c r="DZ42" s="11">
        <f t="shared" si="64"/>
        <v>21666.666666666664</v>
      </c>
      <c r="EA42" s="51">
        <v>26000</v>
      </c>
      <c r="EB42" s="51">
        <v>0</v>
      </c>
      <c r="EC42" s="12">
        <f aca="true" t="shared" si="76" ref="EC42:EC73">DJ42+DM42+DP42+DS42+DV42+DY42</f>
        <v>76235.8</v>
      </c>
      <c r="ED42" s="12">
        <f t="shared" si="65"/>
        <v>63529.833333333336</v>
      </c>
      <c r="EE42" s="12">
        <f aca="true" t="shared" si="77" ref="EE42:EE73">DL42+DO42+DR42+DU42+DX42+EA42+EB42</f>
        <v>36121</v>
      </c>
      <c r="EH42" s="15"/>
      <c r="EJ42" s="15"/>
      <c r="EK42" s="15"/>
      <c r="EM42" s="15"/>
    </row>
    <row r="43" spans="1:143" s="16" customFormat="1" ht="20.25" customHeight="1">
      <c r="A43" s="22">
        <v>34</v>
      </c>
      <c r="B43" s="43" t="s">
        <v>89</v>
      </c>
      <c r="C43" s="41">
        <v>5190.2</v>
      </c>
      <c r="D43" s="41">
        <v>0</v>
      </c>
      <c r="E43" s="26">
        <f t="shared" si="66"/>
        <v>29305.699999999997</v>
      </c>
      <c r="F43" s="34">
        <f t="shared" si="12"/>
        <v>24421.416666666664</v>
      </c>
      <c r="G43" s="12">
        <f t="shared" si="67"/>
        <v>22888.875</v>
      </c>
      <c r="H43" s="12">
        <f t="shared" si="13"/>
        <v>93.7245996512624</v>
      </c>
      <c r="I43" s="12">
        <f t="shared" si="14"/>
        <v>78.10383304271866</v>
      </c>
      <c r="J43" s="12">
        <f t="shared" si="68"/>
        <v>7904.6</v>
      </c>
      <c r="K43" s="12">
        <f t="shared" si="15"/>
        <v>6587.166666666667</v>
      </c>
      <c r="L43" s="12">
        <f t="shared" si="69"/>
        <v>5054.575000000001</v>
      </c>
      <c r="M43" s="12">
        <f t="shared" si="16"/>
        <v>76.73367406320372</v>
      </c>
      <c r="N43" s="12">
        <f t="shared" si="17"/>
        <v>63.94472838600309</v>
      </c>
      <c r="O43" s="12">
        <f t="shared" si="70"/>
        <v>3557.9</v>
      </c>
      <c r="P43" s="12">
        <f t="shared" si="18"/>
        <v>2964.916666666667</v>
      </c>
      <c r="Q43" s="12">
        <f t="shared" si="71"/>
        <v>1924.709</v>
      </c>
      <c r="R43" s="12">
        <f t="shared" si="19"/>
        <v>64.91612468028893</v>
      </c>
      <c r="S43" s="11">
        <f t="shared" si="20"/>
        <v>54.09677056690745</v>
      </c>
      <c r="T43" s="51">
        <v>0</v>
      </c>
      <c r="U43" s="38">
        <f t="shared" si="21"/>
        <v>0</v>
      </c>
      <c r="V43" s="51">
        <v>3.212</v>
      </c>
      <c r="W43" s="12" t="e">
        <f t="shared" si="22"/>
        <v>#DIV/0!</v>
      </c>
      <c r="X43" s="11" t="e">
        <f t="shared" si="23"/>
        <v>#DIV/0!</v>
      </c>
      <c r="Y43" s="51">
        <v>3181.7</v>
      </c>
      <c r="Z43" s="38">
        <f t="shared" si="24"/>
        <v>2651.4166666666665</v>
      </c>
      <c r="AA43" s="51">
        <v>2254.014</v>
      </c>
      <c r="AB43" s="12">
        <f t="shared" si="25"/>
        <v>85.01168557689287</v>
      </c>
      <c r="AC43" s="11">
        <f t="shared" si="26"/>
        <v>70.84307131407739</v>
      </c>
      <c r="AD43" s="51">
        <v>3557.9</v>
      </c>
      <c r="AE43" s="38">
        <f t="shared" si="27"/>
        <v>2964.916666666667</v>
      </c>
      <c r="AF43" s="51">
        <v>1921.497</v>
      </c>
      <c r="AG43" s="12">
        <f t="shared" si="28"/>
        <v>64.80779111273503</v>
      </c>
      <c r="AH43" s="11">
        <f t="shared" si="29"/>
        <v>54.006492593945865</v>
      </c>
      <c r="AI43" s="51">
        <v>30</v>
      </c>
      <c r="AJ43" s="38">
        <f t="shared" si="30"/>
        <v>25</v>
      </c>
      <c r="AK43" s="51">
        <v>20.8</v>
      </c>
      <c r="AL43" s="12">
        <f t="shared" si="31"/>
        <v>83.2</v>
      </c>
      <c r="AM43" s="11">
        <f t="shared" si="32"/>
        <v>69.33333333333334</v>
      </c>
      <c r="AN43" s="51"/>
      <c r="AO43" s="13">
        <f t="shared" si="33"/>
        <v>0</v>
      </c>
      <c r="AP43" s="51">
        <v>0</v>
      </c>
      <c r="AQ43" s="12" t="e">
        <f t="shared" si="34"/>
        <v>#DIV/0!</v>
      </c>
      <c r="AR43" s="11" t="e">
        <f t="shared" si="35"/>
        <v>#DIV/0!</v>
      </c>
      <c r="AS43" s="41">
        <v>0</v>
      </c>
      <c r="AT43" s="13">
        <f t="shared" si="36"/>
        <v>0</v>
      </c>
      <c r="AU43" s="51">
        <v>0</v>
      </c>
      <c r="AV43" s="41">
        <v>0</v>
      </c>
      <c r="AW43" s="11">
        <f t="shared" si="37"/>
        <v>0</v>
      </c>
      <c r="AX43" s="51">
        <v>0</v>
      </c>
      <c r="AY43" s="52">
        <v>21401.1</v>
      </c>
      <c r="AZ43" s="11">
        <f t="shared" si="38"/>
        <v>17834.25</v>
      </c>
      <c r="BA43" s="51">
        <v>17834.3</v>
      </c>
      <c r="BB43" s="41">
        <v>0</v>
      </c>
      <c r="BC43" s="14">
        <f t="shared" si="39"/>
        <v>0</v>
      </c>
      <c r="BD43" s="14"/>
      <c r="BE43" s="45">
        <v>0</v>
      </c>
      <c r="BF43" s="39">
        <f t="shared" si="40"/>
        <v>0</v>
      </c>
      <c r="BG43" s="51">
        <v>0</v>
      </c>
      <c r="BH43" s="41">
        <v>0</v>
      </c>
      <c r="BI43" s="11">
        <f t="shared" si="41"/>
        <v>0</v>
      </c>
      <c r="BJ43" s="51">
        <v>0</v>
      </c>
      <c r="BK43" s="41">
        <v>0</v>
      </c>
      <c r="BL43" s="11">
        <f t="shared" si="42"/>
        <v>0</v>
      </c>
      <c r="BM43" s="51">
        <v>0</v>
      </c>
      <c r="BN43" s="12">
        <f t="shared" si="72"/>
        <v>685</v>
      </c>
      <c r="BO43" s="12">
        <f t="shared" si="43"/>
        <v>570.8333333333334</v>
      </c>
      <c r="BP43" s="12">
        <f t="shared" si="73"/>
        <v>741.05</v>
      </c>
      <c r="BQ43" s="12">
        <f t="shared" si="44"/>
        <v>129.81897810218976</v>
      </c>
      <c r="BR43" s="11">
        <f t="shared" si="45"/>
        <v>108.18248175182481</v>
      </c>
      <c r="BS43" s="51">
        <v>0</v>
      </c>
      <c r="BT43" s="38">
        <f t="shared" si="46"/>
        <v>0</v>
      </c>
      <c r="BU43" s="51">
        <v>381.05</v>
      </c>
      <c r="BV43" s="51">
        <v>360</v>
      </c>
      <c r="BW43" s="11">
        <f t="shared" si="47"/>
        <v>300</v>
      </c>
      <c r="BX43" s="51">
        <v>360</v>
      </c>
      <c r="BY43" s="45">
        <v>325</v>
      </c>
      <c r="BZ43" s="11">
        <f t="shared" si="48"/>
        <v>270.8333333333333</v>
      </c>
      <c r="CA43" s="51">
        <v>0</v>
      </c>
      <c r="CB43" s="51">
        <v>0</v>
      </c>
      <c r="CC43" s="38">
        <f t="shared" si="49"/>
        <v>0</v>
      </c>
      <c r="CD43" s="51">
        <v>0</v>
      </c>
      <c r="CE43" s="11"/>
      <c r="CF43" s="11"/>
      <c r="CG43" s="51">
        <v>0</v>
      </c>
      <c r="CH43" s="45">
        <v>0</v>
      </c>
      <c r="CI43" s="11">
        <f t="shared" si="50"/>
        <v>0</v>
      </c>
      <c r="CJ43" s="51">
        <v>0</v>
      </c>
      <c r="CK43" s="41">
        <v>0</v>
      </c>
      <c r="CL43" s="38">
        <f t="shared" si="51"/>
        <v>0</v>
      </c>
      <c r="CM43" s="51">
        <v>0</v>
      </c>
      <c r="CN43" s="51">
        <v>450</v>
      </c>
      <c r="CO43" s="38">
        <f t="shared" si="52"/>
        <v>375</v>
      </c>
      <c r="CP43" s="51">
        <v>114.002</v>
      </c>
      <c r="CQ43" s="51">
        <v>450</v>
      </c>
      <c r="CR43" s="11">
        <f t="shared" si="53"/>
        <v>375</v>
      </c>
      <c r="CS43" s="51">
        <v>14.7</v>
      </c>
      <c r="CT43" s="41">
        <v>0</v>
      </c>
      <c r="CU43" s="38">
        <f t="shared" si="54"/>
        <v>0</v>
      </c>
      <c r="CV43" s="51">
        <v>0</v>
      </c>
      <c r="CW43" s="45">
        <v>0</v>
      </c>
      <c r="CX43" s="11">
        <f t="shared" si="55"/>
        <v>0</v>
      </c>
      <c r="CY43" s="51">
        <v>0</v>
      </c>
      <c r="CZ43" s="45">
        <v>0</v>
      </c>
      <c r="DA43" s="11">
        <f t="shared" si="56"/>
        <v>0</v>
      </c>
      <c r="DB43" s="51">
        <v>0</v>
      </c>
      <c r="DC43" s="51">
        <v>0</v>
      </c>
      <c r="DD43" s="11">
        <f t="shared" si="57"/>
        <v>0</v>
      </c>
      <c r="DE43" s="51">
        <v>0</v>
      </c>
      <c r="DF43" s="51">
        <v>0</v>
      </c>
      <c r="DG43" s="12">
        <f t="shared" si="74"/>
        <v>29305.699999999997</v>
      </c>
      <c r="DH43" s="12">
        <f t="shared" si="58"/>
        <v>24421.416666666664</v>
      </c>
      <c r="DI43" s="12">
        <f t="shared" si="75"/>
        <v>22888.875</v>
      </c>
      <c r="DJ43" s="45">
        <v>0</v>
      </c>
      <c r="DK43" s="11">
        <f t="shared" si="59"/>
        <v>0</v>
      </c>
      <c r="DL43" s="51">
        <v>0</v>
      </c>
      <c r="DM43" s="51">
        <v>0</v>
      </c>
      <c r="DN43" s="11">
        <f t="shared" si="60"/>
        <v>0</v>
      </c>
      <c r="DO43" s="51">
        <v>0</v>
      </c>
      <c r="DP43" s="45">
        <v>0</v>
      </c>
      <c r="DQ43" s="11">
        <f t="shared" si="61"/>
        <v>0</v>
      </c>
      <c r="DR43" s="51">
        <v>0</v>
      </c>
      <c r="DS43" s="51">
        <v>0</v>
      </c>
      <c r="DT43" s="11">
        <f t="shared" si="62"/>
        <v>0</v>
      </c>
      <c r="DU43" s="51">
        <v>0</v>
      </c>
      <c r="DV43" s="45">
        <v>0</v>
      </c>
      <c r="DW43" s="11">
        <f t="shared" si="63"/>
        <v>0</v>
      </c>
      <c r="DX43" s="51">
        <v>0</v>
      </c>
      <c r="DY43" s="51">
        <v>1465.2</v>
      </c>
      <c r="DZ43" s="11">
        <f t="shared" si="64"/>
        <v>1221</v>
      </c>
      <c r="EA43" s="51">
        <v>0</v>
      </c>
      <c r="EB43" s="51">
        <v>0</v>
      </c>
      <c r="EC43" s="12">
        <f t="shared" si="76"/>
        <v>1465.2</v>
      </c>
      <c r="ED43" s="12">
        <f t="shared" si="65"/>
        <v>1221</v>
      </c>
      <c r="EE43" s="12">
        <f t="shared" si="77"/>
        <v>0</v>
      </c>
      <c r="EH43" s="15"/>
      <c r="EJ43" s="15"/>
      <c r="EK43" s="15"/>
      <c r="EM43" s="15"/>
    </row>
    <row r="44" spans="1:143" s="16" customFormat="1" ht="20.25" customHeight="1">
      <c r="A44" s="22">
        <v>35</v>
      </c>
      <c r="B44" s="44" t="s">
        <v>90</v>
      </c>
      <c r="C44" s="45">
        <v>5246.9</v>
      </c>
      <c r="D44" s="45">
        <v>0</v>
      </c>
      <c r="E44" s="26">
        <f t="shared" si="66"/>
        <v>18920.5</v>
      </c>
      <c r="F44" s="34">
        <f t="shared" si="12"/>
        <v>15767.083333333332</v>
      </c>
      <c r="G44" s="12">
        <f t="shared" si="67"/>
        <v>14869.242</v>
      </c>
      <c r="H44" s="12">
        <f t="shared" si="13"/>
        <v>94.30559657514337</v>
      </c>
      <c r="I44" s="12">
        <f t="shared" si="14"/>
        <v>78.5879971459528</v>
      </c>
      <c r="J44" s="12">
        <f t="shared" si="68"/>
        <v>4650</v>
      </c>
      <c r="K44" s="12">
        <f t="shared" si="15"/>
        <v>3875</v>
      </c>
      <c r="L44" s="12">
        <f t="shared" si="69"/>
        <v>2977.1420000000003</v>
      </c>
      <c r="M44" s="12">
        <f t="shared" si="16"/>
        <v>76.82947096774194</v>
      </c>
      <c r="N44" s="12">
        <f t="shared" si="17"/>
        <v>64.02455913978496</v>
      </c>
      <c r="O44" s="12">
        <f t="shared" si="70"/>
        <v>1520.6</v>
      </c>
      <c r="P44" s="12">
        <f t="shared" si="18"/>
        <v>1267.1666666666665</v>
      </c>
      <c r="Q44" s="12">
        <f t="shared" si="71"/>
        <v>841.33</v>
      </c>
      <c r="R44" s="12">
        <f t="shared" si="19"/>
        <v>66.39458108641327</v>
      </c>
      <c r="S44" s="11">
        <f t="shared" si="20"/>
        <v>55.328817572011054</v>
      </c>
      <c r="T44" s="51">
        <v>23.6</v>
      </c>
      <c r="U44" s="38">
        <f t="shared" si="21"/>
        <v>19.666666666666668</v>
      </c>
      <c r="V44" s="51">
        <v>0</v>
      </c>
      <c r="W44" s="12">
        <f t="shared" si="22"/>
        <v>0</v>
      </c>
      <c r="X44" s="11">
        <f t="shared" si="23"/>
        <v>0</v>
      </c>
      <c r="Y44" s="51">
        <v>1334.4</v>
      </c>
      <c r="Z44" s="38">
        <f t="shared" si="24"/>
        <v>1112</v>
      </c>
      <c r="AA44" s="51">
        <v>987.48</v>
      </c>
      <c r="AB44" s="12">
        <f t="shared" si="25"/>
        <v>88.8021582733813</v>
      </c>
      <c r="AC44" s="11">
        <f t="shared" si="26"/>
        <v>74.00179856115108</v>
      </c>
      <c r="AD44" s="51">
        <v>1497</v>
      </c>
      <c r="AE44" s="38">
        <f t="shared" si="27"/>
        <v>1247.5</v>
      </c>
      <c r="AF44" s="51">
        <v>841.33</v>
      </c>
      <c r="AG44" s="12">
        <f t="shared" si="28"/>
        <v>67.44128256513027</v>
      </c>
      <c r="AH44" s="11">
        <f t="shared" si="29"/>
        <v>56.201068804275224</v>
      </c>
      <c r="AI44" s="51">
        <v>20</v>
      </c>
      <c r="AJ44" s="38">
        <f t="shared" si="30"/>
        <v>16.666666666666668</v>
      </c>
      <c r="AK44" s="51">
        <v>27.5</v>
      </c>
      <c r="AL44" s="12">
        <f t="shared" si="31"/>
        <v>165</v>
      </c>
      <c r="AM44" s="11">
        <f t="shared" si="32"/>
        <v>137.5</v>
      </c>
      <c r="AN44" s="51"/>
      <c r="AO44" s="13">
        <f t="shared" si="33"/>
        <v>0</v>
      </c>
      <c r="AP44" s="51">
        <v>0</v>
      </c>
      <c r="AQ44" s="12" t="e">
        <f t="shared" si="34"/>
        <v>#DIV/0!</v>
      </c>
      <c r="AR44" s="11" t="e">
        <f t="shared" si="35"/>
        <v>#DIV/0!</v>
      </c>
      <c r="AS44" s="41">
        <v>0</v>
      </c>
      <c r="AT44" s="13">
        <f t="shared" si="36"/>
        <v>0</v>
      </c>
      <c r="AU44" s="51">
        <v>0</v>
      </c>
      <c r="AV44" s="41">
        <v>0</v>
      </c>
      <c r="AW44" s="11">
        <f t="shared" si="37"/>
        <v>0</v>
      </c>
      <c r="AX44" s="51">
        <v>0</v>
      </c>
      <c r="AY44" s="52">
        <v>14270.5</v>
      </c>
      <c r="AZ44" s="11">
        <f t="shared" si="38"/>
        <v>11892.083333333332</v>
      </c>
      <c r="BA44" s="51">
        <v>11892.1</v>
      </c>
      <c r="BB44" s="41">
        <v>0</v>
      </c>
      <c r="BC44" s="14">
        <f t="shared" si="39"/>
        <v>0</v>
      </c>
      <c r="BD44" s="14"/>
      <c r="BE44" s="45">
        <v>0</v>
      </c>
      <c r="BF44" s="39">
        <f t="shared" si="40"/>
        <v>0</v>
      </c>
      <c r="BG44" s="51">
        <v>0</v>
      </c>
      <c r="BH44" s="41">
        <v>0</v>
      </c>
      <c r="BI44" s="11">
        <f t="shared" si="41"/>
        <v>0</v>
      </c>
      <c r="BJ44" s="51">
        <v>0</v>
      </c>
      <c r="BK44" s="41">
        <v>0</v>
      </c>
      <c r="BL44" s="11">
        <f t="shared" si="42"/>
        <v>0</v>
      </c>
      <c r="BM44" s="51">
        <v>0</v>
      </c>
      <c r="BN44" s="12">
        <f t="shared" si="72"/>
        <v>1035</v>
      </c>
      <c r="BO44" s="12">
        <f t="shared" si="43"/>
        <v>862.5</v>
      </c>
      <c r="BP44" s="12">
        <f t="shared" si="73"/>
        <v>891.7</v>
      </c>
      <c r="BQ44" s="12">
        <f t="shared" si="44"/>
        <v>103.3855072463768</v>
      </c>
      <c r="BR44" s="11">
        <f t="shared" si="45"/>
        <v>86.15458937198068</v>
      </c>
      <c r="BS44" s="51">
        <v>1035</v>
      </c>
      <c r="BT44" s="38">
        <f t="shared" si="46"/>
        <v>862.5</v>
      </c>
      <c r="BU44" s="51">
        <v>891.7</v>
      </c>
      <c r="BV44" s="51">
        <v>0</v>
      </c>
      <c r="BW44" s="11">
        <f t="shared" si="47"/>
        <v>0</v>
      </c>
      <c r="BX44" s="51">
        <v>0</v>
      </c>
      <c r="BY44" s="45">
        <v>0</v>
      </c>
      <c r="BZ44" s="11">
        <f t="shared" si="48"/>
        <v>0</v>
      </c>
      <c r="CA44" s="51">
        <v>0</v>
      </c>
      <c r="CB44" s="51">
        <v>0</v>
      </c>
      <c r="CC44" s="38">
        <f t="shared" si="49"/>
        <v>0</v>
      </c>
      <c r="CD44" s="51">
        <v>0</v>
      </c>
      <c r="CE44" s="11"/>
      <c r="CF44" s="11"/>
      <c r="CG44" s="51">
        <v>0</v>
      </c>
      <c r="CH44" s="45">
        <v>0</v>
      </c>
      <c r="CI44" s="11">
        <f t="shared" si="50"/>
        <v>0</v>
      </c>
      <c r="CJ44" s="51">
        <v>0</v>
      </c>
      <c r="CK44" s="41">
        <v>0</v>
      </c>
      <c r="CL44" s="38">
        <f t="shared" si="51"/>
        <v>0</v>
      </c>
      <c r="CM44" s="51">
        <v>0</v>
      </c>
      <c r="CN44" s="51">
        <v>740</v>
      </c>
      <c r="CO44" s="38">
        <f t="shared" si="52"/>
        <v>616.6666666666666</v>
      </c>
      <c r="CP44" s="51">
        <v>0</v>
      </c>
      <c r="CQ44" s="51">
        <v>740</v>
      </c>
      <c r="CR44" s="11">
        <f t="shared" si="53"/>
        <v>616.6666666666666</v>
      </c>
      <c r="CS44" s="51">
        <v>0</v>
      </c>
      <c r="CT44" s="41">
        <v>0</v>
      </c>
      <c r="CU44" s="38">
        <f t="shared" si="54"/>
        <v>0</v>
      </c>
      <c r="CV44" s="51">
        <v>229.132</v>
      </c>
      <c r="CW44" s="45">
        <v>0</v>
      </c>
      <c r="CX44" s="11">
        <f t="shared" si="55"/>
        <v>0</v>
      </c>
      <c r="CY44" s="51">
        <v>0</v>
      </c>
      <c r="CZ44" s="45">
        <v>0</v>
      </c>
      <c r="DA44" s="11">
        <f t="shared" si="56"/>
        <v>0</v>
      </c>
      <c r="DB44" s="51">
        <v>0</v>
      </c>
      <c r="DC44" s="51">
        <v>0</v>
      </c>
      <c r="DD44" s="11">
        <f t="shared" si="57"/>
        <v>0</v>
      </c>
      <c r="DE44" s="51">
        <v>0</v>
      </c>
      <c r="DF44" s="51">
        <v>0</v>
      </c>
      <c r="DG44" s="12">
        <f t="shared" si="74"/>
        <v>18920.5</v>
      </c>
      <c r="DH44" s="12">
        <f t="shared" si="58"/>
        <v>15767.083333333332</v>
      </c>
      <c r="DI44" s="12">
        <f t="shared" si="75"/>
        <v>14869.242</v>
      </c>
      <c r="DJ44" s="45">
        <v>0</v>
      </c>
      <c r="DK44" s="11">
        <f t="shared" si="59"/>
        <v>0</v>
      </c>
      <c r="DL44" s="51">
        <v>0</v>
      </c>
      <c r="DM44" s="51">
        <v>0</v>
      </c>
      <c r="DN44" s="11">
        <f t="shared" si="60"/>
        <v>0</v>
      </c>
      <c r="DO44" s="51">
        <v>0</v>
      </c>
      <c r="DP44" s="45">
        <v>0</v>
      </c>
      <c r="DQ44" s="11">
        <f t="shared" si="61"/>
        <v>0</v>
      </c>
      <c r="DR44" s="51">
        <v>0</v>
      </c>
      <c r="DS44" s="51">
        <v>0</v>
      </c>
      <c r="DT44" s="11">
        <f t="shared" si="62"/>
        <v>0</v>
      </c>
      <c r="DU44" s="51">
        <v>0</v>
      </c>
      <c r="DV44" s="45">
        <v>0</v>
      </c>
      <c r="DW44" s="11">
        <f t="shared" si="63"/>
        <v>0</v>
      </c>
      <c r="DX44" s="51">
        <v>0</v>
      </c>
      <c r="DY44" s="51">
        <v>3200</v>
      </c>
      <c r="DZ44" s="11">
        <f t="shared" si="64"/>
        <v>2666.666666666667</v>
      </c>
      <c r="EA44" s="51">
        <v>0</v>
      </c>
      <c r="EB44" s="51">
        <v>0</v>
      </c>
      <c r="EC44" s="12">
        <f t="shared" si="76"/>
        <v>3200</v>
      </c>
      <c r="ED44" s="12">
        <f t="shared" si="65"/>
        <v>2666.666666666667</v>
      </c>
      <c r="EE44" s="12">
        <f t="shared" si="77"/>
        <v>0</v>
      </c>
      <c r="EH44" s="15"/>
      <c r="EJ44" s="15"/>
      <c r="EK44" s="15"/>
      <c r="EM44" s="15"/>
    </row>
    <row r="45" spans="1:143" s="16" customFormat="1" ht="20.25" customHeight="1">
      <c r="A45" s="22">
        <v>36</v>
      </c>
      <c r="B45" s="44" t="s">
        <v>91</v>
      </c>
      <c r="C45" s="41">
        <v>37004</v>
      </c>
      <c r="D45" s="45">
        <v>3200.6</v>
      </c>
      <c r="E45" s="26">
        <f t="shared" si="66"/>
        <v>274366.79999999993</v>
      </c>
      <c r="F45" s="34">
        <f t="shared" si="12"/>
        <v>228638.99999999994</v>
      </c>
      <c r="G45" s="12">
        <f t="shared" si="67"/>
        <v>210757.57169999997</v>
      </c>
      <c r="H45" s="12">
        <f t="shared" si="13"/>
        <v>92.17918714654981</v>
      </c>
      <c r="I45" s="12">
        <f t="shared" si="14"/>
        <v>76.81598928879151</v>
      </c>
      <c r="J45" s="12">
        <f t="shared" si="68"/>
        <v>103424</v>
      </c>
      <c r="K45" s="12">
        <f t="shared" si="15"/>
        <v>86186.66666666666</v>
      </c>
      <c r="L45" s="12">
        <f t="shared" si="69"/>
        <v>68548.57169999999</v>
      </c>
      <c r="M45" s="12">
        <f t="shared" si="16"/>
        <v>79.53500738706683</v>
      </c>
      <c r="N45" s="12">
        <f t="shared" si="17"/>
        <v>66.27917282255568</v>
      </c>
      <c r="O45" s="12">
        <f t="shared" si="70"/>
        <v>23890.4</v>
      </c>
      <c r="P45" s="12">
        <f t="shared" si="18"/>
        <v>19908.666666666668</v>
      </c>
      <c r="Q45" s="12">
        <f t="shared" si="71"/>
        <v>15816.8032</v>
      </c>
      <c r="R45" s="12">
        <f t="shared" si="19"/>
        <v>79.4468231590932</v>
      </c>
      <c r="S45" s="11">
        <f t="shared" si="20"/>
        <v>66.20568596591099</v>
      </c>
      <c r="T45" s="51">
        <v>1657</v>
      </c>
      <c r="U45" s="38">
        <f t="shared" si="21"/>
        <v>1380.8333333333335</v>
      </c>
      <c r="V45" s="51">
        <v>959.9482</v>
      </c>
      <c r="W45" s="12">
        <f t="shared" si="22"/>
        <v>69.5194834037417</v>
      </c>
      <c r="X45" s="11">
        <f t="shared" si="23"/>
        <v>57.93290283645142</v>
      </c>
      <c r="Y45" s="51">
        <v>46379</v>
      </c>
      <c r="Z45" s="38">
        <f t="shared" si="24"/>
        <v>38649.166666666664</v>
      </c>
      <c r="AA45" s="51">
        <v>26821.2895</v>
      </c>
      <c r="AB45" s="12">
        <f t="shared" si="25"/>
        <v>69.39681191918756</v>
      </c>
      <c r="AC45" s="11">
        <f t="shared" si="26"/>
        <v>57.83067659932297</v>
      </c>
      <c r="AD45" s="51">
        <v>22233.4</v>
      </c>
      <c r="AE45" s="38">
        <f t="shared" si="27"/>
        <v>18527.833333333336</v>
      </c>
      <c r="AF45" s="51">
        <v>14856.855</v>
      </c>
      <c r="AG45" s="12">
        <f t="shared" si="28"/>
        <v>80.18668309840149</v>
      </c>
      <c r="AH45" s="11">
        <f t="shared" si="29"/>
        <v>66.82223591533459</v>
      </c>
      <c r="AI45" s="51">
        <v>1078</v>
      </c>
      <c r="AJ45" s="38">
        <f t="shared" si="30"/>
        <v>898.3333333333333</v>
      </c>
      <c r="AK45" s="51">
        <v>503.5</v>
      </c>
      <c r="AL45" s="12">
        <f t="shared" si="31"/>
        <v>56.048237476808914</v>
      </c>
      <c r="AM45" s="11">
        <f t="shared" si="32"/>
        <v>46.706864564007425</v>
      </c>
      <c r="AN45" s="51"/>
      <c r="AO45" s="13">
        <f t="shared" si="33"/>
        <v>0</v>
      </c>
      <c r="AP45" s="51">
        <v>0</v>
      </c>
      <c r="AQ45" s="12" t="e">
        <f t="shared" si="34"/>
        <v>#DIV/0!</v>
      </c>
      <c r="AR45" s="11" t="e">
        <f t="shared" si="35"/>
        <v>#DIV/0!</v>
      </c>
      <c r="AS45" s="41">
        <v>0</v>
      </c>
      <c r="AT45" s="13">
        <f t="shared" si="36"/>
        <v>0</v>
      </c>
      <c r="AU45" s="51">
        <v>0</v>
      </c>
      <c r="AV45" s="41">
        <v>0</v>
      </c>
      <c r="AW45" s="11">
        <f t="shared" si="37"/>
        <v>0</v>
      </c>
      <c r="AX45" s="51">
        <v>0</v>
      </c>
      <c r="AY45" s="52">
        <v>169075.8</v>
      </c>
      <c r="AZ45" s="11">
        <f t="shared" si="38"/>
        <v>140896.5</v>
      </c>
      <c r="BA45" s="51">
        <v>140896.5</v>
      </c>
      <c r="BB45" s="41">
        <v>0</v>
      </c>
      <c r="BC45" s="14">
        <f t="shared" si="39"/>
        <v>0</v>
      </c>
      <c r="BD45" s="14"/>
      <c r="BE45" s="45">
        <v>1867</v>
      </c>
      <c r="BF45" s="39">
        <f t="shared" si="40"/>
        <v>1555.8333333333335</v>
      </c>
      <c r="BG45" s="51">
        <v>1430.1</v>
      </c>
      <c r="BH45" s="41">
        <v>0</v>
      </c>
      <c r="BI45" s="11">
        <f t="shared" si="41"/>
        <v>0</v>
      </c>
      <c r="BJ45" s="51">
        <v>0</v>
      </c>
      <c r="BK45" s="41">
        <v>0</v>
      </c>
      <c r="BL45" s="11">
        <f t="shared" si="42"/>
        <v>0</v>
      </c>
      <c r="BM45" s="51">
        <v>0</v>
      </c>
      <c r="BN45" s="12">
        <f t="shared" si="72"/>
        <v>10901.599999999999</v>
      </c>
      <c r="BO45" s="12">
        <f t="shared" si="43"/>
        <v>9084.666666666666</v>
      </c>
      <c r="BP45" s="12">
        <f t="shared" si="73"/>
        <v>11967.499</v>
      </c>
      <c r="BQ45" s="12">
        <f t="shared" si="44"/>
        <v>131.73294562266088</v>
      </c>
      <c r="BR45" s="11">
        <f t="shared" si="45"/>
        <v>109.77745468555075</v>
      </c>
      <c r="BS45" s="51">
        <v>10614.8</v>
      </c>
      <c r="BT45" s="38">
        <f t="shared" si="46"/>
        <v>8845.666666666666</v>
      </c>
      <c r="BU45" s="51">
        <v>10355.84</v>
      </c>
      <c r="BV45" s="51">
        <v>0</v>
      </c>
      <c r="BW45" s="11">
        <f t="shared" si="47"/>
        <v>0</v>
      </c>
      <c r="BX45" s="51">
        <v>0</v>
      </c>
      <c r="BY45" s="45">
        <v>0</v>
      </c>
      <c r="BZ45" s="11">
        <f t="shared" si="48"/>
        <v>0</v>
      </c>
      <c r="CA45" s="51">
        <v>0</v>
      </c>
      <c r="CB45" s="51">
        <v>286.8</v>
      </c>
      <c r="CC45" s="38">
        <f t="shared" si="49"/>
        <v>239.00000000000003</v>
      </c>
      <c r="CD45" s="51">
        <v>1611.659</v>
      </c>
      <c r="CE45" s="11"/>
      <c r="CF45" s="11"/>
      <c r="CG45" s="51">
        <v>0</v>
      </c>
      <c r="CH45" s="45">
        <v>0</v>
      </c>
      <c r="CI45" s="11">
        <f t="shared" si="50"/>
        <v>0</v>
      </c>
      <c r="CJ45" s="51">
        <v>0</v>
      </c>
      <c r="CK45" s="41">
        <v>0</v>
      </c>
      <c r="CL45" s="38">
        <f t="shared" si="51"/>
        <v>0</v>
      </c>
      <c r="CM45" s="51">
        <v>0</v>
      </c>
      <c r="CN45" s="51">
        <v>20700</v>
      </c>
      <c r="CO45" s="38">
        <f t="shared" si="52"/>
        <v>17250</v>
      </c>
      <c r="CP45" s="51">
        <v>12306.9</v>
      </c>
      <c r="CQ45" s="51">
        <v>4920</v>
      </c>
      <c r="CR45" s="11">
        <f t="shared" si="53"/>
        <v>4100</v>
      </c>
      <c r="CS45" s="51">
        <v>950.35</v>
      </c>
      <c r="CT45" s="41">
        <v>0</v>
      </c>
      <c r="CU45" s="38">
        <f t="shared" si="54"/>
        <v>0</v>
      </c>
      <c r="CV45" s="51">
        <v>0</v>
      </c>
      <c r="CW45" s="45">
        <v>0</v>
      </c>
      <c r="CX45" s="11">
        <f t="shared" si="55"/>
        <v>0</v>
      </c>
      <c r="CY45" s="51">
        <v>0</v>
      </c>
      <c r="CZ45" s="45">
        <v>0</v>
      </c>
      <c r="DA45" s="11">
        <f t="shared" si="56"/>
        <v>0</v>
      </c>
      <c r="DB45" s="51">
        <v>0</v>
      </c>
      <c r="DC45" s="51">
        <v>475</v>
      </c>
      <c r="DD45" s="11">
        <f t="shared" si="57"/>
        <v>395.83333333333337</v>
      </c>
      <c r="DE45" s="51">
        <v>1132.58</v>
      </c>
      <c r="DF45" s="51">
        <v>0</v>
      </c>
      <c r="DG45" s="12">
        <f t="shared" si="74"/>
        <v>274366.79999999993</v>
      </c>
      <c r="DH45" s="12">
        <f t="shared" si="58"/>
        <v>228638.99999999994</v>
      </c>
      <c r="DI45" s="12">
        <f t="shared" si="75"/>
        <v>210875.17169999998</v>
      </c>
      <c r="DJ45" s="45">
        <v>0</v>
      </c>
      <c r="DK45" s="11">
        <f t="shared" si="59"/>
        <v>0</v>
      </c>
      <c r="DL45" s="51">
        <v>0</v>
      </c>
      <c r="DM45" s="51">
        <v>0</v>
      </c>
      <c r="DN45" s="11">
        <f t="shared" si="60"/>
        <v>0</v>
      </c>
      <c r="DO45" s="51">
        <v>-117.6</v>
      </c>
      <c r="DP45" s="45">
        <v>0</v>
      </c>
      <c r="DQ45" s="11">
        <f t="shared" si="61"/>
        <v>0</v>
      </c>
      <c r="DR45" s="51">
        <v>0</v>
      </c>
      <c r="DS45" s="51">
        <v>0</v>
      </c>
      <c r="DT45" s="11">
        <f t="shared" si="62"/>
        <v>0</v>
      </c>
      <c r="DU45" s="51">
        <v>0</v>
      </c>
      <c r="DV45" s="45">
        <v>0</v>
      </c>
      <c r="DW45" s="11">
        <f t="shared" si="63"/>
        <v>0</v>
      </c>
      <c r="DX45" s="51">
        <v>0</v>
      </c>
      <c r="DY45" s="51">
        <v>29042.6</v>
      </c>
      <c r="DZ45" s="11">
        <f t="shared" si="64"/>
        <v>24202.166666666668</v>
      </c>
      <c r="EA45" s="51">
        <v>0</v>
      </c>
      <c r="EB45" s="51">
        <v>0</v>
      </c>
      <c r="EC45" s="12">
        <f t="shared" si="76"/>
        <v>29042.6</v>
      </c>
      <c r="ED45" s="12">
        <f t="shared" si="65"/>
        <v>24202.166666666668</v>
      </c>
      <c r="EE45" s="12">
        <f t="shared" si="77"/>
        <v>-117.6</v>
      </c>
      <c r="EH45" s="15"/>
      <c r="EJ45" s="15"/>
      <c r="EK45" s="15"/>
      <c r="EM45" s="15"/>
    </row>
    <row r="46" spans="1:143" s="16" customFormat="1" ht="20.25" customHeight="1">
      <c r="A46" s="22">
        <v>37</v>
      </c>
      <c r="B46" s="44" t="s">
        <v>92</v>
      </c>
      <c r="C46" s="41">
        <v>8969.9</v>
      </c>
      <c r="D46" s="45">
        <v>0</v>
      </c>
      <c r="E46" s="26">
        <f t="shared" si="66"/>
        <v>36474.8</v>
      </c>
      <c r="F46" s="34">
        <f t="shared" si="12"/>
        <v>30395.66666666667</v>
      </c>
      <c r="G46" s="12">
        <f t="shared" si="67"/>
        <v>31091.74</v>
      </c>
      <c r="H46" s="12">
        <f t="shared" si="13"/>
        <v>102.29004134361257</v>
      </c>
      <c r="I46" s="12">
        <f t="shared" si="14"/>
        <v>85.24170111967715</v>
      </c>
      <c r="J46" s="12">
        <f t="shared" si="68"/>
        <v>10220.9</v>
      </c>
      <c r="K46" s="12">
        <f t="shared" si="15"/>
        <v>8517.416666666666</v>
      </c>
      <c r="L46" s="12">
        <f t="shared" si="69"/>
        <v>9213.439999999999</v>
      </c>
      <c r="M46" s="12">
        <f t="shared" si="16"/>
        <v>108.1717656957802</v>
      </c>
      <c r="N46" s="12">
        <f t="shared" si="17"/>
        <v>90.14313807981684</v>
      </c>
      <c r="O46" s="12">
        <f t="shared" si="70"/>
        <v>4131.4</v>
      </c>
      <c r="P46" s="12">
        <f t="shared" si="18"/>
        <v>3442.833333333333</v>
      </c>
      <c r="Q46" s="12">
        <f t="shared" si="71"/>
        <v>4173.273999999999</v>
      </c>
      <c r="R46" s="12">
        <f t="shared" si="19"/>
        <v>121.21626567265334</v>
      </c>
      <c r="S46" s="11">
        <f t="shared" si="20"/>
        <v>101.01355472721112</v>
      </c>
      <c r="T46" s="51">
        <v>32.7</v>
      </c>
      <c r="U46" s="38">
        <f t="shared" si="21"/>
        <v>27.25</v>
      </c>
      <c r="V46" s="51">
        <v>12.324</v>
      </c>
      <c r="W46" s="12">
        <f t="shared" si="22"/>
        <v>45.225688073394494</v>
      </c>
      <c r="X46" s="11">
        <f t="shared" si="23"/>
        <v>37.68807339449541</v>
      </c>
      <c r="Y46" s="51">
        <v>1351.5</v>
      </c>
      <c r="Z46" s="38">
        <f t="shared" si="24"/>
        <v>1126.25</v>
      </c>
      <c r="AA46" s="51">
        <v>1161.3</v>
      </c>
      <c r="AB46" s="12">
        <f t="shared" si="25"/>
        <v>103.11209766925637</v>
      </c>
      <c r="AC46" s="11">
        <f t="shared" si="26"/>
        <v>85.92674805771365</v>
      </c>
      <c r="AD46" s="51">
        <v>4098.7</v>
      </c>
      <c r="AE46" s="38">
        <f t="shared" si="27"/>
        <v>3415.5833333333335</v>
      </c>
      <c r="AF46" s="51">
        <v>4160.95</v>
      </c>
      <c r="AG46" s="12">
        <f t="shared" si="28"/>
        <v>121.82252909459095</v>
      </c>
      <c r="AH46" s="11">
        <f t="shared" si="29"/>
        <v>101.51877424549247</v>
      </c>
      <c r="AI46" s="51">
        <v>198</v>
      </c>
      <c r="AJ46" s="38">
        <f t="shared" si="30"/>
        <v>165</v>
      </c>
      <c r="AK46" s="51">
        <v>126</v>
      </c>
      <c r="AL46" s="12">
        <f t="shared" si="31"/>
        <v>76.36363636363637</v>
      </c>
      <c r="AM46" s="11">
        <f t="shared" si="32"/>
        <v>63.63636363636363</v>
      </c>
      <c r="AN46" s="51"/>
      <c r="AO46" s="13">
        <f t="shared" si="33"/>
        <v>0</v>
      </c>
      <c r="AP46" s="51">
        <v>0</v>
      </c>
      <c r="AQ46" s="12" t="e">
        <f t="shared" si="34"/>
        <v>#DIV/0!</v>
      </c>
      <c r="AR46" s="11" t="e">
        <f t="shared" si="35"/>
        <v>#DIV/0!</v>
      </c>
      <c r="AS46" s="41">
        <v>0</v>
      </c>
      <c r="AT46" s="13">
        <f t="shared" si="36"/>
        <v>0</v>
      </c>
      <c r="AU46" s="51">
        <v>0</v>
      </c>
      <c r="AV46" s="41">
        <v>0</v>
      </c>
      <c r="AW46" s="11">
        <f t="shared" si="37"/>
        <v>0</v>
      </c>
      <c r="AX46" s="51">
        <v>0</v>
      </c>
      <c r="AY46" s="52">
        <v>26253.9</v>
      </c>
      <c r="AZ46" s="11">
        <f t="shared" si="38"/>
        <v>21878.250000000004</v>
      </c>
      <c r="BA46" s="51">
        <v>21878.3</v>
      </c>
      <c r="BB46" s="41">
        <v>0</v>
      </c>
      <c r="BC46" s="14">
        <f t="shared" si="39"/>
        <v>0</v>
      </c>
      <c r="BD46" s="14"/>
      <c r="BE46" s="45">
        <v>0</v>
      </c>
      <c r="BF46" s="39">
        <f t="shared" si="40"/>
        <v>0</v>
      </c>
      <c r="BG46" s="51">
        <v>0</v>
      </c>
      <c r="BH46" s="41">
        <v>0</v>
      </c>
      <c r="BI46" s="11">
        <f t="shared" si="41"/>
        <v>0</v>
      </c>
      <c r="BJ46" s="51">
        <v>0</v>
      </c>
      <c r="BK46" s="41">
        <v>0</v>
      </c>
      <c r="BL46" s="11">
        <f t="shared" si="42"/>
        <v>0</v>
      </c>
      <c r="BM46" s="51">
        <v>0</v>
      </c>
      <c r="BN46" s="12">
        <f t="shared" si="72"/>
        <v>460</v>
      </c>
      <c r="BO46" s="12">
        <f t="shared" si="43"/>
        <v>383.33333333333337</v>
      </c>
      <c r="BP46" s="12">
        <f t="shared" si="73"/>
        <v>397.2</v>
      </c>
      <c r="BQ46" s="12">
        <f t="shared" si="44"/>
        <v>103.61739130434782</v>
      </c>
      <c r="BR46" s="11">
        <f t="shared" si="45"/>
        <v>86.34782608695652</v>
      </c>
      <c r="BS46" s="51">
        <v>300</v>
      </c>
      <c r="BT46" s="38">
        <f t="shared" si="46"/>
        <v>250</v>
      </c>
      <c r="BU46" s="51">
        <v>300</v>
      </c>
      <c r="BV46" s="51">
        <v>0</v>
      </c>
      <c r="BW46" s="11">
        <f t="shared" si="47"/>
        <v>0</v>
      </c>
      <c r="BX46" s="51">
        <v>0</v>
      </c>
      <c r="BY46" s="45">
        <v>0</v>
      </c>
      <c r="BZ46" s="11">
        <f t="shared" si="48"/>
        <v>0</v>
      </c>
      <c r="CA46" s="51">
        <v>0</v>
      </c>
      <c r="CB46" s="51">
        <v>160</v>
      </c>
      <c r="CC46" s="38">
        <f t="shared" si="49"/>
        <v>133.33333333333334</v>
      </c>
      <c r="CD46" s="51">
        <v>97.2</v>
      </c>
      <c r="CE46" s="11"/>
      <c r="CF46" s="11"/>
      <c r="CG46" s="51">
        <v>0</v>
      </c>
      <c r="CH46" s="45">
        <v>0</v>
      </c>
      <c r="CI46" s="11">
        <f t="shared" si="50"/>
        <v>0</v>
      </c>
      <c r="CJ46" s="51">
        <v>0</v>
      </c>
      <c r="CK46" s="41">
        <v>0</v>
      </c>
      <c r="CL46" s="38">
        <f t="shared" si="51"/>
        <v>0</v>
      </c>
      <c r="CM46" s="51">
        <v>0</v>
      </c>
      <c r="CN46" s="51">
        <v>2100</v>
      </c>
      <c r="CO46" s="38">
        <f t="shared" si="52"/>
        <v>1750</v>
      </c>
      <c r="CP46" s="51">
        <v>1721.766</v>
      </c>
      <c r="CQ46" s="51">
        <v>600</v>
      </c>
      <c r="CR46" s="11">
        <f t="shared" si="53"/>
        <v>500</v>
      </c>
      <c r="CS46" s="51">
        <v>357.366</v>
      </c>
      <c r="CT46" s="41">
        <v>0</v>
      </c>
      <c r="CU46" s="38">
        <f t="shared" si="54"/>
        <v>0</v>
      </c>
      <c r="CV46" s="51">
        <v>0</v>
      </c>
      <c r="CW46" s="45">
        <v>0</v>
      </c>
      <c r="CX46" s="11">
        <f t="shared" si="55"/>
        <v>0</v>
      </c>
      <c r="CY46" s="51">
        <v>494.9</v>
      </c>
      <c r="CZ46" s="45">
        <v>0</v>
      </c>
      <c r="DA46" s="11">
        <f t="shared" si="56"/>
        <v>0</v>
      </c>
      <c r="DB46" s="51">
        <v>0</v>
      </c>
      <c r="DC46" s="51">
        <v>1980</v>
      </c>
      <c r="DD46" s="11">
        <f t="shared" si="57"/>
        <v>1650</v>
      </c>
      <c r="DE46" s="51">
        <v>1139</v>
      </c>
      <c r="DF46" s="51">
        <v>0</v>
      </c>
      <c r="DG46" s="12">
        <f t="shared" si="74"/>
        <v>36474.8</v>
      </c>
      <c r="DH46" s="12">
        <f t="shared" si="58"/>
        <v>30395.66666666667</v>
      </c>
      <c r="DI46" s="12">
        <f t="shared" si="75"/>
        <v>31091.74</v>
      </c>
      <c r="DJ46" s="45">
        <v>0</v>
      </c>
      <c r="DK46" s="11">
        <f t="shared" si="59"/>
        <v>0</v>
      </c>
      <c r="DL46" s="51">
        <v>0</v>
      </c>
      <c r="DM46" s="51">
        <v>0</v>
      </c>
      <c r="DN46" s="11">
        <f t="shared" si="60"/>
        <v>0</v>
      </c>
      <c r="DO46" s="51">
        <v>0</v>
      </c>
      <c r="DP46" s="45">
        <v>0</v>
      </c>
      <c r="DQ46" s="11">
        <f t="shared" si="61"/>
        <v>0</v>
      </c>
      <c r="DR46" s="51">
        <v>0</v>
      </c>
      <c r="DS46" s="51">
        <v>0</v>
      </c>
      <c r="DT46" s="11">
        <f t="shared" si="62"/>
        <v>0</v>
      </c>
      <c r="DU46" s="51">
        <v>0</v>
      </c>
      <c r="DV46" s="45">
        <v>0</v>
      </c>
      <c r="DW46" s="11">
        <f t="shared" si="63"/>
        <v>0</v>
      </c>
      <c r="DX46" s="51">
        <v>0</v>
      </c>
      <c r="DY46" s="51">
        <v>2670.2</v>
      </c>
      <c r="DZ46" s="11">
        <f t="shared" si="64"/>
        <v>2225.1666666666665</v>
      </c>
      <c r="EA46" s="51">
        <v>0</v>
      </c>
      <c r="EB46" s="51">
        <v>0</v>
      </c>
      <c r="EC46" s="12">
        <f t="shared" si="76"/>
        <v>2670.2</v>
      </c>
      <c r="ED46" s="12">
        <f t="shared" si="65"/>
        <v>2225.1666666666665</v>
      </c>
      <c r="EE46" s="12">
        <f t="shared" si="77"/>
        <v>0</v>
      </c>
      <c r="EH46" s="15"/>
      <c r="EJ46" s="15"/>
      <c r="EK46" s="15"/>
      <c r="EM46" s="15"/>
    </row>
    <row r="47" spans="1:143" s="16" customFormat="1" ht="20.25" customHeight="1">
      <c r="A47" s="22">
        <v>38</v>
      </c>
      <c r="B47" s="44" t="s">
        <v>93</v>
      </c>
      <c r="C47" s="41">
        <v>12724.2</v>
      </c>
      <c r="D47" s="45">
        <v>0</v>
      </c>
      <c r="E47" s="26">
        <f t="shared" si="66"/>
        <v>25270.3</v>
      </c>
      <c r="F47" s="34">
        <f t="shared" si="12"/>
        <v>21058.583333333332</v>
      </c>
      <c r="G47" s="12">
        <f t="shared" si="67"/>
        <v>19099.842</v>
      </c>
      <c r="H47" s="12">
        <f t="shared" si="13"/>
        <v>90.69860824762667</v>
      </c>
      <c r="I47" s="12">
        <f t="shared" si="14"/>
        <v>75.5821735396889</v>
      </c>
      <c r="J47" s="12">
        <f t="shared" si="68"/>
        <v>8515</v>
      </c>
      <c r="K47" s="12">
        <f t="shared" si="15"/>
        <v>7095.833333333334</v>
      </c>
      <c r="L47" s="12">
        <f t="shared" si="69"/>
        <v>5137.142</v>
      </c>
      <c r="M47" s="12">
        <f t="shared" si="16"/>
        <v>72.39659894304168</v>
      </c>
      <c r="N47" s="12">
        <f t="shared" si="17"/>
        <v>60.330499119201406</v>
      </c>
      <c r="O47" s="12">
        <f t="shared" si="70"/>
        <v>3426</v>
      </c>
      <c r="P47" s="12">
        <f t="shared" si="18"/>
        <v>2855</v>
      </c>
      <c r="Q47" s="12">
        <f t="shared" si="71"/>
        <v>2069.712</v>
      </c>
      <c r="R47" s="12">
        <f t="shared" si="19"/>
        <v>72.49429071803853</v>
      </c>
      <c r="S47" s="11">
        <f t="shared" si="20"/>
        <v>60.411908931698775</v>
      </c>
      <c r="T47" s="51">
        <v>20</v>
      </c>
      <c r="U47" s="38">
        <f t="shared" si="21"/>
        <v>16.666666666666668</v>
      </c>
      <c r="V47" s="51">
        <v>51.502</v>
      </c>
      <c r="W47" s="12">
        <f t="shared" si="22"/>
        <v>309.012</v>
      </c>
      <c r="X47" s="11">
        <f t="shared" si="23"/>
        <v>257.51</v>
      </c>
      <c r="Y47" s="51">
        <v>3300</v>
      </c>
      <c r="Z47" s="38">
        <f t="shared" si="24"/>
        <v>2750</v>
      </c>
      <c r="AA47" s="51">
        <v>2369.83</v>
      </c>
      <c r="AB47" s="12">
        <f t="shared" si="25"/>
        <v>86.17563636363637</v>
      </c>
      <c r="AC47" s="11">
        <f t="shared" si="26"/>
        <v>71.8130303030303</v>
      </c>
      <c r="AD47" s="51">
        <v>3406</v>
      </c>
      <c r="AE47" s="38">
        <f t="shared" si="27"/>
        <v>2838.333333333333</v>
      </c>
      <c r="AF47" s="51">
        <v>2018.21</v>
      </c>
      <c r="AG47" s="12">
        <f t="shared" si="28"/>
        <v>71.10546095126249</v>
      </c>
      <c r="AH47" s="11">
        <f t="shared" si="29"/>
        <v>59.25455079271873</v>
      </c>
      <c r="AI47" s="51">
        <v>30</v>
      </c>
      <c r="AJ47" s="38">
        <f t="shared" si="30"/>
        <v>25</v>
      </c>
      <c r="AK47" s="51">
        <v>78.6</v>
      </c>
      <c r="AL47" s="12">
        <f t="shared" si="31"/>
        <v>314.4</v>
      </c>
      <c r="AM47" s="11">
        <f t="shared" si="32"/>
        <v>261.99999999999994</v>
      </c>
      <c r="AN47" s="51"/>
      <c r="AO47" s="13">
        <f t="shared" si="33"/>
        <v>0</v>
      </c>
      <c r="AP47" s="51">
        <v>0</v>
      </c>
      <c r="AQ47" s="12" t="e">
        <f t="shared" si="34"/>
        <v>#DIV/0!</v>
      </c>
      <c r="AR47" s="11" t="e">
        <f t="shared" si="35"/>
        <v>#DIV/0!</v>
      </c>
      <c r="AS47" s="41">
        <v>0</v>
      </c>
      <c r="AT47" s="13">
        <f t="shared" si="36"/>
        <v>0</v>
      </c>
      <c r="AU47" s="51">
        <v>0</v>
      </c>
      <c r="AV47" s="41">
        <v>0</v>
      </c>
      <c r="AW47" s="11">
        <f t="shared" si="37"/>
        <v>0</v>
      </c>
      <c r="AX47" s="51">
        <v>0</v>
      </c>
      <c r="AY47" s="52">
        <v>16755.3</v>
      </c>
      <c r="AZ47" s="11">
        <f t="shared" si="38"/>
        <v>13962.749999999998</v>
      </c>
      <c r="BA47" s="51">
        <v>13962.7</v>
      </c>
      <c r="BB47" s="41">
        <v>0</v>
      </c>
      <c r="BC47" s="14">
        <f t="shared" si="39"/>
        <v>0</v>
      </c>
      <c r="BD47" s="14"/>
      <c r="BE47" s="45">
        <v>0</v>
      </c>
      <c r="BF47" s="39">
        <f t="shared" si="40"/>
        <v>0</v>
      </c>
      <c r="BG47" s="51">
        <v>0</v>
      </c>
      <c r="BH47" s="41">
        <v>0</v>
      </c>
      <c r="BI47" s="11">
        <f t="shared" si="41"/>
        <v>0</v>
      </c>
      <c r="BJ47" s="51">
        <v>0</v>
      </c>
      <c r="BK47" s="41">
        <v>0</v>
      </c>
      <c r="BL47" s="11">
        <f t="shared" si="42"/>
        <v>0</v>
      </c>
      <c r="BM47" s="51">
        <v>0</v>
      </c>
      <c r="BN47" s="12">
        <f t="shared" si="72"/>
        <v>950</v>
      </c>
      <c r="BO47" s="12">
        <f t="shared" si="43"/>
        <v>791.6666666666667</v>
      </c>
      <c r="BP47" s="12">
        <f t="shared" si="73"/>
        <v>619</v>
      </c>
      <c r="BQ47" s="12">
        <f t="shared" si="44"/>
        <v>78.18947368421053</v>
      </c>
      <c r="BR47" s="11">
        <f t="shared" si="45"/>
        <v>65.15789473684211</v>
      </c>
      <c r="BS47" s="51">
        <v>600</v>
      </c>
      <c r="BT47" s="38">
        <f t="shared" si="46"/>
        <v>500</v>
      </c>
      <c r="BU47" s="51">
        <v>609.1</v>
      </c>
      <c r="BV47" s="51">
        <v>350</v>
      </c>
      <c r="BW47" s="11">
        <f t="shared" si="47"/>
        <v>291.6666666666667</v>
      </c>
      <c r="BX47" s="51">
        <v>9.9</v>
      </c>
      <c r="BY47" s="45">
        <v>0</v>
      </c>
      <c r="BZ47" s="11">
        <f t="shared" si="48"/>
        <v>0</v>
      </c>
      <c r="CA47" s="51">
        <v>0</v>
      </c>
      <c r="CB47" s="51">
        <v>0</v>
      </c>
      <c r="CC47" s="38">
        <f t="shared" si="49"/>
        <v>0</v>
      </c>
      <c r="CD47" s="51">
        <v>0</v>
      </c>
      <c r="CE47" s="11"/>
      <c r="CF47" s="11"/>
      <c r="CG47" s="51">
        <v>0</v>
      </c>
      <c r="CH47" s="45">
        <v>0</v>
      </c>
      <c r="CI47" s="11">
        <f t="shared" si="50"/>
        <v>0</v>
      </c>
      <c r="CJ47" s="51">
        <v>0</v>
      </c>
      <c r="CK47" s="41">
        <v>0</v>
      </c>
      <c r="CL47" s="38">
        <f t="shared" si="51"/>
        <v>0</v>
      </c>
      <c r="CM47" s="51">
        <v>0</v>
      </c>
      <c r="CN47" s="51">
        <v>450</v>
      </c>
      <c r="CO47" s="38">
        <f t="shared" si="52"/>
        <v>375</v>
      </c>
      <c r="CP47" s="51">
        <v>0</v>
      </c>
      <c r="CQ47" s="51">
        <v>450</v>
      </c>
      <c r="CR47" s="11">
        <f t="shared" si="53"/>
        <v>375</v>
      </c>
      <c r="CS47" s="51">
        <v>0</v>
      </c>
      <c r="CT47" s="41">
        <v>0</v>
      </c>
      <c r="CU47" s="38">
        <f t="shared" si="54"/>
        <v>0</v>
      </c>
      <c r="CV47" s="51">
        <v>0</v>
      </c>
      <c r="CW47" s="45">
        <v>0</v>
      </c>
      <c r="CX47" s="11">
        <f t="shared" si="55"/>
        <v>0</v>
      </c>
      <c r="CY47" s="51">
        <v>0</v>
      </c>
      <c r="CZ47" s="45">
        <v>0</v>
      </c>
      <c r="DA47" s="11">
        <f t="shared" si="56"/>
        <v>0</v>
      </c>
      <c r="DB47" s="51">
        <v>0</v>
      </c>
      <c r="DC47" s="51">
        <v>359</v>
      </c>
      <c r="DD47" s="11">
        <f t="shared" si="57"/>
        <v>299.1666666666667</v>
      </c>
      <c r="DE47" s="51">
        <v>0</v>
      </c>
      <c r="DF47" s="51">
        <v>0</v>
      </c>
      <c r="DG47" s="12">
        <f t="shared" si="74"/>
        <v>25270.3</v>
      </c>
      <c r="DH47" s="12">
        <f t="shared" si="58"/>
        <v>21058.583333333332</v>
      </c>
      <c r="DI47" s="12">
        <f t="shared" si="75"/>
        <v>19099.842</v>
      </c>
      <c r="DJ47" s="45">
        <v>0</v>
      </c>
      <c r="DK47" s="11">
        <f t="shared" si="59"/>
        <v>0</v>
      </c>
      <c r="DL47" s="51">
        <v>0</v>
      </c>
      <c r="DM47" s="51">
        <v>0</v>
      </c>
      <c r="DN47" s="11">
        <f t="shared" si="60"/>
        <v>0</v>
      </c>
      <c r="DO47" s="51">
        <v>0</v>
      </c>
      <c r="DP47" s="45">
        <v>0</v>
      </c>
      <c r="DQ47" s="11">
        <f t="shared" si="61"/>
        <v>0</v>
      </c>
      <c r="DR47" s="51">
        <v>0</v>
      </c>
      <c r="DS47" s="51">
        <v>0</v>
      </c>
      <c r="DT47" s="11">
        <f t="shared" si="62"/>
        <v>0</v>
      </c>
      <c r="DU47" s="51">
        <v>0</v>
      </c>
      <c r="DV47" s="45">
        <v>0</v>
      </c>
      <c r="DW47" s="11">
        <f t="shared" si="63"/>
        <v>0</v>
      </c>
      <c r="DX47" s="51">
        <v>0</v>
      </c>
      <c r="DY47" s="51">
        <v>1500</v>
      </c>
      <c r="DZ47" s="11">
        <f t="shared" si="64"/>
        <v>1250</v>
      </c>
      <c r="EA47" s="51">
        <v>0</v>
      </c>
      <c r="EB47" s="51">
        <v>0</v>
      </c>
      <c r="EC47" s="12">
        <f t="shared" si="76"/>
        <v>1500</v>
      </c>
      <c r="ED47" s="12">
        <f t="shared" si="65"/>
        <v>1250</v>
      </c>
      <c r="EE47" s="12">
        <f t="shared" si="77"/>
        <v>0</v>
      </c>
      <c r="EH47" s="15"/>
      <c r="EJ47" s="15"/>
      <c r="EK47" s="15"/>
      <c r="EM47" s="15"/>
    </row>
    <row r="48" spans="1:143" s="16" customFormat="1" ht="20.25" customHeight="1">
      <c r="A48" s="22">
        <v>39</v>
      </c>
      <c r="B48" s="44" t="s">
        <v>94</v>
      </c>
      <c r="C48" s="41">
        <v>0</v>
      </c>
      <c r="D48" s="45">
        <v>0</v>
      </c>
      <c r="E48" s="26">
        <f t="shared" si="66"/>
        <v>4763.7</v>
      </c>
      <c r="F48" s="34">
        <f t="shared" si="12"/>
        <v>3969.7499999999995</v>
      </c>
      <c r="G48" s="12">
        <f t="shared" si="67"/>
        <v>3537.7</v>
      </c>
      <c r="H48" s="12">
        <f t="shared" si="13"/>
        <v>89.11644310095095</v>
      </c>
      <c r="I48" s="12">
        <f t="shared" si="14"/>
        <v>74.26370258412578</v>
      </c>
      <c r="J48" s="12">
        <f t="shared" si="68"/>
        <v>632.8</v>
      </c>
      <c r="K48" s="12">
        <f t="shared" si="15"/>
        <v>527.3333333333333</v>
      </c>
      <c r="L48" s="12">
        <f t="shared" si="69"/>
        <v>95.2</v>
      </c>
      <c r="M48" s="12">
        <f t="shared" si="16"/>
        <v>18.053097345132745</v>
      </c>
      <c r="N48" s="12">
        <f t="shared" si="17"/>
        <v>15.04424778761062</v>
      </c>
      <c r="O48" s="12">
        <f t="shared" si="70"/>
        <v>52</v>
      </c>
      <c r="P48" s="12">
        <f t="shared" si="18"/>
        <v>43.33333333333333</v>
      </c>
      <c r="Q48" s="12">
        <f t="shared" si="71"/>
        <v>13.4</v>
      </c>
      <c r="R48" s="12">
        <f t="shared" si="19"/>
        <v>30.923076923076927</v>
      </c>
      <c r="S48" s="11">
        <f t="shared" si="20"/>
        <v>25.769230769230774</v>
      </c>
      <c r="T48" s="51">
        <v>0</v>
      </c>
      <c r="U48" s="38">
        <f t="shared" si="21"/>
        <v>0</v>
      </c>
      <c r="V48" s="51">
        <v>0</v>
      </c>
      <c r="W48" s="12" t="e">
        <f t="shared" si="22"/>
        <v>#DIV/0!</v>
      </c>
      <c r="X48" s="11" t="e">
        <f t="shared" si="23"/>
        <v>#DIV/0!</v>
      </c>
      <c r="Y48" s="51">
        <v>180</v>
      </c>
      <c r="Z48" s="38">
        <f t="shared" si="24"/>
        <v>150</v>
      </c>
      <c r="AA48" s="51">
        <v>59.8</v>
      </c>
      <c r="AB48" s="12">
        <f t="shared" si="25"/>
        <v>39.86666666666667</v>
      </c>
      <c r="AC48" s="11">
        <f t="shared" si="26"/>
        <v>33.22222222222222</v>
      </c>
      <c r="AD48" s="51">
        <v>52</v>
      </c>
      <c r="AE48" s="38">
        <f t="shared" si="27"/>
        <v>43.33333333333333</v>
      </c>
      <c r="AF48" s="51">
        <v>13.4</v>
      </c>
      <c r="AG48" s="12">
        <f t="shared" si="28"/>
        <v>30.923076923076927</v>
      </c>
      <c r="AH48" s="11">
        <f t="shared" si="29"/>
        <v>25.769230769230774</v>
      </c>
      <c r="AI48" s="51">
        <v>0</v>
      </c>
      <c r="AJ48" s="38">
        <f t="shared" si="30"/>
        <v>0</v>
      </c>
      <c r="AK48" s="51">
        <v>0</v>
      </c>
      <c r="AL48" s="12" t="e">
        <f t="shared" si="31"/>
        <v>#DIV/0!</v>
      </c>
      <c r="AM48" s="11" t="e">
        <f t="shared" si="32"/>
        <v>#DIV/0!</v>
      </c>
      <c r="AN48" s="51"/>
      <c r="AO48" s="13">
        <f t="shared" si="33"/>
        <v>0</v>
      </c>
      <c r="AP48" s="51">
        <v>0</v>
      </c>
      <c r="AQ48" s="12" t="e">
        <f t="shared" si="34"/>
        <v>#DIV/0!</v>
      </c>
      <c r="AR48" s="11" t="e">
        <f t="shared" si="35"/>
        <v>#DIV/0!</v>
      </c>
      <c r="AS48" s="41">
        <v>0</v>
      </c>
      <c r="AT48" s="13">
        <f t="shared" si="36"/>
        <v>0</v>
      </c>
      <c r="AU48" s="51">
        <v>0</v>
      </c>
      <c r="AV48" s="41">
        <v>0</v>
      </c>
      <c r="AW48" s="11">
        <f t="shared" si="37"/>
        <v>0</v>
      </c>
      <c r="AX48" s="51">
        <v>0</v>
      </c>
      <c r="AY48" s="52">
        <v>4130.9</v>
      </c>
      <c r="AZ48" s="11">
        <f t="shared" si="38"/>
        <v>3442.416666666666</v>
      </c>
      <c r="BA48" s="51">
        <v>3442.5</v>
      </c>
      <c r="BB48" s="41">
        <v>0</v>
      </c>
      <c r="BC48" s="14">
        <f t="shared" si="39"/>
        <v>0</v>
      </c>
      <c r="BD48" s="14"/>
      <c r="BE48" s="45">
        <v>0</v>
      </c>
      <c r="BF48" s="39">
        <f t="shared" si="40"/>
        <v>0</v>
      </c>
      <c r="BG48" s="51">
        <v>0</v>
      </c>
      <c r="BH48" s="41">
        <v>0</v>
      </c>
      <c r="BI48" s="11">
        <f t="shared" si="41"/>
        <v>0</v>
      </c>
      <c r="BJ48" s="51">
        <v>0</v>
      </c>
      <c r="BK48" s="41">
        <v>0</v>
      </c>
      <c r="BL48" s="11">
        <f t="shared" si="42"/>
        <v>0</v>
      </c>
      <c r="BM48" s="51">
        <v>0</v>
      </c>
      <c r="BN48" s="12">
        <f t="shared" si="72"/>
        <v>360</v>
      </c>
      <c r="BO48" s="12">
        <f t="shared" si="43"/>
        <v>300</v>
      </c>
      <c r="BP48" s="12">
        <f t="shared" si="73"/>
        <v>22</v>
      </c>
      <c r="BQ48" s="12">
        <f t="shared" si="44"/>
        <v>7.333333333333333</v>
      </c>
      <c r="BR48" s="11">
        <f t="shared" si="45"/>
        <v>6.111111111111111</v>
      </c>
      <c r="BS48" s="51">
        <v>360</v>
      </c>
      <c r="BT48" s="38">
        <f t="shared" si="46"/>
        <v>300</v>
      </c>
      <c r="BU48" s="51">
        <v>22</v>
      </c>
      <c r="BV48" s="51">
        <v>0</v>
      </c>
      <c r="BW48" s="11">
        <f t="shared" si="47"/>
        <v>0</v>
      </c>
      <c r="BX48" s="51">
        <v>0</v>
      </c>
      <c r="BY48" s="45">
        <v>0</v>
      </c>
      <c r="BZ48" s="11">
        <f t="shared" si="48"/>
        <v>0</v>
      </c>
      <c r="CA48" s="51">
        <v>0</v>
      </c>
      <c r="CB48" s="51">
        <v>0</v>
      </c>
      <c r="CC48" s="38">
        <f t="shared" si="49"/>
        <v>0</v>
      </c>
      <c r="CD48" s="51">
        <v>0</v>
      </c>
      <c r="CE48" s="11"/>
      <c r="CF48" s="11"/>
      <c r="CG48" s="51">
        <v>0</v>
      </c>
      <c r="CH48" s="45">
        <v>0</v>
      </c>
      <c r="CI48" s="11">
        <f t="shared" si="50"/>
        <v>0</v>
      </c>
      <c r="CJ48" s="51">
        <v>0</v>
      </c>
      <c r="CK48" s="41">
        <v>0</v>
      </c>
      <c r="CL48" s="38">
        <f t="shared" si="51"/>
        <v>0</v>
      </c>
      <c r="CM48" s="51">
        <v>0</v>
      </c>
      <c r="CN48" s="51">
        <v>40.8</v>
      </c>
      <c r="CO48" s="38">
        <f t="shared" si="52"/>
        <v>34</v>
      </c>
      <c r="CP48" s="51">
        <v>0</v>
      </c>
      <c r="CQ48" s="51">
        <v>40.8</v>
      </c>
      <c r="CR48" s="11">
        <f t="shared" si="53"/>
        <v>34</v>
      </c>
      <c r="CS48" s="51">
        <v>0</v>
      </c>
      <c r="CT48" s="41">
        <v>0</v>
      </c>
      <c r="CU48" s="38">
        <f t="shared" si="54"/>
        <v>0</v>
      </c>
      <c r="CV48" s="51">
        <v>0</v>
      </c>
      <c r="CW48" s="45">
        <v>0</v>
      </c>
      <c r="CX48" s="11">
        <f t="shared" si="55"/>
        <v>0</v>
      </c>
      <c r="CY48" s="51">
        <v>0</v>
      </c>
      <c r="CZ48" s="45">
        <v>0</v>
      </c>
      <c r="DA48" s="11">
        <f t="shared" si="56"/>
        <v>0</v>
      </c>
      <c r="DB48" s="51">
        <v>0</v>
      </c>
      <c r="DC48" s="51">
        <v>0</v>
      </c>
      <c r="DD48" s="11">
        <f t="shared" si="57"/>
        <v>0</v>
      </c>
      <c r="DE48" s="51">
        <v>0</v>
      </c>
      <c r="DF48" s="51">
        <v>0</v>
      </c>
      <c r="DG48" s="12">
        <f t="shared" si="74"/>
        <v>4763.7</v>
      </c>
      <c r="DH48" s="12">
        <f t="shared" si="58"/>
        <v>3969.7499999999995</v>
      </c>
      <c r="DI48" s="12">
        <f t="shared" si="75"/>
        <v>3537.7</v>
      </c>
      <c r="DJ48" s="45">
        <v>0</v>
      </c>
      <c r="DK48" s="11">
        <f t="shared" si="59"/>
        <v>0</v>
      </c>
      <c r="DL48" s="51">
        <v>0</v>
      </c>
      <c r="DM48" s="51">
        <v>0</v>
      </c>
      <c r="DN48" s="11">
        <f t="shared" si="60"/>
        <v>0</v>
      </c>
      <c r="DO48" s="51">
        <v>0</v>
      </c>
      <c r="DP48" s="45">
        <v>0</v>
      </c>
      <c r="DQ48" s="11">
        <f t="shared" si="61"/>
        <v>0</v>
      </c>
      <c r="DR48" s="51">
        <v>0</v>
      </c>
      <c r="DS48" s="51">
        <v>0</v>
      </c>
      <c r="DT48" s="11">
        <f t="shared" si="62"/>
        <v>0</v>
      </c>
      <c r="DU48" s="51">
        <v>0</v>
      </c>
      <c r="DV48" s="45">
        <v>0</v>
      </c>
      <c r="DW48" s="11">
        <f t="shared" si="63"/>
        <v>0</v>
      </c>
      <c r="DX48" s="51">
        <v>0</v>
      </c>
      <c r="DY48" s="51">
        <v>240</v>
      </c>
      <c r="DZ48" s="11">
        <f t="shared" si="64"/>
        <v>200</v>
      </c>
      <c r="EA48" s="51">
        <v>0</v>
      </c>
      <c r="EB48" s="51">
        <v>0</v>
      </c>
      <c r="EC48" s="12">
        <f t="shared" si="76"/>
        <v>240</v>
      </c>
      <c r="ED48" s="12">
        <f t="shared" si="65"/>
        <v>200</v>
      </c>
      <c r="EE48" s="12">
        <f t="shared" si="77"/>
        <v>0</v>
      </c>
      <c r="EH48" s="15"/>
      <c r="EJ48" s="15"/>
      <c r="EK48" s="15"/>
      <c r="EM48" s="15"/>
    </row>
    <row r="49" spans="1:143" s="16" customFormat="1" ht="20.25" customHeight="1">
      <c r="A49" s="22">
        <v>40</v>
      </c>
      <c r="B49" s="44" t="s">
        <v>95</v>
      </c>
      <c r="C49" s="41">
        <v>2</v>
      </c>
      <c r="D49" s="45">
        <v>0</v>
      </c>
      <c r="E49" s="26">
        <f t="shared" si="66"/>
        <v>5653.3</v>
      </c>
      <c r="F49" s="34">
        <f t="shared" si="12"/>
        <v>4711.083333333334</v>
      </c>
      <c r="G49" s="12">
        <f t="shared" si="67"/>
        <v>4709.5</v>
      </c>
      <c r="H49" s="12">
        <f t="shared" si="13"/>
        <v>99.9663913112695</v>
      </c>
      <c r="I49" s="12">
        <f t="shared" si="14"/>
        <v>83.3053260927246</v>
      </c>
      <c r="J49" s="12">
        <f t="shared" si="68"/>
        <v>1822.8</v>
      </c>
      <c r="K49" s="12">
        <f t="shared" si="15"/>
        <v>1519</v>
      </c>
      <c r="L49" s="12">
        <f t="shared" si="69"/>
        <v>1517.4</v>
      </c>
      <c r="M49" s="12">
        <f t="shared" si="16"/>
        <v>99.89466754443713</v>
      </c>
      <c r="N49" s="12">
        <f t="shared" si="17"/>
        <v>83.24555628703095</v>
      </c>
      <c r="O49" s="12">
        <f t="shared" si="70"/>
        <v>222.8</v>
      </c>
      <c r="P49" s="12">
        <f t="shared" si="18"/>
        <v>185.66666666666666</v>
      </c>
      <c r="Q49" s="12">
        <f t="shared" si="71"/>
        <v>71.9</v>
      </c>
      <c r="R49" s="12">
        <f t="shared" si="19"/>
        <v>38.725314183123885</v>
      </c>
      <c r="S49" s="11">
        <f t="shared" si="20"/>
        <v>32.27109515260324</v>
      </c>
      <c r="T49" s="51">
        <v>2.8</v>
      </c>
      <c r="U49" s="38">
        <f t="shared" si="21"/>
        <v>2.333333333333333</v>
      </c>
      <c r="V49" s="51">
        <v>0</v>
      </c>
      <c r="W49" s="12">
        <f t="shared" si="22"/>
        <v>0</v>
      </c>
      <c r="X49" s="11">
        <f t="shared" si="23"/>
        <v>0</v>
      </c>
      <c r="Y49" s="51">
        <v>200</v>
      </c>
      <c r="Z49" s="38">
        <f t="shared" si="24"/>
        <v>166.66666666666669</v>
      </c>
      <c r="AA49" s="51">
        <v>198.8</v>
      </c>
      <c r="AB49" s="12">
        <f t="shared" si="25"/>
        <v>119.27999999999999</v>
      </c>
      <c r="AC49" s="11">
        <f t="shared" si="26"/>
        <v>99.4</v>
      </c>
      <c r="AD49" s="51">
        <v>220</v>
      </c>
      <c r="AE49" s="38">
        <f t="shared" si="27"/>
        <v>183.33333333333331</v>
      </c>
      <c r="AF49" s="51">
        <v>71.9</v>
      </c>
      <c r="AG49" s="12">
        <f t="shared" si="28"/>
        <v>39.218181818181826</v>
      </c>
      <c r="AH49" s="11">
        <f t="shared" si="29"/>
        <v>32.68181818181819</v>
      </c>
      <c r="AI49" s="51">
        <v>0</v>
      </c>
      <c r="AJ49" s="38">
        <f t="shared" si="30"/>
        <v>0</v>
      </c>
      <c r="AK49" s="51">
        <v>0</v>
      </c>
      <c r="AL49" s="12" t="e">
        <f t="shared" si="31"/>
        <v>#DIV/0!</v>
      </c>
      <c r="AM49" s="11" t="e">
        <f t="shared" si="32"/>
        <v>#DIV/0!</v>
      </c>
      <c r="AN49" s="51"/>
      <c r="AO49" s="13">
        <f t="shared" si="33"/>
        <v>0</v>
      </c>
      <c r="AP49" s="51">
        <v>0</v>
      </c>
      <c r="AQ49" s="12" t="e">
        <f t="shared" si="34"/>
        <v>#DIV/0!</v>
      </c>
      <c r="AR49" s="11" t="e">
        <f t="shared" si="35"/>
        <v>#DIV/0!</v>
      </c>
      <c r="AS49" s="41">
        <v>0</v>
      </c>
      <c r="AT49" s="13">
        <f t="shared" si="36"/>
        <v>0</v>
      </c>
      <c r="AU49" s="51">
        <v>0</v>
      </c>
      <c r="AV49" s="41">
        <v>0</v>
      </c>
      <c r="AW49" s="11">
        <f t="shared" si="37"/>
        <v>0</v>
      </c>
      <c r="AX49" s="51">
        <v>0</v>
      </c>
      <c r="AY49" s="52">
        <v>3830.5</v>
      </c>
      <c r="AZ49" s="11">
        <f t="shared" si="38"/>
        <v>3192.083333333333</v>
      </c>
      <c r="BA49" s="51">
        <v>3192.1</v>
      </c>
      <c r="BB49" s="41">
        <v>0</v>
      </c>
      <c r="BC49" s="14">
        <f t="shared" si="39"/>
        <v>0</v>
      </c>
      <c r="BD49" s="14"/>
      <c r="BE49" s="45">
        <v>0</v>
      </c>
      <c r="BF49" s="39">
        <f t="shared" si="40"/>
        <v>0</v>
      </c>
      <c r="BG49" s="51">
        <v>0</v>
      </c>
      <c r="BH49" s="41">
        <v>0</v>
      </c>
      <c r="BI49" s="11">
        <f t="shared" si="41"/>
        <v>0</v>
      </c>
      <c r="BJ49" s="51">
        <v>0</v>
      </c>
      <c r="BK49" s="41">
        <v>0</v>
      </c>
      <c r="BL49" s="11">
        <f t="shared" si="42"/>
        <v>0</v>
      </c>
      <c r="BM49" s="51">
        <v>0</v>
      </c>
      <c r="BN49" s="12">
        <f t="shared" si="72"/>
        <v>1200</v>
      </c>
      <c r="BO49" s="12">
        <f t="shared" si="43"/>
        <v>1000</v>
      </c>
      <c r="BP49" s="12">
        <f t="shared" si="73"/>
        <v>1246.7</v>
      </c>
      <c r="BQ49" s="12">
        <f t="shared" si="44"/>
        <v>124.67000000000002</v>
      </c>
      <c r="BR49" s="11">
        <f t="shared" si="45"/>
        <v>103.89166666666667</v>
      </c>
      <c r="BS49" s="51">
        <v>1200</v>
      </c>
      <c r="BT49" s="38">
        <f t="shared" si="46"/>
        <v>1000</v>
      </c>
      <c r="BU49" s="51">
        <v>1246.7</v>
      </c>
      <c r="BV49" s="51">
        <v>0</v>
      </c>
      <c r="BW49" s="11">
        <f t="shared" si="47"/>
        <v>0</v>
      </c>
      <c r="BX49" s="51">
        <v>0</v>
      </c>
      <c r="BY49" s="45">
        <v>0</v>
      </c>
      <c r="BZ49" s="11">
        <f t="shared" si="48"/>
        <v>0</v>
      </c>
      <c r="CA49" s="51">
        <v>0</v>
      </c>
      <c r="CB49" s="51">
        <v>0</v>
      </c>
      <c r="CC49" s="38">
        <f t="shared" si="49"/>
        <v>0</v>
      </c>
      <c r="CD49" s="51">
        <v>0</v>
      </c>
      <c r="CE49" s="11"/>
      <c r="CF49" s="11"/>
      <c r="CG49" s="51">
        <v>0</v>
      </c>
      <c r="CH49" s="45">
        <v>0</v>
      </c>
      <c r="CI49" s="11">
        <f t="shared" si="50"/>
        <v>0</v>
      </c>
      <c r="CJ49" s="51">
        <v>0</v>
      </c>
      <c r="CK49" s="41">
        <v>0</v>
      </c>
      <c r="CL49" s="38">
        <f t="shared" si="51"/>
        <v>0</v>
      </c>
      <c r="CM49" s="51">
        <v>0</v>
      </c>
      <c r="CN49" s="51">
        <v>200</v>
      </c>
      <c r="CO49" s="38">
        <f t="shared" si="52"/>
        <v>166.66666666666669</v>
      </c>
      <c r="CP49" s="51">
        <v>0</v>
      </c>
      <c r="CQ49" s="51">
        <v>100</v>
      </c>
      <c r="CR49" s="11">
        <f t="shared" si="53"/>
        <v>83.33333333333334</v>
      </c>
      <c r="CS49" s="51">
        <v>0</v>
      </c>
      <c r="CT49" s="41">
        <v>0</v>
      </c>
      <c r="CU49" s="38">
        <f t="shared" si="54"/>
        <v>0</v>
      </c>
      <c r="CV49" s="51">
        <v>0</v>
      </c>
      <c r="CW49" s="45">
        <v>0</v>
      </c>
      <c r="CX49" s="11">
        <f t="shared" si="55"/>
        <v>0</v>
      </c>
      <c r="CY49" s="51">
        <v>0</v>
      </c>
      <c r="CZ49" s="45">
        <v>0</v>
      </c>
      <c r="DA49" s="11">
        <f t="shared" si="56"/>
        <v>0</v>
      </c>
      <c r="DB49" s="51">
        <v>0</v>
      </c>
      <c r="DC49" s="51">
        <v>0</v>
      </c>
      <c r="DD49" s="11">
        <f t="shared" si="57"/>
        <v>0</v>
      </c>
      <c r="DE49" s="51">
        <v>0</v>
      </c>
      <c r="DF49" s="51">
        <v>0</v>
      </c>
      <c r="DG49" s="12">
        <f t="shared" si="74"/>
        <v>5653.3</v>
      </c>
      <c r="DH49" s="12">
        <f t="shared" si="58"/>
        <v>4711.083333333334</v>
      </c>
      <c r="DI49" s="12">
        <f t="shared" si="75"/>
        <v>4709.5</v>
      </c>
      <c r="DJ49" s="45">
        <v>0</v>
      </c>
      <c r="DK49" s="11">
        <f t="shared" si="59"/>
        <v>0</v>
      </c>
      <c r="DL49" s="51">
        <v>0</v>
      </c>
      <c r="DM49" s="51">
        <v>0</v>
      </c>
      <c r="DN49" s="11">
        <f t="shared" si="60"/>
        <v>0</v>
      </c>
      <c r="DO49" s="51">
        <v>0</v>
      </c>
      <c r="DP49" s="45">
        <v>0</v>
      </c>
      <c r="DQ49" s="11">
        <f t="shared" si="61"/>
        <v>0</v>
      </c>
      <c r="DR49" s="51">
        <v>0</v>
      </c>
      <c r="DS49" s="51">
        <v>0</v>
      </c>
      <c r="DT49" s="11">
        <f t="shared" si="62"/>
        <v>0</v>
      </c>
      <c r="DU49" s="51">
        <v>0</v>
      </c>
      <c r="DV49" s="45">
        <v>0</v>
      </c>
      <c r="DW49" s="11">
        <f t="shared" si="63"/>
        <v>0</v>
      </c>
      <c r="DX49" s="51">
        <v>0</v>
      </c>
      <c r="DY49" s="51">
        <v>290</v>
      </c>
      <c r="DZ49" s="11">
        <f t="shared" si="64"/>
        <v>241.66666666666669</v>
      </c>
      <c r="EA49" s="51">
        <v>0</v>
      </c>
      <c r="EB49" s="51">
        <v>0</v>
      </c>
      <c r="EC49" s="12">
        <f t="shared" si="76"/>
        <v>290</v>
      </c>
      <c r="ED49" s="12">
        <f t="shared" si="65"/>
        <v>241.66666666666669</v>
      </c>
      <c r="EE49" s="12">
        <f t="shared" si="77"/>
        <v>0</v>
      </c>
      <c r="EH49" s="15"/>
      <c r="EJ49" s="15"/>
      <c r="EK49" s="15"/>
      <c r="EM49" s="15"/>
    </row>
    <row r="50" spans="1:143" s="16" customFormat="1" ht="20.25" customHeight="1">
      <c r="A50" s="22">
        <v>41</v>
      </c>
      <c r="B50" s="44" t="s">
        <v>96</v>
      </c>
      <c r="C50" s="41">
        <v>245</v>
      </c>
      <c r="D50" s="45">
        <v>0</v>
      </c>
      <c r="E50" s="26">
        <f t="shared" si="66"/>
        <v>4851</v>
      </c>
      <c r="F50" s="34">
        <f t="shared" si="12"/>
        <v>4042.5</v>
      </c>
      <c r="G50" s="12">
        <f t="shared" si="67"/>
        <v>4124.482</v>
      </c>
      <c r="H50" s="12">
        <f t="shared" si="13"/>
        <v>102.02800247371675</v>
      </c>
      <c r="I50" s="12">
        <f t="shared" si="14"/>
        <v>85.02333539476396</v>
      </c>
      <c r="J50" s="12">
        <f t="shared" si="68"/>
        <v>812.8</v>
      </c>
      <c r="K50" s="12">
        <f t="shared" si="15"/>
        <v>677.3333333333334</v>
      </c>
      <c r="L50" s="12">
        <f t="shared" si="69"/>
        <v>759.182</v>
      </c>
      <c r="M50" s="12">
        <f t="shared" si="16"/>
        <v>112.08395669291338</v>
      </c>
      <c r="N50" s="12">
        <f t="shared" si="17"/>
        <v>93.4032972440945</v>
      </c>
      <c r="O50" s="12">
        <f t="shared" si="70"/>
        <v>92.8</v>
      </c>
      <c r="P50" s="12">
        <f t="shared" si="18"/>
        <v>77.33333333333333</v>
      </c>
      <c r="Q50" s="12">
        <f t="shared" si="71"/>
        <v>169.90200000000002</v>
      </c>
      <c r="R50" s="12">
        <f t="shared" si="19"/>
        <v>219.70086206896556</v>
      </c>
      <c r="S50" s="11">
        <f t="shared" si="20"/>
        <v>183.08405172413796</v>
      </c>
      <c r="T50" s="51">
        <v>2.6</v>
      </c>
      <c r="U50" s="38">
        <f t="shared" si="21"/>
        <v>2.166666666666667</v>
      </c>
      <c r="V50" s="51">
        <v>0.102</v>
      </c>
      <c r="W50" s="12">
        <f t="shared" si="22"/>
        <v>4.707692307692306</v>
      </c>
      <c r="X50" s="11">
        <f t="shared" si="23"/>
        <v>3.923076923076923</v>
      </c>
      <c r="Y50" s="51">
        <v>410</v>
      </c>
      <c r="Z50" s="38">
        <f t="shared" si="24"/>
        <v>341.66666666666663</v>
      </c>
      <c r="AA50" s="51">
        <v>410.28</v>
      </c>
      <c r="AB50" s="12">
        <f t="shared" si="25"/>
        <v>120.08195121951219</v>
      </c>
      <c r="AC50" s="11">
        <f t="shared" si="26"/>
        <v>100.06829268292682</v>
      </c>
      <c r="AD50" s="51">
        <v>90.2</v>
      </c>
      <c r="AE50" s="38">
        <f t="shared" si="27"/>
        <v>75.16666666666667</v>
      </c>
      <c r="AF50" s="51">
        <v>169.8</v>
      </c>
      <c r="AG50" s="12">
        <f t="shared" si="28"/>
        <v>225.89800443458978</v>
      </c>
      <c r="AH50" s="11">
        <f t="shared" si="29"/>
        <v>188.24833702882484</v>
      </c>
      <c r="AI50" s="51">
        <v>0</v>
      </c>
      <c r="AJ50" s="38">
        <f t="shared" si="30"/>
        <v>0</v>
      </c>
      <c r="AK50" s="51">
        <v>0</v>
      </c>
      <c r="AL50" s="12" t="e">
        <f t="shared" si="31"/>
        <v>#DIV/0!</v>
      </c>
      <c r="AM50" s="11" t="e">
        <f t="shared" si="32"/>
        <v>#DIV/0!</v>
      </c>
      <c r="AN50" s="51"/>
      <c r="AO50" s="13">
        <f t="shared" si="33"/>
        <v>0</v>
      </c>
      <c r="AP50" s="51">
        <v>0</v>
      </c>
      <c r="AQ50" s="12" t="e">
        <f t="shared" si="34"/>
        <v>#DIV/0!</v>
      </c>
      <c r="AR50" s="11" t="e">
        <f t="shared" si="35"/>
        <v>#DIV/0!</v>
      </c>
      <c r="AS50" s="41">
        <v>0</v>
      </c>
      <c r="AT50" s="13">
        <f t="shared" si="36"/>
        <v>0</v>
      </c>
      <c r="AU50" s="51">
        <v>0</v>
      </c>
      <c r="AV50" s="41">
        <v>0</v>
      </c>
      <c r="AW50" s="11">
        <f t="shared" si="37"/>
        <v>0</v>
      </c>
      <c r="AX50" s="51">
        <v>0</v>
      </c>
      <c r="AY50" s="52">
        <v>4038.2</v>
      </c>
      <c r="AZ50" s="11">
        <f t="shared" si="38"/>
        <v>3365.1666666666665</v>
      </c>
      <c r="BA50" s="51">
        <v>3365.3</v>
      </c>
      <c r="BB50" s="41">
        <v>0</v>
      </c>
      <c r="BC50" s="14">
        <f t="shared" si="39"/>
        <v>0</v>
      </c>
      <c r="BD50" s="14"/>
      <c r="BE50" s="45">
        <v>0</v>
      </c>
      <c r="BF50" s="39">
        <f t="shared" si="40"/>
        <v>0</v>
      </c>
      <c r="BG50" s="51">
        <v>0</v>
      </c>
      <c r="BH50" s="41">
        <v>0</v>
      </c>
      <c r="BI50" s="11">
        <f t="shared" si="41"/>
        <v>0</v>
      </c>
      <c r="BJ50" s="51">
        <v>0</v>
      </c>
      <c r="BK50" s="41">
        <v>0</v>
      </c>
      <c r="BL50" s="11">
        <f t="shared" si="42"/>
        <v>0</v>
      </c>
      <c r="BM50" s="51">
        <v>0</v>
      </c>
      <c r="BN50" s="12">
        <f t="shared" si="72"/>
        <v>250</v>
      </c>
      <c r="BO50" s="12">
        <f t="shared" si="43"/>
        <v>208.33333333333331</v>
      </c>
      <c r="BP50" s="12">
        <f t="shared" si="73"/>
        <v>179</v>
      </c>
      <c r="BQ50" s="12">
        <f t="shared" si="44"/>
        <v>85.92</v>
      </c>
      <c r="BR50" s="11">
        <f t="shared" si="45"/>
        <v>71.6</v>
      </c>
      <c r="BS50" s="51">
        <v>250</v>
      </c>
      <c r="BT50" s="38">
        <f t="shared" si="46"/>
        <v>208.33333333333331</v>
      </c>
      <c r="BU50" s="51">
        <v>179</v>
      </c>
      <c r="BV50" s="51">
        <v>0</v>
      </c>
      <c r="BW50" s="11">
        <f t="shared" si="47"/>
        <v>0</v>
      </c>
      <c r="BX50" s="51">
        <v>0</v>
      </c>
      <c r="BY50" s="45">
        <v>0</v>
      </c>
      <c r="BZ50" s="11">
        <f t="shared" si="48"/>
        <v>0</v>
      </c>
      <c r="CA50" s="51">
        <v>0</v>
      </c>
      <c r="CB50" s="51">
        <v>0</v>
      </c>
      <c r="CC50" s="38">
        <f t="shared" si="49"/>
        <v>0</v>
      </c>
      <c r="CD50" s="51">
        <v>0</v>
      </c>
      <c r="CE50" s="11"/>
      <c r="CF50" s="11"/>
      <c r="CG50" s="51">
        <v>0</v>
      </c>
      <c r="CH50" s="45">
        <v>0</v>
      </c>
      <c r="CI50" s="11">
        <f t="shared" si="50"/>
        <v>0</v>
      </c>
      <c r="CJ50" s="51">
        <v>0</v>
      </c>
      <c r="CK50" s="41">
        <v>0</v>
      </c>
      <c r="CL50" s="38">
        <f t="shared" si="51"/>
        <v>0</v>
      </c>
      <c r="CM50" s="51">
        <v>0</v>
      </c>
      <c r="CN50" s="51">
        <v>60</v>
      </c>
      <c r="CO50" s="38">
        <f t="shared" si="52"/>
        <v>50</v>
      </c>
      <c r="CP50" s="51">
        <v>0</v>
      </c>
      <c r="CQ50" s="51">
        <v>60</v>
      </c>
      <c r="CR50" s="11">
        <f t="shared" si="53"/>
        <v>50</v>
      </c>
      <c r="CS50" s="51">
        <v>0</v>
      </c>
      <c r="CT50" s="41">
        <v>0</v>
      </c>
      <c r="CU50" s="38">
        <f t="shared" si="54"/>
        <v>0</v>
      </c>
      <c r="CV50" s="51">
        <v>0</v>
      </c>
      <c r="CW50" s="45">
        <v>0</v>
      </c>
      <c r="CX50" s="11">
        <f t="shared" si="55"/>
        <v>0</v>
      </c>
      <c r="CY50" s="51">
        <v>0</v>
      </c>
      <c r="CZ50" s="45">
        <v>0</v>
      </c>
      <c r="DA50" s="11">
        <f t="shared" si="56"/>
        <v>0</v>
      </c>
      <c r="DB50" s="51">
        <v>0</v>
      </c>
      <c r="DC50" s="51">
        <v>0</v>
      </c>
      <c r="DD50" s="11">
        <f t="shared" si="57"/>
        <v>0</v>
      </c>
      <c r="DE50" s="51">
        <v>0</v>
      </c>
      <c r="DF50" s="51">
        <v>0</v>
      </c>
      <c r="DG50" s="12">
        <f t="shared" si="74"/>
        <v>4851</v>
      </c>
      <c r="DH50" s="12">
        <f t="shared" si="58"/>
        <v>4042.5</v>
      </c>
      <c r="DI50" s="12">
        <f t="shared" si="75"/>
        <v>4124.482</v>
      </c>
      <c r="DJ50" s="45">
        <v>0</v>
      </c>
      <c r="DK50" s="11">
        <f t="shared" si="59"/>
        <v>0</v>
      </c>
      <c r="DL50" s="51">
        <v>0</v>
      </c>
      <c r="DM50" s="51">
        <v>0</v>
      </c>
      <c r="DN50" s="11">
        <f t="shared" si="60"/>
        <v>0</v>
      </c>
      <c r="DO50" s="51">
        <v>0</v>
      </c>
      <c r="DP50" s="45">
        <v>0</v>
      </c>
      <c r="DQ50" s="11">
        <f t="shared" si="61"/>
        <v>0</v>
      </c>
      <c r="DR50" s="51">
        <v>0</v>
      </c>
      <c r="DS50" s="51">
        <v>0</v>
      </c>
      <c r="DT50" s="11">
        <f t="shared" si="62"/>
        <v>0</v>
      </c>
      <c r="DU50" s="51">
        <v>0</v>
      </c>
      <c r="DV50" s="45">
        <v>0</v>
      </c>
      <c r="DW50" s="11">
        <f t="shared" si="63"/>
        <v>0</v>
      </c>
      <c r="DX50" s="51">
        <v>0</v>
      </c>
      <c r="DY50" s="51">
        <v>245</v>
      </c>
      <c r="DZ50" s="11">
        <f t="shared" si="64"/>
        <v>204.16666666666669</v>
      </c>
      <c r="EA50" s="51">
        <v>67.7</v>
      </c>
      <c r="EB50" s="51">
        <v>0</v>
      </c>
      <c r="EC50" s="12">
        <f t="shared" si="76"/>
        <v>245</v>
      </c>
      <c r="ED50" s="12">
        <f t="shared" si="65"/>
        <v>204.16666666666669</v>
      </c>
      <c r="EE50" s="12">
        <f t="shared" si="77"/>
        <v>67.7</v>
      </c>
      <c r="EH50" s="15"/>
      <c r="EJ50" s="15"/>
      <c r="EK50" s="15"/>
      <c r="EM50" s="15"/>
    </row>
    <row r="51" spans="1:143" s="16" customFormat="1" ht="20.25" customHeight="1">
      <c r="A51" s="22">
        <v>42</v>
      </c>
      <c r="B51" s="44" t="s">
        <v>97</v>
      </c>
      <c r="C51" s="41">
        <v>454.5</v>
      </c>
      <c r="D51" s="45">
        <v>0</v>
      </c>
      <c r="E51" s="26">
        <f t="shared" si="66"/>
        <v>12376.800000000001</v>
      </c>
      <c r="F51" s="34">
        <f t="shared" si="12"/>
        <v>10314</v>
      </c>
      <c r="G51" s="12">
        <f t="shared" si="67"/>
        <v>10350.921999999999</v>
      </c>
      <c r="H51" s="12">
        <f t="shared" si="13"/>
        <v>100.35797944541397</v>
      </c>
      <c r="I51" s="12">
        <f t="shared" si="14"/>
        <v>83.63164953784499</v>
      </c>
      <c r="J51" s="12">
        <f t="shared" si="68"/>
        <v>2435.6000000000004</v>
      </c>
      <c r="K51" s="12">
        <f t="shared" si="15"/>
        <v>2029.666666666667</v>
      </c>
      <c r="L51" s="12">
        <f t="shared" si="69"/>
        <v>2066.522</v>
      </c>
      <c r="M51" s="12">
        <f t="shared" si="16"/>
        <v>101.81583182788634</v>
      </c>
      <c r="N51" s="12">
        <f t="shared" si="17"/>
        <v>84.84652652323861</v>
      </c>
      <c r="O51" s="12">
        <f t="shared" si="70"/>
        <v>1339.9</v>
      </c>
      <c r="P51" s="12">
        <f t="shared" si="18"/>
        <v>1116.5833333333335</v>
      </c>
      <c r="Q51" s="12">
        <f t="shared" si="71"/>
        <v>1129.45</v>
      </c>
      <c r="R51" s="12">
        <f t="shared" si="19"/>
        <v>101.15232480035823</v>
      </c>
      <c r="S51" s="11">
        <f t="shared" si="20"/>
        <v>84.29360400029853</v>
      </c>
      <c r="T51" s="51">
        <v>0</v>
      </c>
      <c r="U51" s="38">
        <f t="shared" si="21"/>
        <v>0</v>
      </c>
      <c r="V51" s="51">
        <v>0</v>
      </c>
      <c r="W51" s="12" t="e">
        <f t="shared" si="22"/>
        <v>#DIV/0!</v>
      </c>
      <c r="X51" s="11" t="e">
        <f t="shared" si="23"/>
        <v>#DIV/0!</v>
      </c>
      <c r="Y51" s="51">
        <v>915.7</v>
      </c>
      <c r="Z51" s="38">
        <f t="shared" si="24"/>
        <v>763.0833333333334</v>
      </c>
      <c r="AA51" s="51">
        <v>917</v>
      </c>
      <c r="AB51" s="12">
        <f t="shared" si="25"/>
        <v>120.17036147209785</v>
      </c>
      <c r="AC51" s="11">
        <f t="shared" si="26"/>
        <v>100.14196789341487</v>
      </c>
      <c r="AD51" s="51">
        <v>1339.9</v>
      </c>
      <c r="AE51" s="38">
        <f t="shared" si="27"/>
        <v>1116.5833333333335</v>
      </c>
      <c r="AF51" s="51">
        <v>1129.45</v>
      </c>
      <c r="AG51" s="12">
        <f t="shared" si="28"/>
        <v>101.15232480035823</v>
      </c>
      <c r="AH51" s="11">
        <f t="shared" si="29"/>
        <v>84.29360400029853</v>
      </c>
      <c r="AI51" s="51">
        <v>40</v>
      </c>
      <c r="AJ51" s="38">
        <f t="shared" si="30"/>
        <v>33.333333333333336</v>
      </c>
      <c r="AK51" s="51">
        <v>20.072</v>
      </c>
      <c r="AL51" s="12">
        <f t="shared" si="31"/>
        <v>60.215999999999994</v>
      </c>
      <c r="AM51" s="11">
        <f t="shared" si="32"/>
        <v>50.18</v>
      </c>
      <c r="AN51" s="51"/>
      <c r="AO51" s="13">
        <f t="shared" si="33"/>
        <v>0</v>
      </c>
      <c r="AP51" s="51">
        <v>0</v>
      </c>
      <c r="AQ51" s="12" t="e">
        <f t="shared" si="34"/>
        <v>#DIV/0!</v>
      </c>
      <c r="AR51" s="11" t="e">
        <f t="shared" si="35"/>
        <v>#DIV/0!</v>
      </c>
      <c r="AS51" s="41">
        <v>0</v>
      </c>
      <c r="AT51" s="13">
        <f t="shared" si="36"/>
        <v>0</v>
      </c>
      <c r="AU51" s="51">
        <v>0</v>
      </c>
      <c r="AV51" s="41">
        <v>0</v>
      </c>
      <c r="AW51" s="11">
        <f t="shared" si="37"/>
        <v>0</v>
      </c>
      <c r="AX51" s="51">
        <v>0</v>
      </c>
      <c r="AY51" s="52">
        <v>9941.2</v>
      </c>
      <c r="AZ51" s="11">
        <f t="shared" si="38"/>
        <v>8284.333333333334</v>
      </c>
      <c r="BA51" s="51">
        <v>8284.4</v>
      </c>
      <c r="BB51" s="41">
        <v>0</v>
      </c>
      <c r="BC51" s="14">
        <f t="shared" si="39"/>
        <v>0</v>
      </c>
      <c r="BD51" s="14"/>
      <c r="BE51" s="45">
        <v>0</v>
      </c>
      <c r="BF51" s="39">
        <f t="shared" si="40"/>
        <v>0</v>
      </c>
      <c r="BG51" s="51">
        <v>0</v>
      </c>
      <c r="BH51" s="41">
        <v>0</v>
      </c>
      <c r="BI51" s="11">
        <f t="shared" si="41"/>
        <v>0</v>
      </c>
      <c r="BJ51" s="51">
        <v>0</v>
      </c>
      <c r="BK51" s="41">
        <v>0</v>
      </c>
      <c r="BL51" s="11">
        <f t="shared" si="42"/>
        <v>0</v>
      </c>
      <c r="BM51" s="51">
        <v>0</v>
      </c>
      <c r="BN51" s="12">
        <f t="shared" si="72"/>
        <v>0</v>
      </c>
      <c r="BO51" s="12">
        <f t="shared" si="43"/>
        <v>0</v>
      </c>
      <c r="BP51" s="12">
        <f t="shared" si="73"/>
        <v>0</v>
      </c>
      <c r="BQ51" s="12" t="e">
        <f t="shared" si="44"/>
        <v>#DIV/0!</v>
      </c>
      <c r="BR51" s="11" t="e">
        <f t="shared" si="45"/>
        <v>#DIV/0!</v>
      </c>
      <c r="BS51" s="51">
        <v>0</v>
      </c>
      <c r="BT51" s="38">
        <f t="shared" si="46"/>
        <v>0</v>
      </c>
      <c r="BU51" s="51">
        <v>0</v>
      </c>
      <c r="BV51" s="51">
        <v>0</v>
      </c>
      <c r="BW51" s="11">
        <f t="shared" si="47"/>
        <v>0</v>
      </c>
      <c r="BX51" s="51">
        <v>0</v>
      </c>
      <c r="BY51" s="45">
        <v>0</v>
      </c>
      <c r="BZ51" s="11">
        <f t="shared" si="48"/>
        <v>0</v>
      </c>
      <c r="CA51" s="51">
        <v>0</v>
      </c>
      <c r="CB51" s="51">
        <v>0</v>
      </c>
      <c r="CC51" s="38">
        <f t="shared" si="49"/>
        <v>0</v>
      </c>
      <c r="CD51" s="51">
        <v>0</v>
      </c>
      <c r="CE51" s="11"/>
      <c r="CF51" s="11"/>
      <c r="CG51" s="51">
        <v>0</v>
      </c>
      <c r="CH51" s="45">
        <v>0</v>
      </c>
      <c r="CI51" s="11">
        <f t="shared" si="50"/>
        <v>0</v>
      </c>
      <c r="CJ51" s="51">
        <v>0</v>
      </c>
      <c r="CK51" s="41">
        <v>0</v>
      </c>
      <c r="CL51" s="38">
        <f t="shared" si="51"/>
        <v>0</v>
      </c>
      <c r="CM51" s="51">
        <v>0</v>
      </c>
      <c r="CN51" s="51">
        <v>140</v>
      </c>
      <c r="CO51" s="38">
        <f t="shared" si="52"/>
        <v>116.66666666666666</v>
      </c>
      <c r="CP51" s="51">
        <v>0</v>
      </c>
      <c r="CQ51" s="51">
        <v>140</v>
      </c>
      <c r="CR51" s="11">
        <f t="shared" si="53"/>
        <v>116.66666666666666</v>
      </c>
      <c r="CS51" s="51">
        <v>0</v>
      </c>
      <c r="CT51" s="41">
        <v>0</v>
      </c>
      <c r="CU51" s="38">
        <f t="shared" si="54"/>
        <v>0</v>
      </c>
      <c r="CV51" s="51">
        <v>0</v>
      </c>
      <c r="CW51" s="45">
        <v>0</v>
      </c>
      <c r="CX51" s="11">
        <f t="shared" si="55"/>
        <v>0</v>
      </c>
      <c r="CY51" s="51">
        <v>0</v>
      </c>
      <c r="CZ51" s="45">
        <v>0</v>
      </c>
      <c r="DA51" s="11">
        <f t="shared" si="56"/>
        <v>0</v>
      </c>
      <c r="DB51" s="51">
        <v>0</v>
      </c>
      <c r="DC51" s="51">
        <v>0</v>
      </c>
      <c r="DD51" s="11">
        <f t="shared" si="57"/>
        <v>0</v>
      </c>
      <c r="DE51" s="51">
        <v>0</v>
      </c>
      <c r="DF51" s="51">
        <v>0</v>
      </c>
      <c r="DG51" s="12">
        <f t="shared" si="74"/>
        <v>12376.800000000001</v>
      </c>
      <c r="DH51" s="12">
        <f t="shared" si="58"/>
        <v>10314</v>
      </c>
      <c r="DI51" s="12">
        <f t="shared" si="75"/>
        <v>10350.921999999999</v>
      </c>
      <c r="DJ51" s="45">
        <v>0</v>
      </c>
      <c r="DK51" s="11">
        <f t="shared" si="59"/>
        <v>0</v>
      </c>
      <c r="DL51" s="51">
        <v>0</v>
      </c>
      <c r="DM51" s="51">
        <v>0</v>
      </c>
      <c r="DN51" s="11">
        <f t="shared" si="60"/>
        <v>0</v>
      </c>
      <c r="DO51" s="51">
        <v>0</v>
      </c>
      <c r="DP51" s="45">
        <v>0</v>
      </c>
      <c r="DQ51" s="11">
        <f t="shared" si="61"/>
        <v>0</v>
      </c>
      <c r="DR51" s="51">
        <v>0</v>
      </c>
      <c r="DS51" s="51">
        <v>0</v>
      </c>
      <c r="DT51" s="11">
        <f t="shared" si="62"/>
        <v>0</v>
      </c>
      <c r="DU51" s="51">
        <v>0</v>
      </c>
      <c r="DV51" s="45">
        <v>0</v>
      </c>
      <c r="DW51" s="11">
        <f t="shared" si="63"/>
        <v>0</v>
      </c>
      <c r="DX51" s="51">
        <v>0</v>
      </c>
      <c r="DY51" s="51">
        <v>600</v>
      </c>
      <c r="DZ51" s="11">
        <f t="shared" si="64"/>
        <v>500</v>
      </c>
      <c r="EA51" s="51">
        <v>0</v>
      </c>
      <c r="EB51" s="51">
        <v>0</v>
      </c>
      <c r="EC51" s="12">
        <f t="shared" si="76"/>
        <v>600</v>
      </c>
      <c r="ED51" s="12">
        <f t="shared" si="65"/>
        <v>500</v>
      </c>
      <c r="EE51" s="12">
        <f t="shared" si="77"/>
        <v>0</v>
      </c>
      <c r="EH51" s="15"/>
      <c r="EJ51" s="15"/>
      <c r="EK51" s="15"/>
      <c r="EM51" s="15"/>
    </row>
    <row r="52" spans="1:143" s="16" customFormat="1" ht="20.25" customHeight="1">
      <c r="A52" s="22">
        <v>43</v>
      </c>
      <c r="B52" s="44" t="s">
        <v>98</v>
      </c>
      <c r="C52" s="41">
        <v>22</v>
      </c>
      <c r="D52" s="45">
        <v>5.8</v>
      </c>
      <c r="E52" s="26">
        <f t="shared" si="66"/>
        <v>4919.5</v>
      </c>
      <c r="F52" s="34">
        <f t="shared" si="12"/>
        <v>4099.583333333333</v>
      </c>
      <c r="G52" s="12">
        <f t="shared" si="67"/>
        <v>4012.5020000000004</v>
      </c>
      <c r="H52" s="12">
        <f t="shared" si="13"/>
        <v>97.87584917166382</v>
      </c>
      <c r="I52" s="12">
        <f t="shared" si="14"/>
        <v>81.56320764305316</v>
      </c>
      <c r="J52" s="12">
        <f t="shared" si="68"/>
        <v>1213.9</v>
      </c>
      <c r="K52" s="12">
        <f t="shared" si="15"/>
        <v>1011.5833333333335</v>
      </c>
      <c r="L52" s="12">
        <f t="shared" si="69"/>
        <v>924.502</v>
      </c>
      <c r="M52" s="12">
        <f t="shared" si="16"/>
        <v>91.39158085509513</v>
      </c>
      <c r="N52" s="12">
        <f t="shared" si="17"/>
        <v>76.15965071257929</v>
      </c>
      <c r="O52" s="12">
        <f t="shared" si="70"/>
        <v>299.1</v>
      </c>
      <c r="P52" s="12">
        <f t="shared" si="18"/>
        <v>249.25</v>
      </c>
      <c r="Q52" s="12">
        <f t="shared" si="71"/>
        <v>78.502</v>
      </c>
      <c r="R52" s="12">
        <f t="shared" si="19"/>
        <v>31.495285857572718</v>
      </c>
      <c r="S52" s="11">
        <f t="shared" si="20"/>
        <v>26.246071547977262</v>
      </c>
      <c r="T52" s="51">
        <v>0</v>
      </c>
      <c r="U52" s="38">
        <f t="shared" si="21"/>
        <v>0</v>
      </c>
      <c r="V52" s="51">
        <v>0</v>
      </c>
      <c r="W52" s="12" t="e">
        <f t="shared" si="22"/>
        <v>#DIV/0!</v>
      </c>
      <c r="X52" s="11" t="e">
        <f t="shared" si="23"/>
        <v>#DIV/0!</v>
      </c>
      <c r="Y52" s="51">
        <v>587.8</v>
      </c>
      <c r="Z52" s="38">
        <f t="shared" si="24"/>
        <v>489.83333333333326</v>
      </c>
      <c r="AA52" s="51">
        <v>649.2</v>
      </c>
      <c r="AB52" s="12">
        <f t="shared" si="25"/>
        <v>132.534875808098</v>
      </c>
      <c r="AC52" s="11">
        <f t="shared" si="26"/>
        <v>110.44572984008167</v>
      </c>
      <c r="AD52" s="51">
        <v>299.1</v>
      </c>
      <c r="AE52" s="38">
        <f t="shared" si="27"/>
        <v>249.25</v>
      </c>
      <c r="AF52" s="51">
        <v>78.502</v>
      </c>
      <c r="AG52" s="12">
        <f t="shared" si="28"/>
        <v>31.495285857572718</v>
      </c>
      <c r="AH52" s="11">
        <f t="shared" si="29"/>
        <v>26.246071547977262</v>
      </c>
      <c r="AI52" s="51">
        <v>0</v>
      </c>
      <c r="AJ52" s="38">
        <f t="shared" si="30"/>
        <v>0</v>
      </c>
      <c r="AK52" s="51">
        <v>0</v>
      </c>
      <c r="AL52" s="12" t="e">
        <f t="shared" si="31"/>
        <v>#DIV/0!</v>
      </c>
      <c r="AM52" s="11" t="e">
        <f t="shared" si="32"/>
        <v>#DIV/0!</v>
      </c>
      <c r="AN52" s="51"/>
      <c r="AO52" s="13">
        <f t="shared" si="33"/>
        <v>0</v>
      </c>
      <c r="AP52" s="51">
        <v>0</v>
      </c>
      <c r="AQ52" s="12" t="e">
        <f t="shared" si="34"/>
        <v>#DIV/0!</v>
      </c>
      <c r="AR52" s="11" t="e">
        <f t="shared" si="35"/>
        <v>#DIV/0!</v>
      </c>
      <c r="AS52" s="41">
        <v>0</v>
      </c>
      <c r="AT52" s="13">
        <f t="shared" si="36"/>
        <v>0</v>
      </c>
      <c r="AU52" s="51">
        <v>0</v>
      </c>
      <c r="AV52" s="41">
        <v>0</v>
      </c>
      <c r="AW52" s="11">
        <f t="shared" si="37"/>
        <v>0</v>
      </c>
      <c r="AX52" s="51">
        <v>0</v>
      </c>
      <c r="AY52" s="52">
        <v>3705.6</v>
      </c>
      <c r="AZ52" s="11">
        <f t="shared" si="38"/>
        <v>3088</v>
      </c>
      <c r="BA52" s="51">
        <v>3088</v>
      </c>
      <c r="BB52" s="41">
        <v>0</v>
      </c>
      <c r="BC52" s="14">
        <f t="shared" si="39"/>
        <v>0</v>
      </c>
      <c r="BD52" s="14"/>
      <c r="BE52" s="45">
        <v>0</v>
      </c>
      <c r="BF52" s="39">
        <f t="shared" si="40"/>
        <v>0</v>
      </c>
      <c r="BG52" s="51">
        <v>0</v>
      </c>
      <c r="BH52" s="41">
        <v>0</v>
      </c>
      <c r="BI52" s="11">
        <f t="shared" si="41"/>
        <v>0</v>
      </c>
      <c r="BJ52" s="51">
        <v>0</v>
      </c>
      <c r="BK52" s="41">
        <v>0</v>
      </c>
      <c r="BL52" s="11">
        <f t="shared" si="42"/>
        <v>0</v>
      </c>
      <c r="BM52" s="51">
        <v>0</v>
      </c>
      <c r="BN52" s="12">
        <f t="shared" si="72"/>
        <v>177</v>
      </c>
      <c r="BO52" s="12">
        <f t="shared" si="43"/>
        <v>147.5</v>
      </c>
      <c r="BP52" s="12">
        <f t="shared" si="73"/>
        <v>196.8</v>
      </c>
      <c r="BQ52" s="12">
        <f t="shared" si="44"/>
        <v>133.42372881355934</v>
      </c>
      <c r="BR52" s="11">
        <f t="shared" si="45"/>
        <v>111.1864406779661</v>
      </c>
      <c r="BS52" s="51">
        <v>177</v>
      </c>
      <c r="BT52" s="38">
        <f t="shared" si="46"/>
        <v>147.5</v>
      </c>
      <c r="BU52" s="51">
        <v>196.8</v>
      </c>
      <c r="BV52" s="51">
        <v>0</v>
      </c>
      <c r="BW52" s="11">
        <f t="shared" si="47"/>
        <v>0</v>
      </c>
      <c r="BX52" s="51">
        <v>0</v>
      </c>
      <c r="BY52" s="45">
        <v>0</v>
      </c>
      <c r="BZ52" s="11">
        <f t="shared" si="48"/>
        <v>0</v>
      </c>
      <c r="CA52" s="51">
        <v>0</v>
      </c>
      <c r="CB52" s="51">
        <v>0</v>
      </c>
      <c r="CC52" s="38">
        <f t="shared" si="49"/>
        <v>0</v>
      </c>
      <c r="CD52" s="51">
        <v>0</v>
      </c>
      <c r="CE52" s="11"/>
      <c r="CF52" s="11"/>
      <c r="CG52" s="51">
        <v>0</v>
      </c>
      <c r="CH52" s="45">
        <v>0</v>
      </c>
      <c r="CI52" s="11">
        <f t="shared" si="50"/>
        <v>0</v>
      </c>
      <c r="CJ52" s="51">
        <v>0</v>
      </c>
      <c r="CK52" s="41">
        <v>0</v>
      </c>
      <c r="CL52" s="38">
        <f t="shared" si="51"/>
        <v>0</v>
      </c>
      <c r="CM52" s="51">
        <v>0</v>
      </c>
      <c r="CN52" s="51">
        <v>150</v>
      </c>
      <c r="CO52" s="38">
        <f t="shared" si="52"/>
        <v>125</v>
      </c>
      <c r="CP52" s="51">
        <v>0</v>
      </c>
      <c r="CQ52" s="51">
        <v>150</v>
      </c>
      <c r="CR52" s="11">
        <f t="shared" si="53"/>
        <v>125</v>
      </c>
      <c r="CS52" s="51">
        <v>0</v>
      </c>
      <c r="CT52" s="41">
        <v>0</v>
      </c>
      <c r="CU52" s="38">
        <f t="shared" si="54"/>
        <v>0</v>
      </c>
      <c r="CV52" s="51">
        <v>0</v>
      </c>
      <c r="CW52" s="45">
        <v>0</v>
      </c>
      <c r="CX52" s="11">
        <f t="shared" si="55"/>
        <v>0</v>
      </c>
      <c r="CY52" s="51">
        <v>0</v>
      </c>
      <c r="CZ52" s="45">
        <v>0</v>
      </c>
      <c r="DA52" s="11">
        <f t="shared" si="56"/>
        <v>0</v>
      </c>
      <c r="DB52" s="51">
        <v>0</v>
      </c>
      <c r="DC52" s="51">
        <v>0</v>
      </c>
      <c r="DD52" s="11">
        <f t="shared" si="57"/>
        <v>0</v>
      </c>
      <c r="DE52" s="51">
        <v>0</v>
      </c>
      <c r="DF52" s="51">
        <v>0</v>
      </c>
      <c r="DG52" s="12">
        <f t="shared" si="74"/>
        <v>4919.5</v>
      </c>
      <c r="DH52" s="12">
        <f t="shared" si="58"/>
        <v>4099.583333333333</v>
      </c>
      <c r="DI52" s="12">
        <f t="shared" si="75"/>
        <v>4012.5020000000004</v>
      </c>
      <c r="DJ52" s="45">
        <v>0</v>
      </c>
      <c r="DK52" s="11">
        <f t="shared" si="59"/>
        <v>0</v>
      </c>
      <c r="DL52" s="51">
        <v>0</v>
      </c>
      <c r="DM52" s="51">
        <v>0</v>
      </c>
      <c r="DN52" s="11">
        <f t="shared" si="60"/>
        <v>0</v>
      </c>
      <c r="DO52" s="51">
        <v>0</v>
      </c>
      <c r="DP52" s="45">
        <v>0</v>
      </c>
      <c r="DQ52" s="11">
        <f t="shared" si="61"/>
        <v>0</v>
      </c>
      <c r="DR52" s="51">
        <v>0</v>
      </c>
      <c r="DS52" s="51">
        <v>0</v>
      </c>
      <c r="DT52" s="11">
        <f t="shared" si="62"/>
        <v>0</v>
      </c>
      <c r="DU52" s="51">
        <v>0</v>
      </c>
      <c r="DV52" s="45">
        <v>0</v>
      </c>
      <c r="DW52" s="11">
        <f t="shared" si="63"/>
        <v>0</v>
      </c>
      <c r="DX52" s="51">
        <v>0</v>
      </c>
      <c r="DY52" s="51">
        <v>250</v>
      </c>
      <c r="DZ52" s="11">
        <f t="shared" si="64"/>
        <v>208.33333333333331</v>
      </c>
      <c r="EA52" s="51">
        <v>0</v>
      </c>
      <c r="EB52" s="51">
        <v>0</v>
      </c>
      <c r="EC52" s="12">
        <f t="shared" si="76"/>
        <v>250</v>
      </c>
      <c r="ED52" s="12">
        <f t="shared" si="65"/>
        <v>208.33333333333331</v>
      </c>
      <c r="EE52" s="12">
        <f t="shared" si="77"/>
        <v>0</v>
      </c>
      <c r="EH52" s="15"/>
      <c r="EJ52" s="15"/>
      <c r="EK52" s="15"/>
      <c r="EM52" s="15"/>
    </row>
    <row r="53" spans="1:143" s="16" customFormat="1" ht="20.25" customHeight="1">
      <c r="A53" s="22">
        <v>44</v>
      </c>
      <c r="B53" s="44" t="s">
        <v>99</v>
      </c>
      <c r="C53" s="41">
        <v>0</v>
      </c>
      <c r="D53" s="45">
        <v>0</v>
      </c>
      <c r="E53" s="26">
        <f t="shared" si="66"/>
        <v>16925.1</v>
      </c>
      <c r="F53" s="34">
        <f t="shared" si="12"/>
        <v>14104.25</v>
      </c>
      <c r="G53" s="12">
        <f t="shared" si="67"/>
        <v>13928.418</v>
      </c>
      <c r="H53" s="12">
        <f t="shared" si="13"/>
        <v>98.75334030522714</v>
      </c>
      <c r="I53" s="12">
        <f t="shared" si="14"/>
        <v>82.29445025435597</v>
      </c>
      <c r="J53" s="12">
        <f t="shared" si="68"/>
        <v>5654.6</v>
      </c>
      <c r="K53" s="12">
        <f t="shared" si="15"/>
        <v>4712.166666666667</v>
      </c>
      <c r="L53" s="12">
        <f t="shared" si="69"/>
        <v>4536.318</v>
      </c>
      <c r="M53" s="12">
        <f t="shared" si="16"/>
        <v>96.26819934212854</v>
      </c>
      <c r="N53" s="12">
        <f t="shared" si="17"/>
        <v>80.22349945177378</v>
      </c>
      <c r="O53" s="12">
        <f t="shared" si="70"/>
        <v>1940.4</v>
      </c>
      <c r="P53" s="12">
        <f t="shared" si="18"/>
        <v>1617.0000000000002</v>
      </c>
      <c r="Q53" s="12">
        <f t="shared" si="71"/>
        <v>1259.09</v>
      </c>
      <c r="R53" s="12">
        <f t="shared" si="19"/>
        <v>77.86580086580085</v>
      </c>
      <c r="S53" s="11">
        <f t="shared" si="20"/>
        <v>64.88816738816739</v>
      </c>
      <c r="T53" s="51">
        <v>13.9</v>
      </c>
      <c r="U53" s="38">
        <f t="shared" si="21"/>
        <v>11.583333333333334</v>
      </c>
      <c r="V53" s="51">
        <v>32.29</v>
      </c>
      <c r="W53" s="12">
        <f t="shared" si="22"/>
        <v>278.76258992805754</v>
      </c>
      <c r="X53" s="11">
        <f t="shared" si="23"/>
        <v>232.3021582733813</v>
      </c>
      <c r="Y53" s="51">
        <v>1020.2</v>
      </c>
      <c r="Z53" s="38">
        <f t="shared" si="24"/>
        <v>850.1666666666666</v>
      </c>
      <c r="AA53" s="51">
        <v>866</v>
      </c>
      <c r="AB53" s="12">
        <f t="shared" si="25"/>
        <v>101.8623799255048</v>
      </c>
      <c r="AC53" s="11">
        <f t="shared" si="26"/>
        <v>84.88531660458733</v>
      </c>
      <c r="AD53" s="51">
        <v>1926.5</v>
      </c>
      <c r="AE53" s="38">
        <f t="shared" si="27"/>
        <v>1605.4166666666665</v>
      </c>
      <c r="AF53" s="51">
        <v>1226.8</v>
      </c>
      <c r="AG53" s="12">
        <f t="shared" si="28"/>
        <v>76.41629898780171</v>
      </c>
      <c r="AH53" s="11">
        <f t="shared" si="29"/>
        <v>63.680249156501425</v>
      </c>
      <c r="AI53" s="51">
        <v>28</v>
      </c>
      <c r="AJ53" s="38">
        <f t="shared" si="30"/>
        <v>23.333333333333336</v>
      </c>
      <c r="AK53" s="51">
        <v>24.5</v>
      </c>
      <c r="AL53" s="12">
        <f t="shared" si="31"/>
        <v>104.99999999999999</v>
      </c>
      <c r="AM53" s="11">
        <f t="shared" si="32"/>
        <v>87.5</v>
      </c>
      <c r="AN53" s="51"/>
      <c r="AO53" s="13">
        <f t="shared" si="33"/>
        <v>0</v>
      </c>
      <c r="AP53" s="51">
        <v>0</v>
      </c>
      <c r="AQ53" s="12" t="e">
        <f t="shared" si="34"/>
        <v>#DIV/0!</v>
      </c>
      <c r="AR53" s="11" t="e">
        <f t="shared" si="35"/>
        <v>#DIV/0!</v>
      </c>
      <c r="AS53" s="41">
        <v>0</v>
      </c>
      <c r="AT53" s="13">
        <f t="shared" si="36"/>
        <v>0</v>
      </c>
      <c r="AU53" s="51">
        <v>0</v>
      </c>
      <c r="AV53" s="41">
        <v>0</v>
      </c>
      <c r="AW53" s="11">
        <f t="shared" si="37"/>
        <v>0</v>
      </c>
      <c r="AX53" s="51">
        <v>0</v>
      </c>
      <c r="AY53" s="52">
        <v>11270.5</v>
      </c>
      <c r="AZ53" s="11">
        <f t="shared" si="38"/>
        <v>9392.083333333334</v>
      </c>
      <c r="BA53" s="51">
        <v>9392.1</v>
      </c>
      <c r="BB53" s="41">
        <v>0</v>
      </c>
      <c r="BC53" s="14">
        <f t="shared" si="39"/>
        <v>0</v>
      </c>
      <c r="BD53" s="14"/>
      <c r="BE53" s="45">
        <v>0</v>
      </c>
      <c r="BF53" s="39">
        <f t="shared" si="40"/>
        <v>0</v>
      </c>
      <c r="BG53" s="51">
        <v>0</v>
      </c>
      <c r="BH53" s="41">
        <v>0</v>
      </c>
      <c r="BI53" s="11">
        <f t="shared" si="41"/>
        <v>0</v>
      </c>
      <c r="BJ53" s="51">
        <v>0</v>
      </c>
      <c r="BK53" s="41">
        <v>0</v>
      </c>
      <c r="BL53" s="11">
        <f t="shared" si="42"/>
        <v>0</v>
      </c>
      <c r="BM53" s="51">
        <v>0</v>
      </c>
      <c r="BN53" s="12">
        <f t="shared" si="72"/>
        <v>0</v>
      </c>
      <c r="BO53" s="12">
        <f t="shared" si="43"/>
        <v>0</v>
      </c>
      <c r="BP53" s="12">
        <f t="shared" si="73"/>
        <v>0</v>
      </c>
      <c r="BQ53" s="12" t="e">
        <f t="shared" si="44"/>
        <v>#DIV/0!</v>
      </c>
      <c r="BR53" s="11" t="e">
        <f t="shared" si="45"/>
        <v>#DIV/0!</v>
      </c>
      <c r="BS53" s="51">
        <v>0</v>
      </c>
      <c r="BT53" s="38">
        <f t="shared" si="46"/>
        <v>0</v>
      </c>
      <c r="BU53" s="51">
        <v>0</v>
      </c>
      <c r="BV53" s="51">
        <v>0</v>
      </c>
      <c r="BW53" s="11">
        <f t="shared" si="47"/>
        <v>0</v>
      </c>
      <c r="BX53" s="51">
        <v>0</v>
      </c>
      <c r="BY53" s="45">
        <v>0</v>
      </c>
      <c r="BZ53" s="11">
        <f t="shared" si="48"/>
        <v>0</v>
      </c>
      <c r="CA53" s="51">
        <v>0</v>
      </c>
      <c r="CB53" s="51">
        <v>0</v>
      </c>
      <c r="CC53" s="38">
        <f t="shared" si="49"/>
        <v>0</v>
      </c>
      <c r="CD53" s="51">
        <v>0</v>
      </c>
      <c r="CE53" s="11"/>
      <c r="CF53" s="11"/>
      <c r="CG53" s="51">
        <v>0</v>
      </c>
      <c r="CH53" s="45">
        <v>0</v>
      </c>
      <c r="CI53" s="11">
        <f t="shared" si="50"/>
        <v>0</v>
      </c>
      <c r="CJ53" s="51">
        <v>0</v>
      </c>
      <c r="CK53" s="41">
        <v>0</v>
      </c>
      <c r="CL53" s="38">
        <f t="shared" si="51"/>
        <v>0</v>
      </c>
      <c r="CM53" s="51">
        <v>0</v>
      </c>
      <c r="CN53" s="51">
        <v>406</v>
      </c>
      <c r="CO53" s="38">
        <f t="shared" si="52"/>
        <v>338.33333333333337</v>
      </c>
      <c r="CP53" s="51">
        <v>98.9</v>
      </c>
      <c r="CQ53" s="51">
        <v>406</v>
      </c>
      <c r="CR53" s="11">
        <f t="shared" si="53"/>
        <v>338.33333333333337</v>
      </c>
      <c r="CS53" s="51">
        <v>98.9</v>
      </c>
      <c r="CT53" s="41">
        <v>154.4</v>
      </c>
      <c r="CU53" s="38">
        <f t="shared" si="54"/>
        <v>128.66666666666669</v>
      </c>
      <c r="CV53" s="51">
        <v>154.367</v>
      </c>
      <c r="CW53" s="45">
        <v>0</v>
      </c>
      <c r="CX53" s="11">
        <f t="shared" si="55"/>
        <v>0</v>
      </c>
      <c r="CY53" s="51">
        <v>0</v>
      </c>
      <c r="CZ53" s="45">
        <v>0</v>
      </c>
      <c r="DA53" s="11">
        <f t="shared" si="56"/>
        <v>0</v>
      </c>
      <c r="DB53" s="51">
        <v>0</v>
      </c>
      <c r="DC53" s="51">
        <v>2105.6</v>
      </c>
      <c r="DD53" s="11">
        <f t="shared" si="57"/>
        <v>1754.6666666666667</v>
      </c>
      <c r="DE53" s="51">
        <v>2133.461</v>
      </c>
      <c r="DF53" s="51">
        <v>0</v>
      </c>
      <c r="DG53" s="12">
        <f t="shared" si="74"/>
        <v>16925.1</v>
      </c>
      <c r="DH53" s="12">
        <f t="shared" si="58"/>
        <v>14104.25</v>
      </c>
      <c r="DI53" s="12">
        <f t="shared" si="75"/>
        <v>13928.418</v>
      </c>
      <c r="DJ53" s="45">
        <v>0</v>
      </c>
      <c r="DK53" s="11">
        <f t="shared" si="59"/>
        <v>0</v>
      </c>
      <c r="DL53" s="51">
        <v>0</v>
      </c>
      <c r="DM53" s="51">
        <v>0</v>
      </c>
      <c r="DN53" s="11">
        <f t="shared" si="60"/>
        <v>0</v>
      </c>
      <c r="DO53" s="51">
        <v>0</v>
      </c>
      <c r="DP53" s="45">
        <v>0</v>
      </c>
      <c r="DQ53" s="11">
        <f t="shared" si="61"/>
        <v>0</v>
      </c>
      <c r="DR53" s="51">
        <v>0</v>
      </c>
      <c r="DS53" s="51">
        <v>0</v>
      </c>
      <c r="DT53" s="11">
        <f t="shared" si="62"/>
        <v>0</v>
      </c>
      <c r="DU53" s="51">
        <v>0</v>
      </c>
      <c r="DV53" s="45">
        <v>0</v>
      </c>
      <c r="DW53" s="11">
        <f t="shared" si="63"/>
        <v>0</v>
      </c>
      <c r="DX53" s="51">
        <v>0</v>
      </c>
      <c r="DY53" s="51">
        <v>120</v>
      </c>
      <c r="DZ53" s="11">
        <f t="shared" si="64"/>
        <v>100</v>
      </c>
      <c r="EA53" s="51">
        <v>120</v>
      </c>
      <c r="EB53" s="51">
        <v>0</v>
      </c>
      <c r="EC53" s="12">
        <f t="shared" si="76"/>
        <v>120</v>
      </c>
      <c r="ED53" s="12">
        <f t="shared" si="65"/>
        <v>100</v>
      </c>
      <c r="EE53" s="12">
        <f t="shared" si="77"/>
        <v>120</v>
      </c>
      <c r="EH53" s="15"/>
      <c r="EJ53" s="15"/>
      <c r="EK53" s="15"/>
      <c r="EM53" s="15"/>
    </row>
    <row r="54" spans="1:143" s="16" customFormat="1" ht="20.25" customHeight="1">
      <c r="A54" s="22">
        <v>45</v>
      </c>
      <c r="B54" s="44" t="s">
        <v>100</v>
      </c>
      <c r="C54" s="41">
        <v>1848.8</v>
      </c>
      <c r="D54" s="45">
        <v>0</v>
      </c>
      <c r="E54" s="26">
        <f t="shared" si="66"/>
        <v>20340.5</v>
      </c>
      <c r="F54" s="34">
        <f t="shared" si="12"/>
        <v>16950.416666666668</v>
      </c>
      <c r="G54" s="12">
        <f t="shared" si="67"/>
        <v>15075.612000000001</v>
      </c>
      <c r="H54" s="12">
        <f t="shared" si="13"/>
        <v>88.93947739731078</v>
      </c>
      <c r="I54" s="12">
        <f t="shared" si="14"/>
        <v>74.11623116442566</v>
      </c>
      <c r="J54" s="12">
        <f t="shared" si="68"/>
        <v>6329</v>
      </c>
      <c r="K54" s="12">
        <f t="shared" si="15"/>
        <v>5274.166666666666</v>
      </c>
      <c r="L54" s="12">
        <f t="shared" si="69"/>
        <v>3399.312</v>
      </c>
      <c r="M54" s="12">
        <f t="shared" si="16"/>
        <v>64.45211565808185</v>
      </c>
      <c r="N54" s="12">
        <f t="shared" si="17"/>
        <v>53.71009638173487</v>
      </c>
      <c r="O54" s="12">
        <f t="shared" si="70"/>
        <v>2303</v>
      </c>
      <c r="P54" s="12">
        <f t="shared" si="18"/>
        <v>1919.1666666666665</v>
      </c>
      <c r="Q54" s="12">
        <f t="shared" si="71"/>
        <v>2106.012</v>
      </c>
      <c r="R54" s="12">
        <f t="shared" si="19"/>
        <v>109.73575336517587</v>
      </c>
      <c r="S54" s="11">
        <f t="shared" si="20"/>
        <v>91.44646113764655</v>
      </c>
      <c r="T54" s="51">
        <v>7.4</v>
      </c>
      <c r="U54" s="38">
        <f t="shared" si="21"/>
        <v>6.166666666666667</v>
      </c>
      <c r="V54" s="51">
        <v>0.362</v>
      </c>
      <c r="W54" s="12">
        <f t="shared" si="22"/>
        <v>5.87027027027027</v>
      </c>
      <c r="X54" s="11">
        <f t="shared" si="23"/>
        <v>4.891891891891891</v>
      </c>
      <c r="Y54" s="51">
        <v>1092</v>
      </c>
      <c r="Z54" s="38">
        <f t="shared" si="24"/>
        <v>910</v>
      </c>
      <c r="AA54" s="51">
        <v>480.6</v>
      </c>
      <c r="AB54" s="12">
        <f t="shared" si="25"/>
        <v>52.81318681318682</v>
      </c>
      <c r="AC54" s="11">
        <f t="shared" si="26"/>
        <v>44.010989010989015</v>
      </c>
      <c r="AD54" s="51">
        <v>2295.6</v>
      </c>
      <c r="AE54" s="38">
        <f t="shared" si="27"/>
        <v>1912.9999999999998</v>
      </c>
      <c r="AF54" s="51">
        <v>2105.65</v>
      </c>
      <c r="AG54" s="12">
        <f t="shared" si="28"/>
        <v>110.07056978567698</v>
      </c>
      <c r="AH54" s="11">
        <f t="shared" si="29"/>
        <v>91.72547482139747</v>
      </c>
      <c r="AI54" s="51">
        <v>64</v>
      </c>
      <c r="AJ54" s="38">
        <f t="shared" si="30"/>
        <v>53.33333333333333</v>
      </c>
      <c r="AK54" s="51">
        <v>0</v>
      </c>
      <c r="AL54" s="12">
        <f t="shared" si="31"/>
        <v>0</v>
      </c>
      <c r="AM54" s="11">
        <f t="shared" si="32"/>
        <v>0</v>
      </c>
      <c r="AN54" s="51"/>
      <c r="AO54" s="13">
        <f t="shared" si="33"/>
        <v>0</v>
      </c>
      <c r="AP54" s="51">
        <v>0</v>
      </c>
      <c r="AQ54" s="12" t="e">
        <f t="shared" si="34"/>
        <v>#DIV/0!</v>
      </c>
      <c r="AR54" s="11" t="e">
        <f t="shared" si="35"/>
        <v>#DIV/0!</v>
      </c>
      <c r="AS54" s="41">
        <v>0</v>
      </c>
      <c r="AT54" s="13">
        <f t="shared" si="36"/>
        <v>0</v>
      </c>
      <c r="AU54" s="51">
        <v>0</v>
      </c>
      <c r="AV54" s="41">
        <v>0</v>
      </c>
      <c r="AW54" s="11">
        <f t="shared" si="37"/>
        <v>0</v>
      </c>
      <c r="AX54" s="51">
        <v>0</v>
      </c>
      <c r="AY54" s="52">
        <v>14011.5</v>
      </c>
      <c r="AZ54" s="11">
        <f t="shared" si="38"/>
        <v>11676.25</v>
      </c>
      <c r="BA54" s="51">
        <v>11676.3</v>
      </c>
      <c r="BB54" s="41">
        <v>0</v>
      </c>
      <c r="BC54" s="14">
        <f t="shared" si="39"/>
        <v>0</v>
      </c>
      <c r="BD54" s="14"/>
      <c r="BE54" s="45">
        <v>0</v>
      </c>
      <c r="BF54" s="39">
        <f t="shared" si="40"/>
        <v>0</v>
      </c>
      <c r="BG54" s="51">
        <v>0</v>
      </c>
      <c r="BH54" s="41">
        <v>0</v>
      </c>
      <c r="BI54" s="11">
        <f t="shared" si="41"/>
        <v>0</v>
      </c>
      <c r="BJ54" s="51">
        <v>0</v>
      </c>
      <c r="BK54" s="41">
        <v>0</v>
      </c>
      <c r="BL54" s="11">
        <f t="shared" si="42"/>
        <v>0</v>
      </c>
      <c r="BM54" s="51">
        <v>0</v>
      </c>
      <c r="BN54" s="12">
        <f t="shared" si="72"/>
        <v>800</v>
      </c>
      <c r="BO54" s="12">
        <f t="shared" si="43"/>
        <v>666.6666666666667</v>
      </c>
      <c r="BP54" s="12">
        <f t="shared" si="73"/>
        <v>25.5</v>
      </c>
      <c r="BQ54" s="12">
        <f t="shared" si="44"/>
        <v>3.8249999999999993</v>
      </c>
      <c r="BR54" s="11">
        <f t="shared" si="45"/>
        <v>3.1875</v>
      </c>
      <c r="BS54" s="51">
        <v>600</v>
      </c>
      <c r="BT54" s="38">
        <f t="shared" si="46"/>
        <v>500</v>
      </c>
      <c r="BU54" s="51">
        <v>25.5</v>
      </c>
      <c r="BV54" s="51">
        <v>0</v>
      </c>
      <c r="BW54" s="11">
        <f t="shared" si="47"/>
        <v>0</v>
      </c>
      <c r="BX54" s="51">
        <v>0</v>
      </c>
      <c r="BY54" s="45">
        <v>0</v>
      </c>
      <c r="BZ54" s="11">
        <f t="shared" si="48"/>
        <v>0</v>
      </c>
      <c r="CA54" s="51">
        <v>0</v>
      </c>
      <c r="CB54" s="51">
        <v>200</v>
      </c>
      <c r="CC54" s="38">
        <f t="shared" si="49"/>
        <v>166.66666666666669</v>
      </c>
      <c r="CD54" s="51">
        <v>0</v>
      </c>
      <c r="CE54" s="11"/>
      <c r="CF54" s="11"/>
      <c r="CG54" s="51">
        <v>0</v>
      </c>
      <c r="CH54" s="45">
        <v>0</v>
      </c>
      <c r="CI54" s="11">
        <f t="shared" si="50"/>
        <v>0</v>
      </c>
      <c r="CJ54" s="51">
        <v>0</v>
      </c>
      <c r="CK54" s="41">
        <v>0</v>
      </c>
      <c r="CL54" s="38">
        <f t="shared" si="51"/>
        <v>0</v>
      </c>
      <c r="CM54" s="51">
        <v>0</v>
      </c>
      <c r="CN54" s="51">
        <v>2070</v>
      </c>
      <c r="CO54" s="38">
        <f t="shared" si="52"/>
        <v>1725</v>
      </c>
      <c r="CP54" s="51">
        <v>787.2</v>
      </c>
      <c r="CQ54" s="51">
        <v>1200</v>
      </c>
      <c r="CR54" s="11">
        <f t="shared" si="53"/>
        <v>1000</v>
      </c>
      <c r="CS54" s="51">
        <v>233.4</v>
      </c>
      <c r="CT54" s="41">
        <v>0</v>
      </c>
      <c r="CU54" s="38">
        <f t="shared" si="54"/>
        <v>0</v>
      </c>
      <c r="CV54" s="51">
        <v>0</v>
      </c>
      <c r="CW54" s="45">
        <v>0</v>
      </c>
      <c r="CX54" s="11">
        <f t="shared" si="55"/>
        <v>0</v>
      </c>
      <c r="CY54" s="51">
        <v>0</v>
      </c>
      <c r="CZ54" s="45">
        <v>0</v>
      </c>
      <c r="DA54" s="11">
        <f t="shared" si="56"/>
        <v>0</v>
      </c>
      <c r="DB54" s="51">
        <v>0</v>
      </c>
      <c r="DC54" s="51">
        <v>0</v>
      </c>
      <c r="DD54" s="11">
        <f t="shared" si="57"/>
        <v>0</v>
      </c>
      <c r="DE54" s="51">
        <v>0</v>
      </c>
      <c r="DF54" s="51">
        <v>0</v>
      </c>
      <c r="DG54" s="12">
        <f t="shared" si="74"/>
        <v>20340.5</v>
      </c>
      <c r="DH54" s="12">
        <f t="shared" si="58"/>
        <v>16950.416666666668</v>
      </c>
      <c r="DI54" s="12">
        <f t="shared" si="75"/>
        <v>15075.612000000001</v>
      </c>
      <c r="DJ54" s="45">
        <v>0</v>
      </c>
      <c r="DK54" s="11">
        <f t="shared" si="59"/>
        <v>0</v>
      </c>
      <c r="DL54" s="51">
        <v>0</v>
      </c>
      <c r="DM54" s="51">
        <v>0</v>
      </c>
      <c r="DN54" s="11">
        <f t="shared" si="60"/>
        <v>0</v>
      </c>
      <c r="DO54" s="51">
        <v>0</v>
      </c>
      <c r="DP54" s="45">
        <v>0</v>
      </c>
      <c r="DQ54" s="11">
        <f t="shared" si="61"/>
        <v>0</v>
      </c>
      <c r="DR54" s="51">
        <v>0</v>
      </c>
      <c r="DS54" s="51">
        <v>0</v>
      </c>
      <c r="DT54" s="11">
        <f t="shared" si="62"/>
        <v>0</v>
      </c>
      <c r="DU54" s="51">
        <v>0</v>
      </c>
      <c r="DV54" s="45">
        <v>0</v>
      </c>
      <c r="DW54" s="11">
        <f t="shared" si="63"/>
        <v>0</v>
      </c>
      <c r="DX54" s="51">
        <v>0</v>
      </c>
      <c r="DY54" s="51">
        <v>1500</v>
      </c>
      <c r="DZ54" s="11">
        <f t="shared" si="64"/>
        <v>1250</v>
      </c>
      <c r="EA54" s="51">
        <v>0</v>
      </c>
      <c r="EB54" s="51">
        <v>0</v>
      </c>
      <c r="EC54" s="12">
        <f t="shared" si="76"/>
        <v>1500</v>
      </c>
      <c r="ED54" s="12">
        <f t="shared" si="65"/>
        <v>1250</v>
      </c>
      <c r="EE54" s="12">
        <f t="shared" si="77"/>
        <v>0</v>
      </c>
      <c r="EH54" s="15"/>
      <c r="EJ54" s="15"/>
      <c r="EK54" s="15"/>
      <c r="EM54" s="15"/>
    </row>
    <row r="55" spans="1:143" s="16" customFormat="1" ht="20.25" customHeight="1">
      <c r="A55" s="22">
        <v>46</v>
      </c>
      <c r="B55" s="44" t="s">
        <v>101</v>
      </c>
      <c r="C55" s="41">
        <v>100.5</v>
      </c>
      <c r="D55" s="45">
        <v>0</v>
      </c>
      <c r="E55" s="26">
        <f t="shared" si="66"/>
        <v>6163.3</v>
      </c>
      <c r="F55" s="34">
        <f t="shared" si="12"/>
        <v>5136.083333333334</v>
      </c>
      <c r="G55" s="12">
        <f t="shared" si="67"/>
        <v>5327.030000000001</v>
      </c>
      <c r="H55" s="12">
        <f t="shared" si="13"/>
        <v>103.71774860869989</v>
      </c>
      <c r="I55" s="12">
        <f t="shared" si="14"/>
        <v>86.43145717391658</v>
      </c>
      <c r="J55" s="12">
        <f t="shared" si="68"/>
        <v>2560.4</v>
      </c>
      <c r="K55" s="12">
        <f t="shared" si="15"/>
        <v>2133.666666666667</v>
      </c>
      <c r="L55" s="12">
        <f t="shared" si="69"/>
        <v>2324.53</v>
      </c>
      <c r="M55" s="12">
        <f t="shared" si="16"/>
        <v>108.94532104358694</v>
      </c>
      <c r="N55" s="12">
        <f t="shared" si="17"/>
        <v>90.78776753632245</v>
      </c>
      <c r="O55" s="12">
        <f t="shared" si="70"/>
        <v>1850.4</v>
      </c>
      <c r="P55" s="12">
        <f t="shared" si="18"/>
        <v>1542.0000000000002</v>
      </c>
      <c r="Q55" s="12">
        <f t="shared" si="71"/>
        <v>1881.5300000000002</v>
      </c>
      <c r="R55" s="12">
        <f t="shared" si="19"/>
        <v>122.01880674448766</v>
      </c>
      <c r="S55" s="11">
        <f t="shared" si="20"/>
        <v>101.68233895373974</v>
      </c>
      <c r="T55" s="51">
        <v>0.4</v>
      </c>
      <c r="U55" s="38">
        <f t="shared" si="21"/>
        <v>0.3333333333333333</v>
      </c>
      <c r="V55" s="51">
        <v>0.4</v>
      </c>
      <c r="W55" s="12">
        <f t="shared" si="22"/>
        <v>120.00000000000001</v>
      </c>
      <c r="X55" s="11">
        <f t="shared" si="23"/>
        <v>100</v>
      </c>
      <c r="Y55" s="51">
        <v>240</v>
      </c>
      <c r="Z55" s="38">
        <f t="shared" si="24"/>
        <v>200</v>
      </c>
      <c r="AA55" s="51">
        <v>223</v>
      </c>
      <c r="AB55" s="12">
        <f t="shared" si="25"/>
        <v>111.5</v>
      </c>
      <c r="AC55" s="11">
        <f t="shared" si="26"/>
        <v>92.91666666666667</v>
      </c>
      <c r="AD55" s="51">
        <v>1850</v>
      </c>
      <c r="AE55" s="38">
        <f t="shared" si="27"/>
        <v>1541.6666666666665</v>
      </c>
      <c r="AF55" s="51">
        <v>1881.13</v>
      </c>
      <c r="AG55" s="12">
        <f t="shared" si="28"/>
        <v>122.01924324324327</v>
      </c>
      <c r="AH55" s="11">
        <f t="shared" si="29"/>
        <v>101.6827027027027</v>
      </c>
      <c r="AI55" s="51">
        <v>0</v>
      </c>
      <c r="AJ55" s="38">
        <f t="shared" si="30"/>
        <v>0</v>
      </c>
      <c r="AK55" s="51">
        <v>0</v>
      </c>
      <c r="AL55" s="12" t="e">
        <f t="shared" si="31"/>
        <v>#DIV/0!</v>
      </c>
      <c r="AM55" s="11" t="e">
        <f t="shared" si="32"/>
        <v>#DIV/0!</v>
      </c>
      <c r="AN55" s="51"/>
      <c r="AO55" s="13">
        <f t="shared" si="33"/>
        <v>0</v>
      </c>
      <c r="AP55" s="51">
        <v>0</v>
      </c>
      <c r="AQ55" s="12" t="e">
        <f t="shared" si="34"/>
        <v>#DIV/0!</v>
      </c>
      <c r="AR55" s="11" t="e">
        <f t="shared" si="35"/>
        <v>#DIV/0!</v>
      </c>
      <c r="AS55" s="41">
        <v>0</v>
      </c>
      <c r="AT55" s="13">
        <f t="shared" si="36"/>
        <v>0</v>
      </c>
      <c r="AU55" s="51">
        <v>0</v>
      </c>
      <c r="AV55" s="41">
        <v>0</v>
      </c>
      <c r="AW55" s="11">
        <f t="shared" si="37"/>
        <v>0</v>
      </c>
      <c r="AX55" s="51">
        <v>0</v>
      </c>
      <c r="AY55" s="52">
        <v>3602.9</v>
      </c>
      <c r="AZ55" s="11">
        <f t="shared" si="38"/>
        <v>3002.416666666667</v>
      </c>
      <c r="BA55" s="51">
        <v>3002.5</v>
      </c>
      <c r="BB55" s="41">
        <v>0</v>
      </c>
      <c r="BC55" s="14">
        <f t="shared" si="39"/>
        <v>0</v>
      </c>
      <c r="BD55" s="14"/>
      <c r="BE55" s="45">
        <v>0</v>
      </c>
      <c r="BF55" s="39">
        <f t="shared" si="40"/>
        <v>0</v>
      </c>
      <c r="BG55" s="51">
        <v>0</v>
      </c>
      <c r="BH55" s="41">
        <v>0</v>
      </c>
      <c r="BI55" s="11">
        <f t="shared" si="41"/>
        <v>0</v>
      </c>
      <c r="BJ55" s="51">
        <v>0</v>
      </c>
      <c r="BK55" s="41">
        <v>0</v>
      </c>
      <c r="BL55" s="11">
        <f t="shared" si="42"/>
        <v>0</v>
      </c>
      <c r="BM55" s="51">
        <v>0</v>
      </c>
      <c r="BN55" s="12">
        <f t="shared" si="72"/>
        <v>290</v>
      </c>
      <c r="BO55" s="12">
        <f t="shared" si="43"/>
        <v>241.66666666666669</v>
      </c>
      <c r="BP55" s="12">
        <f t="shared" si="73"/>
        <v>220</v>
      </c>
      <c r="BQ55" s="12">
        <f t="shared" si="44"/>
        <v>91.03448275862068</v>
      </c>
      <c r="BR55" s="11">
        <f t="shared" si="45"/>
        <v>75.86206896551724</v>
      </c>
      <c r="BS55" s="51">
        <v>290</v>
      </c>
      <c r="BT55" s="38">
        <f t="shared" si="46"/>
        <v>241.66666666666669</v>
      </c>
      <c r="BU55" s="51">
        <v>220</v>
      </c>
      <c r="BV55" s="51">
        <v>0</v>
      </c>
      <c r="BW55" s="11">
        <f t="shared" si="47"/>
        <v>0</v>
      </c>
      <c r="BX55" s="51">
        <v>0</v>
      </c>
      <c r="BY55" s="45">
        <v>0</v>
      </c>
      <c r="BZ55" s="11">
        <f t="shared" si="48"/>
        <v>0</v>
      </c>
      <c r="CA55" s="51">
        <v>0</v>
      </c>
      <c r="CB55" s="51">
        <v>0</v>
      </c>
      <c r="CC55" s="38">
        <f t="shared" si="49"/>
        <v>0</v>
      </c>
      <c r="CD55" s="51">
        <v>0</v>
      </c>
      <c r="CE55" s="11"/>
      <c r="CF55" s="11"/>
      <c r="CG55" s="51">
        <v>0</v>
      </c>
      <c r="CH55" s="45">
        <v>0</v>
      </c>
      <c r="CI55" s="11">
        <f t="shared" si="50"/>
        <v>0</v>
      </c>
      <c r="CJ55" s="51">
        <v>0</v>
      </c>
      <c r="CK55" s="41">
        <v>0</v>
      </c>
      <c r="CL55" s="38">
        <f t="shared" si="51"/>
        <v>0</v>
      </c>
      <c r="CM55" s="51">
        <v>0</v>
      </c>
      <c r="CN55" s="51">
        <v>180</v>
      </c>
      <c r="CO55" s="38">
        <f t="shared" si="52"/>
        <v>150</v>
      </c>
      <c r="CP55" s="51">
        <v>0</v>
      </c>
      <c r="CQ55" s="51">
        <v>120</v>
      </c>
      <c r="CR55" s="11">
        <f t="shared" si="53"/>
        <v>100</v>
      </c>
      <c r="CS55" s="51">
        <v>0</v>
      </c>
      <c r="CT55" s="41">
        <v>0</v>
      </c>
      <c r="CU55" s="38">
        <f t="shared" si="54"/>
        <v>0</v>
      </c>
      <c r="CV55" s="51">
        <v>0</v>
      </c>
      <c r="CW55" s="45">
        <v>0</v>
      </c>
      <c r="CX55" s="11">
        <f t="shared" si="55"/>
        <v>0</v>
      </c>
      <c r="CY55" s="51">
        <v>0</v>
      </c>
      <c r="CZ55" s="45">
        <v>0</v>
      </c>
      <c r="DA55" s="11">
        <f t="shared" si="56"/>
        <v>0</v>
      </c>
      <c r="DB55" s="51">
        <v>0</v>
      </c>
      <c r="DC55" s="51">
        <v>0</v>
      </c>
      <c r="DD55" s="11">
        <f t="shared" si="57"/>
        <v>0</v>
      </c>
      <c r="DE55" s="51">
        <v>0</v>
      </c>
      <c r="DF55" s="51">
        <v>0</v>
      </c>
      <c r="DG55" s="12">
        <f t="shared" si="74"/>
        <v>6163.3</v>
      </c>
      <c r="DH55" s="12">
        <f t="shared" si="58"/>
        <v>5136.083333333334</v>
      </c>
      <c r="DI55" s="12">
        <f t="shared" si="75"/>
        <v>5327.030000000001</v>
      </c>
      <c r="DJ55" s="45">
        <v>0</v>
      </c>
      <c r="DK55" s="11">
        <f t="shared" si="59"/>
        <v>0</v>
      </c>
      <c r="DL55" s="51">
        <v>0</v>
      </c>
      <c r="DM55" s="51">
        <v>0</v>
      </c>
      <c r="DN55" s="11">
        <f t="shared" si="60"/>
        <v>0</v>
      </c>
      <c r="DO55" s="51">
        <v>0</v>
      </c>
      <c r="DP55" s="45">
        <v>0</v>
      </c>
      <c r="DQ55" s="11">
        <f t="shared" si="61"/>
        <v>0</v>
      </c>
      <c r="DR55" s="51">
        <v>0</v>
      </c>
      <c r="DS55" s="51">
        <v>0</v>
      </c>
      <c r="DT55" s="11">
        <f t="shared" si="62"/>
        <v>0</v>
      </c>
      <c r="DU55" s="51">
        <v>0</v>
      </c>
      <c r="DV55" s="45">
        <v>0</v>
      </c>
      <c r="DW55" s="11">
        <f t="shared" si="63"/>
        <v>0</v>
      </c>
      <c r="DX55" s="51">
        <v>0</v>
      </c>
      <c r="DY55" s="51">
        <v>862</v>
      </c>
      <c r="DZ55" s="11">
        <f t="shared" si="64"/>
        <v>718.3333333333333</v>
      </c>
      <c r="EA55" s="51">
        <v>862</v>
      </c>
      <c r="EB55" s="51">
        <v>0</v>
      </c>
      <c r="EC55" s="12">
        <f t="shared" si="76"/>
        <v>862</v>
      </c>
      <c r="ED55" s="12">
        <f t="shared" si="65"/>
        <v>718.3333333333333</v>
      </c>
      <c r="EE55" s="12">
        <f t="shared" si="77"/>
        <v>862</v>
      </c>
      <c r="EH55" s="15"/>
      <c r="EJ55" s="15"/>
      <c r="EK55" s="15"/>
      <c r="EM55" s="15"/>
    </row>
    <row r="56" spans="1:143" s="16" customFormat="1" ht="20.25" customHeight="1">
      <c r="A56" s="22">
        <v>47</v>
      </c>
      <c r="B56" s="44" t="s">
        <v>102</v>
      </c>
      <c r="C56" s="41">
        <v>2147.8</v>
      </c>
      <c r="D56" s="45">
        <v>0</v>
      </c>
      <c r="E56" s="26">
        <f t="shared" si="66"/>
        <v>14059.1</v>
      </c>
      <c r="F56" s="34">
        <f t="shared" si="12"/>
        <v>11715.916666666668</v>
      </c>
      <c r="G56" s="12">
        <f t="shared" si="67"/>
        <v>10134.529</v>
      </c>
      <c r="H56" s="12">
        <f t="shared" si="13"/>
        <v>86.50222844990077</v>
      </c>
      <c r="I56" s="12">
        <f t="shared" si="14"/>
        <v>72.08519037491732</v>
      </c>
      <c r="J56" s="12">
        <f t="shared" si="68"/>
        <v>3699</v>
      </c>
      <c r="K56" s="12">
        <f t="shared" si="15"/>
        <v>3082.5</v>
      </c>
      <c r="L56" s="12">
        <f t="shared" si="69"/>
        <v>1501.029</v>
      </c>
      <c r="M56" s="12">
        <f t="shared" si="16"/>
        <v>48.69518248175183</v>
      </c>
      <c r="N56" s="12">
        <f t="shared" si="17"/>
        <v>40.57931873479318</v>
      </c>
      <c r="O56" s="12">
        <f t="shared" si="70"/>
        <v>1349</v>
      </c>
      <c r="P56" s="12">
        <f t="shared" si="18"/>
        <v>1124.1666666666667</v>
      </c>
      <c r="Q56" s="12">
        <f t="shared" si="71"/>
        <v>581.212</v>
      </c>
      <c r="R56" s="12">
        <f t="shared" si="19"/>
        <v>51.70158636026686</v>
      </c>
      <c r="S56" s="11">
        <f t="shared" si="20"/>
        <v>43.08465530022239</v>
      </c>
      <c r="T56" s="51">
        <v>4</v>
      </c>
      <c r="U56" s="38">
        <f t="shared" si="21"/>
        <v>3.333333333333333</v>
      </c>
      <c r="V56" s="51">
        <v>0.112</v>
      </c>
      <c r="W56" s="12">
        <f t="shared" si="22"/>
        <v>3.3600000000000003</v>
      </c>
      <c r="X56" s="11">
        <f t="shared" si="23"/>
        <v>2.8000000000000003</v>
      </c>
      <c r="Y56" s="51">
        <v>700</v>
      </c>
      <c r="Z56" s="38">
        <f t="shared" si="24"/>
        <v>583.3333333333334</v>
      </c>
      <c r="AA56" s="51">
        <v>566.52</v>
      </c>
      <c r="AB56" s="12">
        <f t="shared" si="25"/>
        <v>97.11771428571427</v>
      </c>
      <c r="AC56" s="11">
        <f t="shared" si="26"/>
        <v>80.93142857142857</v>
      </c>
      <c r="AD56" s="51">
        <v>1345</v>
      </c>
      <c r="AE56" s="38">
        <f t="shared" si="27"/>
        <v>1120.8333333333333</v>
      </c>
      <c r="AF56" s="51">
        <v>581.1</v>
      </c>
      <c r="AG56" s="12">
        <f t="shared" si="28"/>
        <v>51.84535315985131</v>
      </c>
      <c r="AH56" s="11">
        <f t="shared" si="29"/>
        <v>43.204460966542754</v>
      </c>
      <c r="AI56" s="51">
        <v>30</v>
      </c>
      <c r="AJ56" s="38">
        <f t="shared" si="30"/>
        <v>25</v>
      </c>
      <c r="AK56" s="51">
        <v>5</v>
      </c>
      <c r="AL56" s="12">
        <f t="shared" si="31"/>
        <v>20</v>
      </c>
      <c r="AM56" s="11">
        <f t="shared" si="32"/>
        <v>16.666666666666664</v>
      </c>
      <c r="AN56" s="51"/>
      <c r="AO56" s="13">
        <f t="shared" si="33"/>
        <v>0</v>
      </c>
      <c r="AP56" s="51">
        <v>0</v>
      </c>
      <c r="AQ56" s="12" t="e">
        <f t="shared" si="34"/>
        <v>#DIV/0!</v>
      </c>
      <c r="AR56" s="11" t="e">
        <f t="shared" si="35"/>
        <v>#DIV/0!</v>
      </c>
      <c r="AS56" s="41">
        <v>0</v>
      </c>
      <c r="AT56" s="13">
        <f t="shared" si="36"/>
        <v>0</v>
      </c>
      <c r="AU56" s="51">
        <v>0</v>
      </c>
      <c r="AV56" s="41">
        <v>0</v>
      </c>
      <c r="AW56" s="11">
        <f t="shared" si="37"/>
        <v>0</v>
      </c>
      <c r="AX56" s="51">
        <v>0</v>
      </c>
      <c r="AY56" s="52">
        <v>10360.1</v>
      </c>
      <c r="AZ56" s="11">
        <f t="shared" si="38"/>
        <v>8633.416666666668</v>
      </c>
      <c r="BA56" s="51">
        <v>8633.5</v>
      </c>
      <c r="BB56" s="41">
        <v>0</v>
      </c>
      <c r="BC56" s="14">
        <f t="shared" si="39"/>
        <v>0</v>
      </c>
      <c r="BD56" s="14"/>
      <c r="BE56" s="45">
        <v>0</v>
      </c>
      <c r="BF56" s="39">
        <f t="shared" si="40"/>
        <v>0</v>
      </c>
      <c r="BG56" s="51">
        <v>0</v>
      </c>
      <c r="BH56" s="41">
        <v>0</v>
      </c>
      <c r="BI56" s="11">
        <f t="shared" si="41"/>
        <v>0</v>
      </c>
      <c r="BJ56" s="51">
        <v>0</v>
      </c>
      <c r="BK56" s="41">
        <v>0</v>
      </c>
      <c r="BL56" s="11">
        <f t="shared" si="42"/>
        <v>0</v>
      </c>
      <c r="BM56" s="51">
        <v>0</v>
      </c>
      <c r="BN56" s="12">
        <f t="shared" si="72"/>
        <v>460</v>
      </c>
      <c r="BO56" s="12">
        <f t="shared" si="43"/>
        <v>383.33333333333337</v>
      </c>
      <c r="BP56" s="12">
        <f t="shared" si="73"/>
        <v>348.297</v>
      </c>
      <c r="BQ56" s="12">
        <f t="shared" si="44"/>
        <v>90.86008695652174</v>
      </c>
      <c r="BR56" s="11">
        <f t="shared" si="45"/>
        <v>75.71673913043479</v>
      </c>
      <c r="BS56" s="51">
        <v>340</v>
      </c>
      <c r="BT56" s="38">
        <f t="shared" si="46"/>
        <v>283.3333333333333</v>
      </c>
      <c r="BU56" s="51">
        <v>288.297</v>
      </c>
      <c r="BV56" s="51">
        <v>0</v>
      </c>
      <c r="BW56" s="11">
        <f t="shared" si="47"/>
        <v>0</v>
      </c>
      <c r="BX56" s="51">
        <v>0</v>
      </c>
      <c r="BY56" s="45">
        <v>0</v>
      </c>
      <c r="BZ56" s="11">
        <f t="shared" si="48"/>
        <v>0</v>
      </c>
      <c r="CA56" s="51">
        <v>0</v>
      </c>
      <c r="CB56" s="51">
        <v>120</v>
      </c>
      <c r="CC56" s="38">
        <f t="shared" si="49"/>
        <v>100</v>
      </c>
      <c r="CD56" s="51">
        <v>60</v>
      </c>
      <c r="CE56" s="11"/>
      <c r="CF56" s="11"/>
      <c r="CG56" s="51">
        <v>0</v>
      </c>
      <c r="CH56" s="45">
        <v>0</v>
      </c>
      <c r="CI56" s="11">
        <f t="shared" si="50"/>
        <v>0</v>
      </c>
      <c r="CJ56" s="51">
        <v>0</v>
      </c>
      <c r="CK56" s="41">
        <v>0</v>
      </c>
      <c r="CL56" s="38">
        <f t="shared" si="51"/>
        <v>0</v>
      </c>
      <c r="CM56" s="51">
        <v>0</v>
      </c>
      <c r="CN56" s="51">
        <v>360</v>
      </c>
      <c r="CO56" s="38">
        <f t="shared" si="52"/>
        <v>300</v>
      </c>
      <c r="CP56" s="51">
        <v>0</v>
      </c>
      <c r="CQ56" s="51">
        <v>360</v>
      </c>
      <c r="CR56" s="11">
        <f t="shared" si="53"/>
        <v>300</v>
      </c>
      <c r="CS56" s="51">
        <v>0</v>
      </c>
      <c r="CT56" s="41">
        <v>0</v>
      </c>
      <c r="CU56" s="38">
        <f t="shared" si="54"/>
        <v>0</v>
      </c>
      <c r="CV56" s="51">
        <v>0</v>
      </c>
      <c r="CW56" s="45">
        <v>0</v>
      </c>
      <c r="CX56" s="11">
        <f t="shared" si="55"/>
        <v>0</v>
      </c>
      <c r="CY56" s="51">
        <v>0</v>
      </c>
      <c r="CZ56" s="45">
        <v>0</v>
      </c>
      <c r="DA56" s="11">
        <f t="shared" si="56"/>
        <v>0</v>
      </c>
      <c r="DB56" s="51">
        <v>0</v>
      </c>
      <c r="DC56" s="51">
        <v>800</v>
      </c>
      <c r="DD56" s="11">
        <f t="shared" si="57"/>
        <v>666.6666666666667</v>
      </c>
      <c r="DE56" s="51">
        <v>0</v>
      </c>
      <c r="DF56" s="51">
        <v>0</v>
      </c>
      <c r="DG56" s="12">
        <f t="shared" si="74"/>
        <v>14059.1</v>
      </c>
      <c r="DH56" s="12">
        <f t="shared" si="58"/>
        <v>11715.916666666668</v>
      </c>
      <c r="DI56" s="12">
        <f t="shared" si="75"/>
        <v>10134.529</v>
      </c>
      <c r="DJ56" s="45">
        <v>0</v>
      </c>
      <c r="DK56" s="11">
        <f t="shared" si="59"/>
        <v>0</v>
      </c>
      <c r="DL56" s="51">
        <v>0</v>
      </c>
      <c r="DM56" s="51">
        <v>0</v>
      </c>
      <c r="DN56" s="11">
        <f t="shared" si="60"/>
        <v>0</v>
      </c>
      <c r="DO56" s="51">
        <v>0</v>
      </c>
      <c r="DP56" s="45">
        <v>0</v>
      </c>
      <c r="DQ56" s="11">
        <f t="shared" si="61"/>
        <v>0</v>
      </c>
      <c r="DR56" s="51">
        <v>0</v>
      </c>
      <c r="DS56" s="51">
        <v>0</v>
      </c>
      <c r="DT56" s="11">
        <f t="shared" si="62"/>
        <v>0</v>
      </c>
      <c r="DU56" s="51">
        <v>0</v>
      </c>
      <c r="DV56" s="45">
        <v>0</v>
      </c>
      <c r="DW56" s="11">
        <f t="shared" si="63"/>
        <v>0</v>
      </c>
      <c r="DX56" s="51">
        <v>0</v>
      </c>
      <c r="DY56" s="51">
        <v>822</v>
      </c>
      <c r="DZ56" s="11">
        <f t="shared" si="64"/>
        <v>685</v>
      </c>
      <c r="EA56" s="51">
        <v>0</v>
      </c>
      <c r="EB56" s="51">
        <v>0</v>
      </c>
      <c r="EC56" s="12">
        <f t="shared" si="76"/>
        <v>822</v>
      </c>
      <c r="ED56" s="12">
        <f t="shared" si="65"/>
        <v>685</v>
      </c>
      <c r="EE56" s="12">
        <f t="shared" si="77"/>
        <v>0</v>
      </c>
      <c r="EH56" s="15"/>
      <c r="EJ56" s="15"/>
      <c r="EK56" s="15"/>
      <c r="EM56" s="15"/>
    </row>
    <row r="57" spans="1:143" s="16" customFormat="1" ht="20.25" customHeight="1">
      <c r="A57" s="22">
        <v>48</v>
      </c>
      <c r="B57" s="44" t="s">
        <v>103</v>
      </c>
      <c r="C57" s="41">
        <v>6771.5</v>
      </c>
      <c r="D57" s="45">
        <v>0</v>
      </c>
      <c r="E57" s="26">
        <f t="shared" si="66"/>
        <v>16228.3</v>
      </c>
      <c r="F57" s="34">
        <f t="shared" si="12"/>
        <v>13523.583333333334</v>
      </c>
      <c r="G57" s="12">
        <f t="shared" si="67"/>
        <v>13110.733999999999</v>
      </c>
      <c r="H57" s="12">
        <f t="shared" si="13"/>
        <v>96.94718978574464</v>
      </c>
      <c r="I57" s="12">
        <f t="shared" si="14"/>
        <v>80.78932482145387</v>
      </c>
      <c r="J57" s="12">
        <f t="shared" si="68"/>
        <v>4598</v>
      </c>
      <c r="K57" s="12">
        <f t="shared" si="15"/>
        <v>3831.666666666667</v>
      </c>
      <c r="L57" s="12">
        <f t="shared" si="69"/>
        <v>3418.834</v>
      </c>
      <c r="M57" s="12">
        <f t="shared" si="16"/>
        <v>89.22576772509785</v>
      </c>
      <c r="N57" s="12">
        <f t="shared" si="17"/>
        <v>74.35480643758156</v>
      </c>
      <c r="O57" s="12">
        <f t="shared" si="70"/>
        <v>1830</v>
      </c>
      <c r="P57" s="12">
        <f t="shared" si="18"/>
        <v>1525</v>
      </c>
      <c r="Q57" s="12">
        <f t="shared" si="71"/>
        <v>1468.976</v>
      </c>
      <c r="R57" s="12">
        <f t="shared" si="19"/>
        <v>96.32629508196722</v>
      </c>
      <c r="S57" s="11">
        <f t="shared" si="20"/>
        <v>80.27191256830602</v>
      </c>
      <c r="T57" s="51">
        <v>20</v>
      </c>
      <c r="U57" s="38">
        <f t="shared" si="21"/>
        <v>16.666666666666668</v>
      </c>
      <c r="V57" s="51">
        <v>0</v>
      </c>
      <c r="W57" s="12">
        <f t="shared" si="22"/>
        <v>0</v>
      </c>
      <c r="X57" s="11">
        <f t="shared" si="23"/>
        <v>0</v>
      </c>
      <c r="Y57" s="51">
        <v>2000</v>
      </c>
      <c r="Z57" s="38">
        <f t="shared" si="24"/>
        <v>1666.6666666666665</v>
      </c>
      <c r="AA57" s="51">
        <v>1515.528</v>
      </c>
      <c r="AB57" s="12">
        <f t="shared" si="25"/>
        <v>90.93168000000001</v>
      </c>
      <c r="AC57" s="11">
        <f t="shared" si="26"/>
        <v>75.7764</v>
      </c>
      <c r="AD57" s="51">
        <v>1810</v>
      </c>
      <c r="AE57" s="38">
        <f t="shared" si="27"/>
        <v>1508.3333333333335</v>
      </c>
      <c r="AF57" s="51">
        <v>1468.976</v>
      </c>
      <c r="AG57" s="12">
        <f t="shared" si="28"/>
        <v>97.39067403314917</v>
      </c>
      <c r="AH57" s="11">
        <f t="shared" si="29"/>
        <v>81.15889502762431</v>
      </c>
      <c r="AI57" s="51">
        <v>112</v>
      </c>
      <c r="AJ57" s="38">
        <f t="shared" si="30"/>
        <v>93.33333333333334</v>
      </c>
      <c r="AK57" s="51">
        <v>84</v>
      </c>
      <c r="AL57" s="12">
        <f t="shared" si="31"/>
        <v>89.99999999999999</v>
      </c>
      <c r="AM57" s="11">
        <f t="shared" si="32"/>
        <v>75</v>
      </c>
      <c r="AN57" s="51"/>
      <c r="AO57" s="13">
        <f t="shared" si="33"/>
        <v>0</v>
      </c>
      <c r="AP57" s="51">
        <v>0</v>
      </c>
      <c r="AQ57" s="12" t="e">
        <f t="shared" si="34"/>
        <v>#DIV/0!</v>
      </c>
      <c r="AR57" s="11" t="e">
        <f t="shared" si="35"/>
        <v>#DIV/0!</v>
      </c>
      <c r="AS57" s="41">
        <v>0</v>
      </c>
      <c r="AT57" s="13">
        <f t="shared" si="36"/>
        <v>0</v>
      </c>
      <c r="AU57" s="51">
        <v>0</v>
      </c>
      <c r="AV57" s="41">
        <v>0</v>
      </c>
      <c r="AW57" s="11">
        <f t="shared" si="37"/>
        <v>0</v>
      </c>
      <c r="AX57" s="51">
        <v>0</v>
      </c>
      <c r="AY57" s="52">
        <v>11630.3</v>
      </c>
      <c r="AZ57" s="11">
        <f t="shared" si="38"/>
        <v>9691.916666666666</v>
      </c>
      <c r="BA57" s="51">
        <v>9691.9</v>
      </c>
      <c r="BB57" s="41">
        <v>0</v>
      </c>
      <c r="BC57" s="14">
        <f t="shared" si="39"/>
        <v>0</v>
      </c>
      <c r="BD57" s="14"/>
      <c r="BE57" s="45">
        <v>0</v>
      </c>
      <c r="BF57" s="39">
        <f t="shared" si="40"/>
        <v>0</v>
      </c>
      <c r="BG57" s="51">
        <v>0</v>
      </c>
      <c r="BH57" s="41">
        <v>0</v>
      </c>
      <c r="BI57" s="11">
        <f t="shared" si="41"/>
        <v>0</v>
      </c>
      <c r="BJ57" s="51">
        <v>0</v>
      </c>
      <c r="BK57" s="41">
        <v>0</v>
      </c>
      <c r="BL57" s="11">
        <f t="shared" si="42"/>
        <v>0</v>
      </c>
      <c r="BM57" s="51">
        <v>0</v>
      </c>
      <c r="BN57" s="12">
        <f t="shared" si="72"/>
        <v>276</v>
      </c>
      <c r="BO57" s="12">
        <f t="shared" si="43"/>
        <v>230</v>
      </c>
      <c r="BP57" s="12">
        <f t="shared" si="73"/>
        <v>292.73</v>
      </c>
      <c r="BQ57" s="12">
        <f t="shared" si="44"/>
        <v>127.27391304347826</v>
      </c>
      <c r="BR57" s="11">
        <f t="shared" si="45"/>
        <v>106.06159420289856</v>
      </c>
      <c r="BS57" s="51">
        <v>276</v>
      </c>
      <c r="BT57" s="38">
        <f t="shared" si="46"/>
        <v>230</v>
      </c>
      <c r="BU57" s="51">
        <v>292.73</v>
      </c>
      <c r="BV57" s="51">
        <v>0</v>
      </c>
      <c r="BW57" s="11">
        <f t="shared" si="47"/>
        <v>0</v>
      </c>
      <c r="BX57" s="51">
        <v>0</v>
      </c>
      <c r="BY57" s="45">
        <v>0</v>
      </c>
      <c r="BZ57" s="11">
        <f t="shared" si="48"/>
        <v>0</v>
      </c>
      <c r="CA57" s="51">
        <v>0</v>
      </c>
      <c r="CB57" s="51">
        <v>0</v>
      </c>
      <c r="CC57" s="38">
        <f t="shared" si="49"/>
        <v>0</v>
      </c>
      <c r="CD57" s="51">
        <v>0</v>
      </c>
      <c r="CE57" s="11"/>
      <c r="CF57" s="11"/>
      <c r="CG57" s="51">
        <v>0</v>
      </c>
      <c r="CH57" s="45">
        <v>0</v>
      </c>
      <c r="CI57" s="11">
        <f t="shared" si="50"/>
        <v>0</v>
      </c>
      <c r="CJ57" s="51">
        <v>0</v>
      </c>
      <c r="CK57" s="41">
        <v>0</v>
      </c>
      <c r="CL57" s="38">
        <f t="shared" si="51"/>
        <v>0</v>
      </c>
      <c r="CM57" s="51">
        <v>0</v>
      </c>
      <c r="CN57" s="51">
        <v>380</v>
      </c>
      <c r="CO57" s="38">
        <f t="shared" si="52"/>
        <v>316.6666666666667</v>
      </c>
      <c r="CP57" s="51">
        <v>0</v>
      </c>
      <c r="CQ57" s="51">
        <v>280</v>
      </c>
      <c r="CR57" s="11">
        <f t="shared" si="53"/>
        <v>233.33333333333331</v>
      </c>
      <c r="CS57" s="51">
        <v>0</v>
      </c>
      <c r="CT57" s="41">
        <v>0</v>
      </c>
      <c r="CU57" s="38">
        <f t="shared" si="54"/>
        <v>0</v>
      </c>
      <c r="CV57" s="51">
        <v>0</v>
      </c>
      <c r="CW57" s="45">
        <v>0</v>
      </c>
      <c r="CX57" s="11">
        <f t="shared" si="55"/>
        <v>0</v>
      </c>
      <c r="CY57" s="51">
        <v>0</v>
      </c>
      <c r="CZ57" s="45">
        <v>0</v>
      </c>
      <c r="DA57" s="11">
        <f t="shared" si="56"/>
        <v>0</v>
      </c>
      <c r="DB57" s="51">
        <v>0</v>
      </c>
      <c r="DC57" s="51">
        <v>0</v>
      </c>
      <c r="DD57" s="11">
        <f t="shared" si="57"/>
        <v>0</v>
      </c>
      <c r="DE57" s="51">
        <v>57.6</v>
      </c>
      <c r="DF57" s="51">
        <v>0</v>
      </c>
      <c r="DG57" s="12">
        <f t="shared" si="74"/>
        <v>16228.3</v>
      </c>
      <c r="DH57" s="12">
        <f t="shared" si="58"/>
        <v>13523.583333333334</v>
      </c>
      <c r="DI57" s="12">
        <f t="shared" si="75"/>
        <v>13110.733999999999</v>
      </c>
      <c r="DJ57" s="45">
        <v>0</v>
      </c>
      <c r="DK57" s="11">
        <f t="shared" si="59"/>
        <v>0</v>
      </c>
      <c r="DL57" s="51">
        <v>0</v>
      </c>
      <c r="DM57" s="51">
        <v>0</v>
      </c>
      <c r="DN57" s="11">
        <f t="shared" si="60"/>
        <v>0</v>
      </c>
      <c r="DO57" s="51">
        <v>0</v>
      </c>
      <c r="DP57" s="45">
        <v>0</v>
      </c>
      <c r="DQ57" s="11">
        <f t="shared" si="61"/>
        <v>0</v>
      </c>
      <c r="DR57" s="51">
        <v>0</v>
      </c>
      <c r="DS57" s="51">
        <v>0</v>
      </c>
      <c r="DT57" s="11">
        <f t="shared" si="62"/>
        <v>0</v>
      </c>
      <c r="DU57" s="51">
        <v>0</v>
      </c>
      <c r="DV57" s="45">
        <v>0</v>
      </c>
      <c r="DW57" s="11">
        <f t="shared" si="63"/>
        <v>0</v>
      </c>
      <c r="DX57" s="51">
        <v>0</v>
      </c>
      <c r="DY57" s="51">
        <v>2670</v>
      </c>
      <c r="DZ57" s="11">
        <f t="shared" si="64"/>
        <v>2225</v>
      </c>
      <c r="EA57" s="51">
        <v>619.5327</v>
      </c>
      <c r="EB57" s="51">
        <v>0</v>
      </c>
      <c r="EC57" s="12">
        <f t="shared" si="76"/>
        <v>2670</v>
      </c>
      <c r="ED57" s="12">
        <f t="shared" si="65"/>
        <v>2225</v>
      </c>
      <c r="EE57" s="12">
        <f t="shared" si="77"/>
        <v>619.5327</v>
      </c>
      <c r="EH57" s="15"/>
      <c r="EJ57" s="15"/>
      <c r="EK57" s="15"/>
      <c r="EM57" s="15"/>
    </row>
    <row r="58" spans="1:143" s="16" customFormat="1" ht="20.25" customHeight="1">
      <c r="A58" s="22">
        <v>49</v>
      </c>
      <c r="B58" s="46" t="s">
        <v>104</v>
      </c>
      <c r="C58" s="41">
        <v>2944.5</v>
      </c>
      <c r="D58" s="45">
        <v>0</v>
      </c>
      <c r="E58" s="26">
        <f t="shared" si="66"/>
        <v>13665.3</v>
      </c>
      <c r="F58" s="34">
        <f t="shared" si="12"/>
        <v>11387.749999999998</v>
      </c>
      <c r="G58" s="12">
        <f t="shared" si="67"/>
        <v>10583.172</v>
      </c>
      <c r="H58" s="12">
        <f t="shared" si="13"/>
        <v>92.93470615354221</v>
      </c>
      <c r="I58" s="12">
        <f t="shared" si="14"/>
        <v>77.44558846128517</v>
      </c>
      <c r="J58" s="12">
        <f t="shared" si="68"/>
        <v>3050.5</v>
      </c>
      <c r="K58" s="12">
        <f t="shared" si="15"/>
        <v>2542.0833333333335</v>
      </c>
      <c r="L58" s="12">
        <f t="shared" si="69"/>
        <v>1737.572</v>
      </c>
      <c r="M58" s="12">
        <f t="shared" si="16"/>
        <v>68.352283232257</v>
      </c>
      <c r="N58" s="12">
        <f t="shared" si="17"/>
        <v>56.96023602688084</v>
      </c>
      <c r="O58" s="12">
        <f t="shared" si="70"/>
        <v>1132.5</v>
      </c>
      <c r="P58" s="12">
        <f t="shared" si="18"/>
        <v>943.75</v>
      </c>
      <c r="Q58" s="12">
        <f t="shared" si="71"/>
        <v>573.792</v>
      </c>
      <c r="R58" s="12">
        <f t="shared" si="19"/>
        <v>60.7991523178808</v>
      </c>
      <c r="S58" s="11">
        <f t="shared" si="20"/>
        <v>50.66596026490067</v>
      </c>
      <c r="T58" s="51">
        <v>25.9</v>
      </c>
      <c r="U58" s="38">
        <f t="shared" si="21"/>
        <v>21.583333333333332</v>
      </c>
      <c r="V58" s="51">
        <v>0</v>
      </c>
      <c r="W58" s="12">
        <f t="shared" si="22"/>
        <v>0</v>
      </c>
      <c r="X58" s="11">
        <f t="shared" si="23"/>
        <v>0</v>
      </c>
      <c r="Y58" s="51">
        <v>868</v>
      </c>
      <c r="Z58" s="38">
        <f t="shared" si="24"/>
        <v>723.3333333333333</v>
      </c>
      <c r="AA58" s="51">
        <v>528.75</v>
      </c>
      <c r="AB58" s="12">
        <f t="shared" si="25"/>
        <v>73.09907834101384</v>
      </c>
      <c r="AC58" s="11">
        <f t="shared" si="26"/>
        <v>60.91589861751152</v>
      </c>
      <c r="AD58" s="51">
        <v>1106.6</v>
      </c>
      <c r="AE58" s="38">
        <f t="shared" si="27"/>
        <v>922.1666666666665</v>
      </c>
      <c r="AF58" s="51">
        <v>573.792</v>
      </c>
      <c r="AG58" s="12">
        <f t="shared" si="28"/>
        <v>62.222157961322985</v>
      </c>
      <c r="AH58" s="11">
        <f t="shared" si="29"/>
        <v>51.851798301102484</v>
      </c>
      <c r="AI58" s="51">
        <v>0</v>
      </c>
      <c r="AJ58" s="38">
        <f t="shared" si="30"/>
        <v>0</v>
      </c>
      <c r="AK58" s="51">
        <v>0</v>
      </c>
      <c r="AL58" s="12" t="e">
        <f t="shared" si="31"/>
        <v>#DIV/0!</v>
      </c>
      <c r="AM58" s="11" t="e">
        <f t="shared" si="32"/>
        <v>#DIV/0!</v>
      </c>
      <c r="AN58" s="51"/>
      <c r="AO58" s="13">
        <f t="shared" si="33"/>
        <v>0</v>
      </c>
      <c r="AP58" s="51">
        <v>0</v>
      </c>
      <c r="AQ58" s="12" t="e">
        <f t="shared" si="34"/>
        <v>#DIV/0!</v>
      </c>
      <c r="AR58" s="11" t="e">
        <f t="shared" si="35"/>
        <v>#DIV/0!</v>
      </c>
      <c r="AS58" s="41">
        <v>0</v>
      </c>
      <c r="AT58" s="13">
        <f t="shared" si="36"/>
        <v>0</v>
      </c>
      <c r="AU58" s="51">
        <v>0</v>
      </c>
      <c r="AV58" s="41">
        <v>0</v>
      </c>
      <c r="AW58" s="11">
        <f t="shared" si="37"/>
        <v>0</v>
      </c>
      <c r="AX58" s="51">
        <v>0</v>
      </c>
      <c r="AY58" s="52">
        <v>10614.8</v>
      </c>
      <c r="AZ58" s="11">
        <f t="shared" si="38"/>
        <v>8845.666666666666</v>
      </c>
      <c r="BA58" s="51">
        <v>8845.6</v>
      </c>
      <c r="BB58" s="41">
        <v>0</v>
      </c>
      <c r="BC58" s="14">
        <f t="shared" si="39"/>
        <v>0</v>
      </c>
      <c r="BD58" s="14"/>
      <c r="BE58" s="45">
        <v>0</v>
      </c>
      <c r="BF58" s="39">
        <f t="shared" si="40"/>
        <v>0</v>
      </c>
      <c r="BG58" s="51">
        <v>0</v>
      </c>
      <c r="BH58" s="41">
        <v>0</v>
      </c>
      <c r="BI58" s="11">
        <f t="shared" si="41"/>
        <v>0</v>
      </c>
      <c r="BJ58" s="51">
        <v>0</v>
      </c>
      <c r="BK58" s="41">
        <v>0</v>
      </c>
      <c r="BL58" s="11">
        <f t="shared" si="42"/>
        <v>0</v>
      </c>
      <c r="BM58" s="51">
        <v>0</v>
      </c>
      <c r="BN58" s="12">
        <f t="shared" si="72"/>
        <v>450</v>
      </c>
      <c r="BO58" s="12">
        <f t="shared" si="43"/>
        <v>375</v>
      </c>
      <c r="BP58" s="12">
        <f t="shared" si="73"/>
        <v>515.5</v>
      </c>
      <c r="BQ58" s="12">
        <f t="shared" si="44"/>
        <v>137.46666666666667</v>
      </c>
      <c r="BR58" s="11">
        <f t="shared" si="45"/>
        <v>114.55555555555557</v>
      </c>
      <c r="BS58" s="51">
        <v>450</v>
      </c>
      <c r="BT58" s="38">
        <f t="shared" si="46"/>
        <v>375</v>
      </c>
      <c r="BU58" s="51">
        <v>515.5</v>
      </c>
      <c r="BV58" s="51">
        <v>0</v>
      </c>
      <c r="BW58" s="11">
        <f t="shared" si="47"/>
        <v>0</v>
      </c>
      <c r="BX58" s="51">
        <v>0</v>
      </c>
      <c r="BY58" s="45">
        <v>0</v>
      </c>
      <c r="BZ58" s="11">
        <f t="shared" si="48"/>
        <v>0</v>
      </c>
      <c r="CA58" s="51">
        <v>0</v>
      </c>
      <c r="CB58" s="51">
        <v>0</v>
      </c>
      <c r="CC58" s="38">
        <f t="shared" si="49"/>
        <v>0</v>
      </c>
      <c r="CD58" s="51">
        <v>0</v>
      </c>
      <c r="CE58" s="11"/>
      <c r="CF58" s="11"/>
      <c r="CG58" s="51">
        <v>0</v>
      </c>
      <c r="CH58" s="45">
        <v>0</v>
      </c>
      <c r="CI58" s="11">
        <f t="shared" si="50"/>
        <v>0</v>
      </c>
      <c r="CJ58" s="51">
        <v>0</v>
      </c>
      <c r="CK58" s="41">
        <v>0</v>
      </c>
      <c r="CL58" s="38">
        <f t="shared" si="51"/>
        <v>0</v>
      </c>
      <c r="CM58" s="51">
        <v>0</v>
      </c>
      <c r="CN58" s="51">
        <v>150</v>
      </c>
      <c r="CO58" s="38">
        <f t="shared" si="52"/>
        <v>125</v>
      </c>
      <c r="CP58" s="51">
        <v>69.53</v>
      </c>
      <c r="CQ58" s="51">
        <v>100</v>
      </c>
      <c r="CR58" s="11">
        <f t="shared" si="53"/>
        <v>83.33333333333334</v>
      </c>
      <c r="CS58" s="51">
        <v>54.63</v>
      </c>
      <c r="CT58" s="41">
        <v>0</v>
      </c>
      <c r="CU58" s="38">
        <f t="shared" si="54"/>
        <v>0</v>
      </c>
      <c r="CV58" s="51">
        <v>0</v>
      </c>
      <c r="CW58" s="45">
        <v>0</v>
      </c>
      <c r="CX58" s="11">
        <f t="shared" si="55"/>
        <v>0</v>
      </c>
      <c r="CY58" s="51">
        <v>0</v>
      </c>
      <c r="CZ58" s="45">
        <v>0</v>
      </c>
      <c r="DA58" s="11">
        <f t="shared" si="56"/>
        <v>0</v>
      </c>
      <c r="DB58" s="51">
        <v>0</v>
      </c>
      <c r="DC58" s="51">
        <v>450</v>
      </c>
      <c r="DD58" s="11">
        <f t="shared" si="57"/>
        <v>375</v>
      </c>
      <c r="DE58" s="51">
        <v>50</v>
      </c>
      <c r="DF58" s="51">
        <v>0</v>
      </c>
      <c r="DG58" s="12">
        <f t="shared" si="74"/>
        <v>13665.3</v>
      </c>
      <c r="DH58" s="12">
        <f t="shared" si="58"/>
        <v>11387.749999999998</v>
      </c>
      <c r="DI58" s="12">
        <f t="shared" si="75"/>
        <v>10583.172</v>
      </c>
      <c r="DJ58" s="45">
        <v>0</v>
      </c>
      <c r="DK58" s="11">
        <f t="shared" si="59"/>
        <v>0</v>
      </c>
      <c r="DL58" s="51">
        <v>0</v>
      </c>
      <c r="DM58" s="51">
        <v>0</v>
      </c>
      <c r="DN58" s="11">
        <f t="shared" si="60"/>
        <v>0</v>
      </c>
      <c r="DO58" s="51">
        <v>0</v>
      </c>
      <c r="DP58" s="45">
        <v>0</v>
      </c>
      <c r="DQ58" s="11">
        <f t="shared" si="61"/>
        <v>0</v>
      </c>
      <c r="DR58" s="51">
        <v>0</v>
      </c>
      <c r="DS58" s="51">
        <v>0</v>
      </c>
      <c r="DT58" s="11">
        <f t="shared" si="62"/>
        <v>0</v>
      </c>
      <c r="DU58" s="51">
        <v>0</v>
      </c>
      <c r="DV58" s="45">
        <v>0</v>
      </c>
      <c r="DW58" s="11">
        <f t="shared" si="63"/>
        <v>0</v>
      </c>
      <c r="DX58" s="51">
        <v>0</v>
      </c>
      <c r="DY58" s="51">
        <v>800</v>
      </c>
      <c r="DZ58" s="11">
        <f t="shared" si="64"/>
        <v>666.6666666666667</v>
      </c>
      <c r="EA58" s="51">
        <v>0</v>
      </c>
      <c r="EB58" s="51">
        <v>0</v>
      </c>
      <c r="EC58" s="12">
        <f t="shared" si="76"/>
        <v>800</v>
      </c>
      <c r="ED58" s="12">
        <f t="shared" si="65"/>
        <v>666.6666666666667</v>
      </c>
      <c r="EE58" s="12">
        <f t="shared" si="77"/>
        <v>0</v>
      </c>
      <c r="EH58" s="15"/>
      <c r="EJ58" s="15"/>
      <c r="EK58" s="15"/>
      <c r="EM58" s="15"/>
    </row>
    <row r="59" spans="1:143" s="16" customFormat="1" ht="20.25" customHeight="1">
      <c r="A59" s="22">
        <v>50</v>
      </c>
      <c r="B59" s="46" t="s">
        <v>105</v>
      </c>
      <c r="C59" s="41">
        <v>6953.2</v>
      </c>
      <c r="D59" s="45">
        <v>0</v>
      </c>
      <c r="E59" s="26">
        <f t="shared" si="66"/>
        <v>168422.7</v>
      </c>
      <c r="F59" s="34">
        <f t="shared" si="12"/>
        <v>140352.25</v>
      </c>
      <c r="G59" s="12">
        <f t="shared" si="67"/>
        <v>144661.2962</v>
      </c>
      <c r="H59" s="12">
        <f t="shared" si="13"/>
        <v>103.07016538744482</v>
      </c>
      <c r="I59" s="12">
        <f t="shared" si="14"/>
        <v>85.89180448953734</v>
      </c>
      <c r="J59" s="12">
        <f t="shared" si="68"/>
        <v>68895.4</v>
      </c>
      <c r="K59" s="12">
        <f t="shared" si="15"/>
        <v>57412.83333333333</v>
      </c>
      <c r="L59" s="12">
        <f t="shared" si="69"/>
        <v>62608.15420000001</v>
      </c>
      <c r="M59" s="12">
        <f t="shared" si="16"/>
        <v>109.0490584857625</v>
      </c>
      <c r="N59" s="12">
        <f t="shared" si="17"/>
        <v>90.87421540480209</v>
      </c>
      <c r="O59" s="12">
        <f t="shared" si="70"/>
        <v>23000</v>
      </c>
      <c r="P59" s="12">
        <f t="shared" si="18"/>
        <v>19166.666666666668</v>
      </c>
      <c r="Q59" s="12">
        <f t="shared" si="71"/>
        <v>21020.877</v>
      </c>
      <c r="R59" s="12">
        <f t="shared" si="19"/>
        <v>109.67414086956522</v>
      </c>
      <c r="S59" s="11">
        <f t="shared" si="20"/>
        <v>91.39511739130435</v>
      </c>
      <c r="T59" s="51">
        <v>3500</v>
      </c>
      <c r="U59" s="38">
        <f t="shared" si="21"/>
        <v>2916.666666666667</v>
      </c>
      <c r="V59" s="51">
        <v>3167.858</v>
      </c>
      <c r="W59" s="12">
        <f t="shared" si="22"/>
        <v>108.61227428571428</v>
      </c>
      <c r="X59" s="11">
        <f t="shared" si="23"/>
        <v>90.51022857142857</v>
      </c>
      <c r="Y59" s="51">
        <v>5800</v>
      </c>
      <c r="Z59" s="38">
        <f t="shared" si="24"/>
        <v>4833.333333333333</v>
      </c>
      <c r="AA59" s="51">
        <v>5924.9208</v>
      </c>
      <c r="AB59" s="12">
        <f t="shared" si="25"/>
        <v>122.58456827586208</v>
      </c>
      <c r="AC59" s="11">
        <f t="shared" si="26"/>
        <v>102.15380689655171</v>
      </c>
      <c r="AD59" s="51">
        <v>19500</v>
      </c>
      <c r="AE59" s="38">
        <f t="shared" si="27"/>
        <v>16250</v>
      </c>
      <c r="AF59" s="51">
        <v>17853.019</v>
      </c>
      <c r="AG59" s="12">
        <f t="shared" si="28"/>
        <v>109.86473230769232</v>
      </c>
      <c r="AH59" s="11">
        <f t="shared" si="29"/>
        <v>91.5539435897436</v>
      </c>
      <c r="AI59" s="51">
        <v>4270</v>
      </c>
      <c r="AJ59" s="38">
        <f t="shared" si="30"/>
        <v>3558.333333333333</v>
      </c>
      <c r="AK59" s="51">
        <v>4026.352</v>
      </c>
      <c r="AL59" s="12">
        <f t="shared" si="31"/>
        <v>113.15274941451992</v>
      </c>
      <c r="AM59" s="11">
        <f t="shared" si="32"/>
        <v>94.29395784543325</v>
      </c>
      <c r="AN59" s="51">
        <v>5000</v>
      </c>
      <c r="AO59" s="13">
        <f t="shared" si="33"/>
        <v>4166.666666666667</v>
      </c>
      <c r="AP59" s="51">
        <v>4780.66</v>
      </c>
      <c r="AQ59" s="12">
        <f t="shared" si="34"/>
        <v>114.73584</v>
      </c>
      <c r="AR59" s="11">
        <f t="shared" si="35"/>
        <v>95.61319999999999</v>
      </c>
      <c r="AS59" s="41">
        <v>0</v>
      </c>
      <c r="AT59" s="13">
        <f t="shared" si="36"/>
        <v>0</v>
      </c>
      <c r="AU59" s="51">
        <v>0</v>
      </c>
      <c r="AV59" s="41">
        <v>0</v>
      </c>
      <c r="AW59" s="11">
        <f t="shared" si="37"/>
        <v>0</v>
      </c>
      <c r="AX59" s="51">
        <v>0</v>
      </c>
      <c r="AY59" s="52">
        <v>90672.6</v>
      </c>
      <c r="AZ59" s="11">
        <f t="shared" si="38"/>
        <v>75560.5</v>
      </c>
      <c r="BA59" s="51">
        <v>75560.5</v>
      </c>
      <c r="BB59" s="41">
        <v>0</v>
      </c>
      <c r="BC59" s="14">
        <f t="shared" si="39"/>
        <v>0</v>
      </c>
      <c r="BD59" s="14"/>
      <c r="BE59" s="45">
        <v>3500.6</v>
      </c>
      <c r="BF59" s="39">
        <f t="shared" si="40"/>
        <v>2917.1666666666665</v>
      </c>
      <c r="BG59" s="51">
        <v>2681.4</v>
      </c>
      <c r="BH59" s="41">
        <v>0</v>
      </c>
      <c r="BI59" s="11">
        <f t="shared" si="41"/>
        <v>0</v>
      </c>
      <c r="BJ59" s="51">
        <v>0</v>
      </c>
      <c r="BK59" s="41">
        <v>0</v>
      </c>
      <c r="BL59" s="11">
        <f t="shared" si="42"/>
        <v>0</v>
      </c>
      <c r="BM59" s="51">
        <v>0</v>
      </c>
      <c r="BN59" s="12">
        <f t="shared" si="72"/>
        <v>4336</v>
      </c>
      <c r="BO59" s="12">
        <f t="shared" si="43"/>
        <v>3613.333333333333</v>
      </c>
      <c r="BP59" s="12">
        <f t="shared" si="73"/>
        <v>3660.2299999999996</v>
      </c>
      <c r="BQ59" s="12">
        <f t="shared" si="44"/>
        <v>101.2978782287823</v>
      </c>
      <c r="BR59" s="11">
        <f t="shared" si="45"/>
        <v>84.41489852398523</v>
      </c>
      <c r="BS59" s="51">
        <v>1100</v>
      </c>
      <c r="BT59" s="38">
        <f t="shared" si="46"/>
        <v>916.6666666666667</v>
      </c>
      <c r="BU59" s="51">
        <v>939.8</v>
      </c>
      <c r="BV59" s="51">
        <v>0</v>
      </c>
      <c r="BW59" s="11">
        <f t="shared" si="47"/>
        <v>0</v>
      </c>
      <c r="BX59" s="51">
        <v>0</v>
      </c>
      <c r="BY59" s="45">
        <v>0</v>
      </c>
      <c r="BZ59" s="11">
        <f t="shared" si="48"/>
        <v>0</v>
      </c>
      <c r="CA59" s="51">
        <v>0</v>
      </c>
      <c r="CB59" s="51">
        <v>3236</v>
      </c>
      <c r="CC59" s="38">
        <f t="shared" si="49"/>
        <v>2696.666666666667</v>
      </c>
      <c r="CD59" s="51">
        <v>2720.43</v>
      </c>
      <c r="CE59" s="11"/>
      <c r="CF59" s="11"/>
      <c r="CG59" s="51">
        <v>0</v>
      </c>
      <c r="CH59" s="45">
        <v>5354.1</v>
      </c>
      <c r="CI59" s="11">
        <f t="shared" si="50"/>
        <v>4461.75</v>
      </c>
      <c r="CJ59" s="51">
        <v>3811.242</v>
      </c>
      <c r="CK59" s="41">
        <v>0</v>
      </c>
      <c r="CL59" s="38">
        <f t="shared" si="51"/>
        <v>0</v>
      </c>
      <c r="CM59" s="51">
        <v>0</v>
      </c>
      <c r="CN59" s="51">
        <v>20324</v>
      </c>
      <c r="CO59" s="38">
        <f t="shared" si="52"/>
        <v>16936.666666666668</v>
      </c>
      <c r="CP59" s="51">
        <v>18056.912</v>
      </c>
      <c r="CQ59" s="51">
        <v>6000</v>
      </c>
      <c r="CR59" s="11">
        <f t="shared" si="53"/>
        <v>5000</v>
      </c>
      <c r="CS59" s="51">
        <v>6266.712</v>
      </c>
      <c r="CT59" s="41">
        <v>0</v>
      </c>
      <c r="CU59" s="38">
        <f t="shared" si="54"/>
        <v>0</v>
      </c>
      <c r="CV59" s="51">
        <v>0</v>
      </c>
      <c r="CW59" s="45">
        <v>0</v>
      </c>
      <c r="CX59" s="11">
        <f t="shared" si="55"/>
        <v>0</v>
      </c>
      <c r="CY59" s="51">
        <v>300</v>
      </c>
      <c r="CZ59" s="45">
        <v>0</v>
      </c>
      <c r="DA59" s="11">
        <f t="shared" si="56"/>
        <v>0</v>
      </c>
      <c r="DB59" s="51">
        <v>0</v>
      </c>
      <c r="DC59" s="51">
        <v>6165.4</v>
      </c>
      <c r="DD59" s="11">
        <f t="shared" si="57"/>
        <v>5137.833333333333</v>
      </c>
      <c r="DE59" s="51">
        <v>4838.2024</v>
      </c>
      <c r="DF59" s="51">
        <v>0</v>
      </c>
      <c r="DG59" s="12">
        <f t="shared" si="74"/>
        <v>168422.7</v>
      </c>
      <c r="DH59" s="12">
        <f t="shared" si="58"/>
        <v>140352.25</v>
      </c>
      <c r="DI59" s="12">
        <f t="shared" si="75"/>
        <v>144661.2962</v>
      </c>
      <c r="DJ59" s="45">
        <v>0</v>
      </c>
      <c r="DK59" s="11">
        <f t="shared" si="59"/>
        <v>0</v>
      </c>
      <c r="DL59" s="51">
        <v>0</v>
      </c>
      <c r="DM59" s="51">
        <v>0</v>
      </c>
      <c r="DN59" s="11">
        <f t="shared" si="60"/>
        <v>0</v>
      </c>
      <c r="DO59" s="51">
        <v>0</v>
      </c>
      <c r="DP59" s="45">
        <v>0</v>
      </c>
      <c r="DQ59" s="11">
        <f t="shared" si="61"/>
        <v>0</v>
      </c>
      <c r="DR59" s="51">
        <v>0</v>
      </c>
      <c r="DS59" s="51">
        <v>0</v>
      </c>
      <c r="DT59" s="11">
        <f t="shared" si="62"/>
        <v>0</v>
      </c>
      <c r="DU59" s="51">
        <v>0</v>
      </c>
      <c r="DV59" s="45">
        <v>0</v>
      </c>
      <c r="DW59" s="11">
        <f t="shared" si="63"/>
        <v>0</v>
      </c>
      <c r="DX59" s="51">
        <v>0</v>
      </c>
      <c r="DY59" s="51">
        <v>8420</v>
      </c>
      <c r="DZ59" s="11">
        <f t="shared" si="64"/>
        <v>7016.666666666666</v>
      </c>
      <c r="EA59" s="51">
        <v>0</v>
      </c>
      <c r="EB59" s="51">
        <v>0</v>
      </c>
      <c r="EC59" s="12">
        <f t="shared" si="76"/>
        <v>8420</v>
      </c>
      <c r="ED59" s="12">
        <f t="shared" si="65"/>
        <v>7016.666666666666</v>
      </c>
      <c r="EE59" s="12">
        <f t="shared" si="77"/>
        <v>0</v>
      </c>
      <c r="EH59" s="15"/>
      <c r="EJ59" s="15"/>
      <c r="EK59" s="15"/>
      <c r="EM59" s="15"/>
    </row>
    <row r="60" spans="1:143" s="16" customFormat="1" ht="20.25" customHeight="1">
      <c r="A60" s="22">
        <v>51</v>
      </c>
      <c r="B60" s="46" t="s">
        <v>106</v>
      </c>
      <c r="C60" s="41">
        <v>1366.5</v>
      </c>
      <c r="D60" s="45">
        <v>0</v>
      </c>
      <c r="E60" s="26">
        <f t="shared" si="66"/>
        <v>5835.1</v>
      </c>
      <c r="F60" s="34">
        <f t="shared" si="12"/>
        <v>4862.583333333334</v>
      </c>
      <c r="G60" s="12">
        <f t="shared" si="67"/>
        <v>4107.042</v>
      </c>
      <c r="H60" s="12">
        <f t="shared" si="13"/>
        <v>84.46214118009974</v>
      </c>
      <c r="I60" s="12">
        <f t="shared" si="14"/>
        <v>70.38511765008312</v>
      </c>
      <c r="J60" s="12">
        <f t="shared" si="68"/>
        <v>2234.1</v>
      </c>
      <c r="K60" s="12">
        <f t="shared" si="15"/>
        <v>1861.7499999999998</v>
      </c>
      <c r="L60" s="12">
        <f t="shared" si="69"/>
        <v>1106.142</v>
      </c>
      <c r="M60" s="12">
        <f t="shared" si="16"/>
        <v>59.4140996374379</v>
      </c>
      <c r="N60" s="12">
        <f t="shared" si="17"/>
        <v>49.511749697864914</v>
      </c>
      <c r="O60" s="12">
        <f t="shared" si="70"/>
        <v>127.6</v>
      </c>
      <c r="P60" s="12">
        <f t="shared" si="18"/>
        <v>106.33333333333333</v>
      </c>
      <c r="Q60" s="12">
        <f t="shared" si="71"/>
        <v>75.00800000000001</v>
      </c>
      <c r="R60" s="12">
        <f t="shared" si="19"/>
        <v>70.54043887147337</v>
      </c>
      <c r="S60" s="11">
        <f t="shared" si="20"/>
        <v>58.78369905956114</v>
      </c>
      <c r="T60" s="51">
        <v>5</v>
      </c>
      <c r="U60" s="38">
        <f t="shared" si="21"/>
        <v>4.166666666666667</v>
      </c>
      <c r="V60" s="51">
        <v>0.108</v>
      </c>
      <c r="W60" s="12">
        <f t="shared" si="22"/>
        <v>2.5919999999999996</v>
      </c>
      <c r="X60" s="11">
        <f t="shared" si="23"/>
        <v>2.16</v>
      </c>
      <c r="Y60" s="51">
        <v>898.5</v>
      </c>
      <c r="Z60" s="38">
        <f t="shared" si="24"/>
        <v>748.75</v>
      </c>
      <c r="AA60" s="51">
        <v>675.82</v>
      </c>
      <c r="AB60" s="12">
        <f t="shared" si="25"/>
        <v>90.25976627712855</v>
      </c>
      <c r="AC60" s="11">
        <f t="shared" si="26"/>
        <v>75.21647189760714</v>
      </c>
      <c r="AD60" s="51">
        <v>122.6</v>
      </c>
      <c r="AE60" s="38">
        <f t="shared" si="27"/>
        <v>102.16666666666667</v>
      </c>
      <c r="AF60" s="51">
        <v>74.9</v>
      </c>
      <c r="AG60" s="12">
        <f t="shared" si="28"/>
        <v>73.3115823817292</v>
      </c>
      <c r="AH60" s="11">
        <f t="shared" si="29"/>
        <v>61.09298531810767</v>
      </c>
      <c r="AI60" s="51">
        <v>0</v>
      </c>
      <c r="AJ60" s="38">
        <f t="shared" si="30"/>
        <v>0</v>
      </c>
      <c r="AK60" s="51">
        <v>0</v>
      </c>
      <c r="AL60" s="12" t="e">
        <f t="shared" si="31"/>
        <v>#DIV/0!</v>
      </c>
      <c r="AM60" s="11" t="e">
        <f t="shared" si="32"/>
        <v>#DIV/0!</v>
      </c>
      <c r="AN60" s="51"/>
      <c r="AO60" s="13">
        <f t="shared" si="33"/>
        <v>0</v>
      </c>
      <c r="AP60" s="51">
        <v>0</v>
      </c>
      <c r="AQ60" s="12" t="e">
        <f t="shared" si="34"/>
        <v>#DIV/0!</v>
      </c>
      <c r="AR60" s="11" t="e">
        <f t="shared" si="35"/>
        <v>#DIV/0!</v>
      </c>
      <c r="AS60" s="41">
        <v>0</v>
      </c>
      <c r="AT60" s="13">
        <f t="shared" si="36"/>
        <v>0</v>
      </c>
      <c r="AU60" s="51">
        <v>0</v>
      </c>
      <c r="AV60" s="41">
        <v>0</v>
      </c>
      <c r="AW60" s="11">
        <f t="shared" si="37"/>
        <v>0</v>
      </c>
      <c r="AX60" s="51">
        <v>0</v>
      </c>
      <c r="AY60" s="52">
        <v>3601</v>
      </c>
      <c r="AZ60" s="11">
        <f t="shared" si="38"/>
        <v>3000.833333333333</v>
      </c>
      <c r="BA60" s="51">
        <v>3000.9</v>
      </c>
      <c r="BB60" s="41">
        <v>0</v>
      </c>
      <c r="BC60" s="14">
        <f t="shared" si="39"/>
        <v>0</v>
      </c>
      <c r="BD60" s="24"/>
      <c r="BE60" s="45">
        <v>0</v>
      </c>
      <c r="BF60" s="39">
        <f t="shared" si="40"/>
        <v>0</v>
      </c>
      <c r="BG60" s="51">
        <v>0</v>
      </c>
      <c r="BH60" s="41">
        <v>0</v>
      </c>
      <c r="BI60" s="11">
        <f t="shared" si="41"/>
        <v>0</v>
      </c>
      <c r="BJ60" s="51">
        <v>0</v>
      </c>
      <c r="BK60" s="41">
        <v>0</v>
      </c>
      <c r="BL60" s="11">
        <f t="shared" si="42"/>
        <v>0</v>
      </c>
      <c r="BM60" s="51">
        <v>0</v>
      </c>
      <c r="BN60" s="12">
        <f t="shared" si="72"/>
        <v>500</v>
      </c>
      <c r="BO60" s="12">
        <f t="shared" si="43"/>
        <v>416.66666666666663</v>
      </c>
      <c r="BP60" s="12">
        <f t="shared" si="73"/>
        <v>355.314</v>
      </c>
      <c r="BQ60" s="12">
        <f t="shared" si="44"/>
        <v>85.27536</v>
      </c>
      <c r="BR60" s="11">
        <f t="shared" si="45"/>
        <v>71.06280000000001</v>
      </c>
      <c r="BS60" s="51">
        <v>500</v>
      </c>
      <c r="BT60" s="38">
        <f t="shared" si="46"/>
        <v>416.66666666666663</v>
      </c>
      <c r="BU60" s="51">
        <v>355.314</v>
      </c>
      <c r="BV60" s="51">
        <v>0</v>
      </c>
      <c r="BW60" s="11">
        <f t="shared" si="47"/>
        <v>0</v>
      </c>
      <c r="BX60" s="51">
        <v>0</v>
      </c>
      <c r="BY60" s="45">
        <v>0</v>
      </c>
      <c r="BZ60" s="11">
        <f t="shared" si="48"/>
        <v>0</v>
      </c>
      <c r="CA60" s="51">
        <v>0</v>
      </c>
      <c r="CB60" s="51">
        <v>0</v>
      </c>
      <c r="CC60" s="38">
        <f t="shared" si="49"/>
        <v>0</v>
      </c>
      <c r="CD60" s="51">
        <v>0</v>
      </c>
      <c r="CE60" s="11"/>
      <c r="CF60" s="11"/>
      <c r="CG60" s="51">
        <v>0</v>
      </c>
      <c r="CH60" s="45">
        <v>0</v>
      </c>
      <c r="CI60" s="11">
        <f t="shared" si="50"/>
        <v>0</v>
      </c>
      <c r="CJ60" s="51">
        <v>0</v>
      </c>
      <c r="CK60" s="41">
        <v>0</v>
      </c>
      <c r="CL60" s="38">
        <f t="shared" si="51"/>
        <v>0</v>
      </c>
      <c r="CM60" s="51">
        <v>0</v>
      </c>
      <c r="CN60" s="51">
        <v>708</v>
      </c>
      <c r="CO60" s="38">
        <f t="shared" si="52"/>
        <v>590</v>
      </c>
      <c r="CP60" s="51">
        <v>0</v>
      </c>
      <c r="CQ60" s="51">
        <v>108</v>
      </c>
      <c r="CR60" s="11">
        <f t="shared" si="53"/>
        <v>90</v>
      </c>
      <c r="CS60" s="51">
        <v>0</v>
      </c>
      <c r="CT60" s="41">
        <v>0</v>
      </c>
      <c r="CU60" s="38">
        <f t="shared" si="54"/>
        <v>0</v>
      </c>
      <c r="CV60" s="51">
        <v>0</v>
      </c>
      <c r="CW60" s="45">
        <v>0</v>
      </c>
      <c r="CX60" s="11">
        <f t="shared" si="55"/>
        <v>0</v>
      </c>
      <c r="CY60" s="51">
        <v>0</v>
      </c>
      <c r="CZ60" s="45">
        <v>0</v>
      </c>
      <c r="DA60" s="11">
        <f t="shared" si="56"/>
        <v>0</v>
      </c>
      <c r="DB60" s="51">
        <v>0</v>
      </c>
      <c r="DC60" s="51">
        <v>0</v>
      </c>
      <c r="DD60" s="11">
        <f t="shared" si="57"/>
        <v>0</v>
      </c>
      <c r="DE60" s="51">
        <v>0</v>
      </c>
      <c r="DF60" s="51">
        <v>0</v>
      </c>
      <c r="DG60" s="12">
        <f t="shared" si="74"/>
        <v>5835.1</v>
      </c>
      <c r="DH60" s="12">
        <f t="shared" si="58"/>
        <v>4862.583333333334</v>
      </c>
      <c r="DI60" s="12">
        <f t="shared" si="75"/>
        <v>4107.042</v>
      </c>
      <c r="DJ60" s="45">
        <v>0</v>
      </c>
      <c r="DK60" s="11">
        <f t="shared" si="59"/>
        <v>0</v>
      </c>
      <c r="DL60" s="51">
        <v>0</v>
      </c>
      <c r="DM60" s="51">
        <v>0</v>
      </c>
      <c r="DN60" s="11">
        <f t="shared" si="60"/>
        <v>0</v>
      </c>
      <c r="DO60" s="51">
        <v>0</v>
      </c>
      <c r="DP60" s="45">
        <v>0</v>
      </c>
      <c r="DQ60" s="11">
        <f t="shared" si="61"/>
        <v>0</v>
      </c>
      <c r="DR60" s="51">
        <v>0</v>
      </c>
      <c r="DS60" s="51">
        <v>0</v>
      </c>
      <c r="DT60" s="11">
        <f t="shared" si="62"/>
        <v>0</v>
      </c>
      <c r="DU60" s="51">
        <v>0</v>
      </c>
      <c r="DV60" s="45">
        <v>0</v>
      </c>
      <c r="DW60" s="11">
        <f t="shared" si="63"/>
        <v>0</v>
      </c>
      <c r="DX60" s="51">
        <v>0</v>
      </c>
      <c r="DY60" s="51">
        <v>300</v>
      </c>
      <c r="DZ60" s="11">
        <f t="shared" si="64"/>
        <v>250</v>
      </c>
      <c r="EA60" s="51">
        <v>0</v>
      </c>
      <c r="EB60" s="51">
        <v>0</v>
      </c>
      <c r="EC60" s="12">
        <f t="shared" si="76"/>
        <v>300</v>
      </c>
      <c r="ED60" s="12">
        <f t="shared" si="65"/>
        <v>250</v>
      </c>
      <c r="EE60" s="12">
        <f t="shared" si="77"/>
        <v>0</v>
      </c>
      <c r="EH60" s="15"/>
      <c r="EJ60" s="15"/>
      <c r="EK60" s="15"/>
      <c r="EM60" s="15"/>
    </row>
    <row r="61" spans="1:143" s="16" customFormat="1" ht="20.25" customHeight="1">
      <c r="A61" s="22">
        <v>52</v>
      </c>
      <c r="B61" s="46" t="s">
        <v>107</v>
      </c>
      <c r="C61" s="41">
        <v>3146.8</v>
      </c>
      <c r="D61" s="45">
        <v>0</v>
      </c>
      <c r="E61" s="26">
        <f t="shared" si="66"/>
        <v>22788.399999999998</v>
      </c>
      <c r="F61" s="34">
        <f t="shared" si="12"/>
        <v>18990.333333333332</v>
      </c>
      <c r="G61" s="12">
        <f t="shared" si="67"/>
        <v>19291.146</v>
      </c>
      <c r="H61" s="12">
        <f t="shared" si="13"/>
        <v>101.58403047164349</v>
      </c>
      <c r="I61" s="12">
        <f t="shared" si="14"/>
        <v>84.65335872636956</v>
      </c>
      <c r="J61" s="12">
        <f t="shared" si="68"/>
        <v>4482.6</v>
      </c>
      <c r="K61" s="12">
        <f t="shared" si="15"/>
        <v>3735.5</v>
      </c>
      <c r="L61" s="12">
        <f t="shared" si="69"/>
        <v>4036.246</v>
      </c>
      <c r="M61" s="12">
        <f t="shared" si="16"/>
        <v>108.05102395930932</v>
      </c>
      <c r="N61" s="12">
        <f t="shared" si="17"/>
        <v>90.0425199660911</v>
      </c>
      <c r="O61" s="12">
        <f t="shared" si="70"/>
        <v>1802.6</v>
      </c>
      <c r="P61" s="12">
        <f t="shared" si="18"/>
        <v>1502.1666666666667</v>
      </c>
      <c r="Q61" s="12">
        <f t="shared" si="71"/>
        <v>1589.219</v>
      </c>
      <c r="R61" s="12">
        <f t="shared" si="19"/>
        <v>105.79511816265395</v>
      </c>
      <c r="S61" s="11">
        <f t="shared" si="20"/>
        <v>88.1625984688783</v>
      </c>
      <c r="T61" s="51">
        <v>2.6</v>
      </c>
      <c r="U61" s="38">
        <f t="shared" si="21"/>
        <v>2.166666666666667</v>
      </c>
      <c r="V61" s="51">
        <v>0.258</v>
      </c>
      <c r="W61" s="12">
        <f t="shared" si="22"/>
        <v>11.907692307692306</v>
      </c>
      <c r="X61" s="11">
        <f t="shared" si="23"/>
        <v>9.923076923076923</v>
      </c>
      <c r="Y61" s="51">
        <v>1150</v>
      </c>
      <c r="Z61" s="38">
        <f t="shared" si="24"/>
        <v>958.3333333333333</v>
      </c>
      <c r="AA61" s="51">
        <v>1019.027</v>
      </c>
      <c r="AB61" s="12">
        <f t="shared" si="25"/>
        <v>106.33325217391305</v>
      </c>
      <c r="AC61" s="11">
        <f t="shared" si="26"/>
        <v>88.61104347826088</v>
      </c>
      <c r="AD61" s="51">
        <v>1800</v>
      </c>
      <c r="AE61" s="38">
        <f t="shared" si="27"/>
        <v>1500</v>
      </c>
      <c r="AF61" s="51">
        <v>1588.961</v>
      </c>
      <c r="AG61" s="12">
        <f t="shared" si="28"/>
        <v>105.93073333333334</v>
      </c>
      <c r="AH61" s="11">
        <f t="shared" si="29"/>
        <v>88.2756111111111</v>
      </c>
      <c r="AI61" s="51">
        <v>30</v>
      </c>
      <c r="AJ61" s="38">
        <f t="shared" si="30"/>
        <v>25</v>
      </c>
      <c r="AK61" s="51">
        <v>45</v>
      </c>
      <c r="AL61" s="12">
        <f t="shared" si="31"/>
        <v>180</v>
      </c>
      <c r="AM61" s="11">
        <f t="shared" si="32"/>
        <v>150</v>
      </c>
      <c r="AN61" s="51"/>
      <c r="AO61" s="13">
        <f t="shared" si="33"/>
        <v>0</v>
      </c>
      <c r="AP61" s="51">
        <v>0</v>
      </c>
      <c r="AQ61" s="12" t="e">
        <f t="shared" si="34"/>
        <v>#DIV/0!</v>
      </c>
      <c r="AR61" s="11" t="e">
        <f t="shared" si="35"/>
        <v>#DIV/0!</v>
      </c>
      <c r="AS61" s="41">
        <v>0</v>
      </c>
      <c r="AT61" s="13">
        <f t="shared" si="36"/>
        <v>0</v>
      </c>
      <c r="AU61" s="51">
        <v>0</v>
      </c>
      <c r="AV61" s="41">
        <v>0</v>
      </c>
      <c r="AW61" s="11">
        <f t="shared" si="37"/>
        <v>0</v>
      </c>
      <c r="AX61" s="51">
        <v>0</v>
      </c>
      <c r="AY61" s="52">
        <v>18305.8</v>
      </c>
      <c r="AZ61" s="11">
        <f t="shared" si="38"/>
        <v>15254.833333333334</v>
      </c>
      <c r="BA61" s="51">
        <v>15254.9</v>
      </c>
      <c r="BB61" s="41">
        <v>0</v>
      </c>
      <c r="BC61" s="14">
        <f t="shared" si="39"/>
        <v>0</v>
      </c>
      <c r="BD61" s="14"/>
      <c r="BE61" s="45">
        <v>0</v>
      </c>
      <c r="BF61" s="39">
        <f t="shared" si="40"/>
        <v>0</v>
      </c>
      <c r="BG61" s="51">
        <v>0</v>
      </c>
      <c r="BH61" s="41">
        <v>0</v>
      </c>
      <c r="BI61" s="11">
        <f t="shared" si="41"/>
        <v>0</v>
      </c>
      <c r="BJ61" s="51">
        <v>0</v>
      </c>
      <c r="BK61" s="41">
        <v>0</v>
      </c>
      <c r="BL61" s="11">
        <f t="shared" si="42"/>
        <v>0</v>
      </c>
      <c r="BM61" s="51">
        <v>0</v>
      </c>
      <c r="BN61" s="12">
        <f t="shared" si="72"/>
        <v>500</v>
      </c>
      <c r="BO61" s="12">
        <f t="shared" si="43"/>
        <v>416.66666666666663</v>
      </c>
      <c r="BP61" s="12">
        <f t="shared" si="73"/>
        <v>430.8</v>
      </c>
      <c r="BQ61" s="12">
        <f t="shared" si="44"/>
        <v>103.39200000000002</v>
      </c>
      <c r="BR61" s="11">
        <f t="shared" si="45"/>
        <v>86.16</v>
      </c>
      <c r="BS61" s="51">
        <v>240</v>
      </c>
      <c r="BT61" s="38">
        <f t="shared" si="46"/>
        <v>200</v>
      </c>
      <c r="BU61" s="51">
        <v>200</v>
      </c>
      <c r="BV61" s="51">
        <v>160</v>
      </c>
      <c r="BW61" s="11">
        <f t="shared" si="47"/>
        <v>133.33333333333334</v>
      </c>
      <c r="BX61" s="51">
        <v>230.8</v>
      </c>
      <c r="BY61" s="45">
        <v>0</v>
      </c>
      <c r="BZ61" s="11">
        <f t="shared" si="48"/>
        <v>0</v>
      </c>
      <c r="CA61" s="51">
        <v>0</v>
      </c>
      <c r="CB61" s="51">
        <v>100</v>
      </c>
      <c r="CC61" s="38">
        <f t="shared" si="49"/>
        <v>83.33333333333334</v>
      </c>
      <c r="CD61" s="51">
        <v>0</v>
      </c>
      <c r="CE61" s="11"/>
      <c r="CF61" s="11"/>
      <c r="CG61" s="51">
        <v>0</v>
      </c>
      <c r="CH61" s="45">
        <v>0</v>
      </c>
      <c r="CI61" s="11">
        <f t="shared" si="50"/>
        <v>0</v>
      </c>
      <c r="CJ61" s="51">
        <v>0</v>
      </c>
      <c r="CK61" s="41">
        <v>0</v>
      </c>
      <c r="CL61" s="38">
        <f t="shared" si="51"/>
        <v>0</v>
      </c>
      <c r="CM61" s="51">
        <v>0</v>
      </c>
      <c r="CN61" s="51">
        <v>1000</v>
      </c>
      <c r="CO61" s="38">
        <f t="shared" si="52"/>
        <v>833.3333333333333</v>
      </c>
      <c r="CP61" s="51">
        <v>952.2</v>
      </c>
      <c r="CQ61" s="51">
        <v>500</v>
      </c>
      <c r="CR61" s="11">
        <f t="shared" si="53"/>
        <v>416.66666666666663</v>
      </c>
      <c r="CS61" s="51">
        <v>257.2</v>
      </c>
      <c r="CT61" s="41">
        <v>0</v>
      </c>
      <c r="CU61" s="38">
        <f t="shared" si="54"/>
        <v>0</v>
      </c>
      <c r="CV61" s="51">
        <v>0</v>
      </c>
      <c r="CW61" s="45">
        <v>0</v>
      </c>
      <c r="CX61" s="11">
        <f t="shared" si="55"/>
        <v>0</v>
      </c>
      <c r="CY61" s="51">
        <v>0</v>
      </c>
      <c r="CZ61" s="45">
        <v>0</v>
      </c>
      <c r="DA61" s="11">
        <f t="shared" si="56"/>
        <v>0</v>
      </c>
      <c r="DB61" s="51">
        <v>0</v>
      </c>
      <c r="DC61" s="51">
        <v>0</v>
      </c>
      <c r="DD61" s="11">
        <f t="shared" si="57"/>
        <v>0</v>
      </c>
      <c r="DE61" s="51">
        <v>0</v>
      </c>
      <c r="DF61" s="51">
        <v>0</v>
      </c>
      <c r="DG61" s="12">
        <f t="shared" si="74"/>
        <v>22788.399999999998</v>
      </c>
      <c r="DH61" s="12">
        <f t="shared" si="58"/>
        <v>18990.333333333332</v>
      </c>
      <c r="DI61" s="12">
        <f t="shared" si="75"/>
        <v>19291.146</v>
      </c>
      <c r="DJ61" s="45">
        <v>0</v>
      </c>
      <c r="DK61" s="11">
        <f t="shared" si="59"/>
        <v>0</v>
      </c>
      <c r="DL61" s="51">
        <v>0</v>
      </c>
      <c r="DM61" s="51">
        <v>0</v>
      </c>
      <c r="DN61" s="11">
        <f t="shared" si="60"/>
        <v>0</v>
      </c>
      <c r="DO61" s="51">
        <v>0</v>
      </c>
      <c r="DP61" s="45">
        <v>0</v>
      </c>
      <c r="DQ61" s="11">
        <f t="shared" si="61"/>
        <v>0</v>
      </c>
      <c r="DR61" s="51">
        <v>0</v>
      </c>
      <c r="DS61" s="51">
        <v>0</v>
      </c>
      <c r="DT61" s="11">
        <f t="shared" si="62"/>
        <v>0</v>
      </c>
      <c r="DU61" s="51">
        <v>0</v>
      </c>
      <c r="DV61" s="45">
        <v>0</v>
      </c>
      <c r="DW61" s="11">
        <f t="shared" si="63"/>
        <v>0</v>
      </c>
      <c r="DX61" s="51">
        <v>0</v>
      </c>
      <c r="DY61" s="51">
        <v>1500</v>
      </c>
      <c r="DZ61" s="11">
        <f t="shared" si="64"/>
        <v>1250</v>
      </c>
      <c r="EA61" s="51">
        <v>0</v>
      </c>
      <c r="EB61" s="51">
        <v>0</v>
      </c>
      <c r="EC61" s="12">
        <f t="shared" si="76"/>
        <v>1500</v>
      </c>
      <c r="ED61" s="12">
        <f t="shared" si="65"/>
        <v>1250</v>
      </c>
      <c r="EE61" s="12">
        <f t="shared" si="77"/>
        <v>0</v>
      </c>
      <c r="EH61" s="15"/>
      <c r="EJ61" s="15"/>
      <c r="EK61" s="15"/>
      <c r="EM61" s="15"/>
    </row>
    <row r="62" spans="1:143" s="16" customFormat="1" ht="20.25" customHeight="1">
      <c r="A62" s="22">
        <v>53</v>
      </c>
      <c r="B62" s="46" t="s">
        <v>108</v>
      </c>
      <c r="C62" s="41">
        <v>815.5</v>
      </c>
      <c r="D62" s="45">
        <v>0</v>
      </c>
      <c r="E62" s="26">
        <f t="shared" si="66"/>
        <v>4580.7</v>
      </c>
      <c r="F62" s="34">
        <f t="shared" si="12"/>
        <v>3817.2499999999995</v>
      </c>
      <c r="G62" s="12">
        <f t="shared" si="67"/>
        <v>2684.473</v>
      </c>
      <c r="H62" s="12">
        <f t="shared" si="13"/>
        <v>70.32478878773986</v>
      </c>
      <c r="I62" s="12">
        <f t="shared" si="14"/>
        <v>58.60399065644989</v>
      </c>
      <c r="J62" s="12">
        <f t="shared" si="68"/>
        <v>1080.7</v>
      </c>
      <c r="K62" s="12">
        <f t="shared" si="15"/>
        <v>900.5833333333334</v>
      </c>
      <c r="L62" s="12">
        <f t="shared" si="69"/>
        <v>626.45</v>
      </c>
      <c r="M62" s="12">
        <f t="shared" si="16"/>
        <v>69.56047006569817</v>
      </c>
      <c r="N62" s="12">
        <f t="shared" si="17"/>
        <v>57.9670583880818</v>
      </c>
      <c r="O62" s="12">
        <f t="shared" si="70"/>
        <v>313.6</v>
      </c>
      <c r="P62" s="12">
        <f t="shared" si="18"/>
        <v>261.33333333333337</v>
      </c>
      <c r="Q62" s="12">
        <f t="shared" si="71"/>
        <v>209.45</v>
      </c>
      <c r="R62" s="12">
        <f t="shared" si="19"/>
        <v>80.14668367346938</v>
      </c>
      <c r="S62" s="11">
        <f t="shared" si="20"/>
        <v>66.78890306122447</v>
      </c>
      <c r="T62" s="51">
        <v>0</v>
      </c>
      <c r="U62" s="38">
        <f t="shared" si="21"/>
        <v>0</v>
      </c>
      <c r="V62" s="51">
        <v>0</v>
      </c>
      <c r="W62" s="12" t="e">
        <f t="shared" si="22"/>
        <v>#DIV/0!</v>
      </c>
      <c r="X62" s="11" t="e">
        <f t="shared" si="23"/>
        <v>#DIV/0!</v>
      </c>
      <c r="Y62" s="51">
        <v>463.1</v>
      </c>
      <c r="Z62" s="38">
        <f t="shared" si="24"/>
        <v>385.9166666666667</v>
      </c>
      <c r="AA62" s="51">
        <v>264</v>
      </c>
      <c r="AB62" s="12">
        <f t="shared" si="25"/>
        <v>68.40855106888361</v>
      </c>
      <c r="AC62" s="11">
        <f t="shared" si="26"/>
        <v>57.00712589073634</v>
      </c>
      <c r="AD62" s="51">
        <v>313.6</v>
      </c>
      <c r="AE62" s="38">
        <f t="shared" si="27"/>
        <v>261.33333333333337</v>
      </c>
      <c r="AF62" s="51">
        <v>209.45</v>
      </c>
      <c r="AG62" s="12">
        <f t="shared" si="28"/>
        <v>80.14668367346938</v>
      </c>
      <c r="AH62" s="11">
        <f t="shared" si="29"/>
        <v>66.78890306122447</v>
      </c>
      <c r="AI62" s="51">
        <v>0</v>
      </c>
      <c r="AJ62" s="38">
        <f t="shared" si="30"/>
        <v>0</v>
      </c>
      <c r="AK62" s="51">
        <v>0</v>
      </c>
      <c r="AL62" s="12" t="e">
        <f t="shared" si="31"/>
        <v>#DIV/0!</v>
      </c>
      <c r="AM62" s="11" t="e">
        <f t="shared" si="32"/>
        <v>#DIV/0!</v>
      </c>
      <c r="AN62" s="51"/>
      <c r="AO62" s="13">
        <f t="shared" si="33"/>
        <v>0</v>
      </c>
      <c r="AP62" s="51">
        <v>0</v>
      </c>
      <c r="AQ62" s="12" t="e">
        <f t="shared" si="34"/>
        <v>#DIV/0!</v>
      </c>
      <c r="AR62" s="11" t="e">
        <f t="shared" si="35"/>
        <v>#DIV/0!</v>
      </c>
      <c r="AS62" s="41">
        <v>0</v>
      </c>
      <c r="AT62" s="13">
        <f t="shared" si="36"/>
        <v>0</v>
      </c>
      <c r="AU62" s="51">
        <v>0</v>
      </c>
      <c r="AV62" s="41">
        <v>0</v>
      </c>
      <c r="AW62" s="11">
        <f t="shared" si="37"/>
        <v>0</v>
      </c>
      <c r="AX62" s="51">
        <v>0</v>
      </c>
      <c r="AY62" s="52">
        <v>3500</v>
      </c>
      <c r="AZ62" s="11">
        <f t="shared" si="38"/>
        <v>2916.666666666667</v>
      </c>
      <c r="BA62" s="51">
        <v>2916.6</v>
      </c>
      <c r="BB62" s="41">
        <v>0</v>
      </c>
      <c r="BC62" s="14">
        <f t="shared" si="39"/>
        <v>0</v>
      </c>
      <c r="BD62" s="14"/>
      <c r="BE62" s="45">
        <v>0</v>
      </c>
      <c r="BF62" s="39">
        <f t="shared" si="40"/>
        <v>0</v>
      </c>
      <c r="BG62" s="51">
        <v>0</v>
      </c>
      <c r="BH62" s="41">
        <v>0</v>
      </c>
      <c r="BI62" s="11">
        <f t="shared" si="41"/>
        <v>0</v>
      </c>
      <c r="BJ62" s="51">
        <v>0</v>
      </c>
      <c r="BK62" s="41">
        <v>0</v>
      </c>
      <c r="BL62" s="11">
        <f t="shared" si="42"/>
        <v>0</v>
      </c>
      <c r="BM62" s="51">
        <v>0</v>
      </c>
      <c r="BN62" s="12">
        <f t="shared" si="72"/>
        <v>200</v>
      </c>
      <c r="BO62" s="12">
        <f t="shared" si="43"/>
        <v>166.66666666666669</v>
      </c>
      <c r="BP62" s="12">
        <f t="shared" si="73"/>
        <v>153</v>
      </c>
      <c r="BQ62" s="12">
        <f t="shared" si="44"/>
        <v>91.8</v>
      </c>
      <c r="BR62" s="11">
        <f t="shared" si="45"/>
        <v>76.5</v>
      </c>
      <c r="BS62" s="51">
        <v>200</v>
      </c>
      <c r="BT62" s="38">
        <f t="shared" si="46"/>
        <v>166.66666666666669</v>
      </c>
      <c r="BU62" s="51">
        <v>153</v>
      </c>
      <c r="BV62" s="51">
        <v>0</v>
      </c>
      <c r="BW62" s="11">
        <f t="shared" si="47"/>
        <v>0</v>
      </c>
      <c r="BX62" s="51">
        <v>0</v>
      </c>
      <c r="BY62" s="45">
        <v>0</v>
      </c>
      <c r="BZ62" s="11">
        <f t="shared" si="48"/>
        <v>0</v>
      </c>
      <c r="CA62" s="51">
        <v>0</v>
      </c>
      <c r="CB62" s="51">
        <v>0</v>
      </c>
      <c r="CC62" s="38">
        <f t="shared" si="49"/>
        <v>0</v>
      </c>
      <c r="CD62" s="51">
        <v>0</v>
      </c>
      <c r="CE62" s="11"/>
      <c r="CF62" s="11"/>
      <c r="CG62" s="51">
        <v>0</v>
      </c>
      <c r="CH62" s="45">
        <v>0</v>
      </c>
      <c r="CI62" s="11">
        <f t="shared" si="50"/>
        <v>0</v>
      </c>
      <c r="CJ62" s="51">
        <v>0</v>
      </c>
      <c r="CK62" s="41">
        <v>0</v>
      </c>
      <c r="CL62" s="38">
        <f t="shared" si="51"/>
        <v>0</v>
      </c>
      <c r="CM62" s="51">
        <v>0</v>
      </c>
      <c r="CN62" s="51">
        <v>54</v>
      </c>
      <c r="CO62" s="38">
        <f t="shared" si="52"/>
        <v>45</v>
      </c>
      <c r="CP62" s="51">
        <v>0</v>
      </c>
      <c r="CQ62" s="51">
        <v>54</v>
      </c>
      <c r="CR62" s="11">
        <f t="shared" si="53"/>
        <v>45</v>
      </c>
      <c r="CS62" s="51">
        <v>0</v>
      </c>
      <c r="CT62" s="41">
        <v>0</v>
      </c>
      <c r="CU62" s="38">
        <f t="shared" si="54"/>
        <v>0</v>
      </c>
      <c r="CV62" s="51">
        <v>0</v>
      </c>
      <c r="CW62" s="45">
        <v>0</v>
      </c>
      <c r="CX62" s="11">
        <f t="shared" si="55"/>
        <v>0</v>
      </c>
      <c r="CY62" s="51">
        <v>0</v>
      </c>
      <c r="CZ62" s="45">
        <v>0</v>
      </c>
      <c r="DA62" s="11">
        <f t="shared" si="56"/>
        <v>0</v>
      </c>
      <c r="DB62" s="51">
        <v>0</v>
      </c>
      <c r="DC62" s="51">
        <v>50</v>
      </c>
      <c r="DD62" s="11">
        <f t="shared" si="57"/>
        <v>41.66666666666667</v>
      </c>
      <c r="DE62" s="51">
        <v>0</v>
      </c>
      <c r="DF62" s="51">
        <v>-43.022</v>
      </c>
      <c r="DG62" s="12">
        <f t="shared" si="74"/>
        <v>4580.7</v>
      </c>
      <c r="DH62" s="12">
        <f t="shared" si="58"/>
        <v>3817.2499999999995</v>
      </c>
      <c r="DI62" s="12">
        <f t="shared" si="75"/>
        <v>3500.028</v>
      </c>
      <c r="DJ62" s="45">
        <v>0</v>
      </c>
      <c r="DK62" s="11">
        <f t="shared" si="59"/>
        <v>0</v>
      </c>
      <c r="DL62" s="51">
        <v>0</v>
      </c>
      <c r="DM62" s="51">
        <v>0</v>
      </c>
      <c r="DN62" s="11">
        <f t="shared" si="60"/>
        <v>0</v>
      </c>
      <c r="DO62" s="51">
        <v>0</v>
      </c>
      <c r="DP62" s="45">
        <v>0</v>
      </c>
      <c r="DQ62" s="11">
        <f t="shared" si="61"/>
        <v>0</v>
      </c>
      <c r="DR62" s="51">
        <v>0</v>
      </c>
      <c r="DS62" s="51">
        <v>0</v>
      </c>
      <c r="DT62" s="11">
        <f t="shared" si="62"/>
        <v>0</v>
      </c>
      <c r="DU62" s="51">
        <v>0</v>
      </c>
      <c r="DV62" s="45">
        <v>0</v>
      </c>
      <c r="DW62" s="11">
        <f t="shared" si="63"/>
        <v>0</v>
      </c>
      <c r="DX62" s="51">
        <v>0</v>
      </c>
      <c r="DY62" s="51">
        <v>230</v>
      </c>
      <c r="DZ62" s="11">
        <f t="shared" si="64"/>
        <v>191.66666666666669</v>
      </c>
      <c r="EA62" s="51">
        <v>0</v>
      </c>
      <c r="EB62" s="51">
        <v>-815.555</v>
      </c>
      <c r="EC62" s="12">
        <f t="shared" si="76"/>
        <v>230</v>
      </c>
      <c r="ED62" s="12">
        <f t="shared" si="65"/>
        <v>191.66666666666669</v>
      </c>
      <c r="EE62" s="12">
        <f t="shared" si="77"/>
        <v>-815.555</v>
      </c>
      <c r="EH62" s="15"/>
      <c r="EJ62" s="15"/>
      <c r="EK62" s="15"/>
      <c r="EM62" s="15"/>
    </row>
    <row r="63" spans="1:143" s="16" customFormat="1" ht="20.25" customHeight="1">
      <c r="A63" s="22">
        <v>54</v>
      </c>
      <c r="B63" s="46" t="s">
        <v>109</v>
      </c>
      <c r="C63" s="41">
        <v>25111.8</v>
      </c>
      <c r="D63" s="45">
        <v>0</v>
      </c>
      <c r="E63" s="26">
        <f t="shared" si="66"/>
        <v>49969.8</v>
      </c>
      <c r="F63" s="34">
        <f t="shared" si="12"/>
        <v>41641.50000000001</v>
      </c>
      <c r="G63" s="12">
        <f t="shared" si="67"/>
        <v>29334.003999999997</v>
      </c>
      <c r="H63" s="12">
        <f t="shared" si="13"/>
        <v>70.44415787135428</v>
      </c>
      <c r="I63" s="12">
        <f t="shared" si="14"/>
        <v>58.703464892795246</v>
      </c>
      <c r="J63" s="12">
        <f t="shared" si="68"/>
        <v>7884.6</v>
      </c>
      <c r="K63" s="12">
        <f t="shared" si="15"/>
        <v>6570.500000000001</v>
      </c>
      <c r="L63" s="12">
        <f t="shared" si="69"/>
        <v>5721.4039999999995</v>
      </c>
      <c r="M63" s="12">
        <f t="shared" si="16"/>
        <v>87.07714785784945</v>
      </c>
      <c r="N63" s="12">
        <f t="shared" si="17"/>
        <v>72.56428988154123</v>
      </c>
      <c r="O63" s="12">
        <f t="shared" si="70"/>
        <v>3642</v>
      </c>
      <c r="P63" s="12">
        <f t="shared" si="18"/>
        <v>3035</v>
      </c>
      <c r="Q63" s="12">
        <f t="shared" si="71"/>
        <v>2911.75</v>
      </c>
      <c r="R63" s="12">
        <f t="shared" si="19"/>
        <v>95.93904448105437</v>
      </c>
      <c r="S63" s="11">
        <f t="shared" si="20"/>
        <v>79.94920373421198</v>
      </c>
      <c r="T63" s="51">
        <v>77.1</v>
      </c>
      <c r="U63" s="38">
        <f t="shared" si="21"/>
        <v>64.25</v>
      </c>
      <c r="V63" s="51">
        <v>68.8</v>
      </c>
      <c r="W63" s="12">
        <f t="shared" si="22"/>
        <v>107.08171206225681</v>
      </c>
      <c r="X63" s="11">
        <f t="shared" si="23"/>
        <v>89.23476005188068</v>
      </c>
      <c r="Y63" s="51">
        <v>832.6</v>
      </c>
      <c r="Z63" s="38">
        <f t="shared" si="24"/>
        <v>693.8333333333334</v>
      </c>
      <c r="AA63" s="51">
        <v>734.354</v>
      </c>
      <c r="AB63" s="12">
        <f t="shared" si="25"/>
        <v>105.84011530146529</v>
      </c>
      <c r="AC63" s="11">
        <f t="shared" si="26"/>
        <v>88.20009608455442</v>
      </c>
      <c r="AD63" s="51">
        <v>3564.9</v>
      </c>
      <c r="AE63" s="38">
        <f t="shared" si="27"/>
        <v>2970.75</v>
      </c>
      <c r="AF63" s="51">
        <v>2842.95</v>
      </c>
      <c r="AG63" s="12">
        <f t="shared" si="28"/>
        <v>95.6980560464529</v>
      </c>
      <c r="AH63" s="11">
        <f t="shared" si="29"/>
        <v>79.74838003871075</v>
      </c>
      <c r="AI63" s="51">
        <v>320</v>
      </c>
      <c r="AJ63" s="38">
        <f t="shared" si="30"/>
        <v>266.6666666666667</v>
      </c>
      <c r="AK63" s="51">
        <v>338</v>
      </c>
      <c r="AL63" s="12">
        <f t="shared" si="31"/>
        <v>126.74999999999999</v>
      </c>
      <c r="AM63" s="11">
        <f t="shared" si="32"/>
        <v>105.62499999999999</v>
      </c>
      <c r="AN63" s="51"/>
      <c r="AO63" s="13">
        <f t="shared" si="33"/>
        <v>0</v>
      </c>
      <c r="AP63" s="51">
        <v>0</v>
      </c>
      <c r="AQ63" s="12" t="e">
        <f t="shared" si="34"/>
        <v>#DIV/0!</v>
      </c>
      <c r="AR63" s="11" t="e">
        <f t="shared" si="35"/>
        <v>#DIV/0!</v>
      </c>
      <c r="AS63" s="41">
        <v>0</v>
      </c>
      <c r="AT63" s="13">
        <f t="shared" si="36"/>
        <v>0</v>
      </c>
      <c r="AU63" s="51">
        <v>0</v>
      </c>
      <c r="AV63" s="41">
        <v>0</v>
      </c>
      <c r="AW63" s="11">
        <f t="shared" si="37"/>
        <v>0</v>
      </c>
      <c r="AX63" s="51">
        <v>0</v>
      </c>
      <c r="AY63" s="52">
        <v>28335.2</v>
      </c>
      <c r="AZ63" s="11">
        <f t="shared" si="38"/>
        <v>23612.666666666668</v>
      </c>
      <c r="BA63" s="51">
        <v>23612.6</v>
      </c>
      <c r="BB63" s="41">
        <v>0</v>
      </c>
      <c r="BC63" s="14">
        <f t="shared" si="39"/>
        <v>0</v>
      </c>
      <c r="BD63" s="14"/>
      <c r="BE63" s="45">
        <v>0</v>
      </c>
      <c r="BF63" s="39">
        <f t="shared" si="40"/>
        <v>0</v>
      </c>
      <c r="BG63" s="51">
        <v>0</v>
      </c>
      <c r="BH63" s="41">
        <v>0</v>
      </c>
      <c r="BI63" s="11">
        <f t="shared" si="41"/>
        <v>0</v>
      </c>
      <c r="BJ63" s="51">
        <v>0</v>
      </c>
      <c r="BK63" s="41">
        <v>0</v>
      </c>
      <c r="BL63" s="11">
        <f t="shared" si="42"/>
        <v>0</v>
      </c>
      <c r="BM63" s="51">
        <v>0</v>
      </c>
      <c r="BN63" s="12">
        <f t="shared" si="72"/>
        <v>1790</v>
      </c>
      <c r="BO63" s="12">
        <f t="shared" si="43"/>
        <v>1491.6666666666665</v>
      </c>
      <c r="BP63" s="12">
        <f t="shared" si="73"/>
        <v>1011.8</v>
      </c>
      <c r="BQ63" s="12">
        <f t="shared" si="44"/>
        <v>67.83016759776537</v>
      </c>
      <c r="BR63" s="11">
        <f t="shared" si="45"/>
        <v>56.52513966480447</v>
      </c>
      <c r="BS63" s="51">
        <v>1540</v>
      </c>
      <c r="BT63" s="38">
        <f t="shared" si="46"/>
        <v>1283.3333333333335</v>
      </c>
      <c r="BU63" s="51">
        <v>741.3</v>
      </c>
      <c r="BV63" s="51">
        <v>250</v>
      </c>
      <c r="BW63" s="11">
        <f t="shared" si="47"/>
        <v>208.33333333333331</v>
      </c>
      <c r="BX63" s="51">
        <v>270.5</v>
      </c>
      <c r="BY63" s="45">
        <v>0</v>
      </c>
      <c r="BZ63" s="11">
        <f t="shared" si="48"/>
        <v>0</v>
      </c>
      <c r="CA63" s="51">
        <v>0</v>
      </c>
      <c r="CB63" s="51">
        <v>0</v>
      </c>
      <c r="CC63" s="38">
        <f t="shared" si="49"/>
        <v>0</v>
      </c>
      <c r="CD63" s="51">
        <v>0</v>
      </c>
      <c r="CE63" s="11"/>
      <c r="CF63" s="11"/>
      <c r="CG63" s="51">
        <v>0</v>
      </c>
      <c r="CH63" s="45">
        <v>0</v>
      </c>
      <c r="CI63" s="11">
        <f t="shared" si="50"/>
        <v>0</v>
      </c>
      <c r="CJ63" s="51">
        <v>0</v>
      </c>
      <c r="CK63" s="41">
        <v>0</v>
      </c>
      <c r="CL63" s="38">
        <f t="shared" si="51"/>
        <v>0</v>
      </c>
      <c r="CM63" s="51">
        <v>0</v>
      </c>
      <c r="CN63" s="51">
        <v>1300</v>
      </c>
      <c r="CO63" s="38">
        <f t="shared" si="52"/>
        <v>1083.3333333333333</v>
      </c>
      <c r="CP63" s="51">
        <v>504.9</v>
      </c>
      <c r="CQ63" s="51">
        <v>500</v>
      </c>
      <c r="CR63" s="11">
        <f t="shared" si="53"/>
        <v>416.66666666666663</v>
      </c>
      <c r="CS63" s="51">
        <v>58.5</v>
      </c>
      <c r="CT63" s="41">
        <v>0</v>
      </c>
      <c r="CU63" s="38">
        <f t="shared" si="54"/>
        <v>0</v>
      </c>
      <c r="CV63" s="51">
        <v>0</v>
      </c>
      <c r="CW63" s="45">
        <v>0</v>
      </c>
      <c r="CX63" s="11">
        <f t="shared" si="55"/>
        <v>0</v>
      </c>
      <c r="CY63" s="51">
        <v>0</v>
      </c>
      <c r="CZ63" s="45">
        <v>0</v>
      </c>
      <c r="DA63" s="11">
        <f t="shared" si="56"/>
        <v>0</v>
      </c>
      <c r="DB63" s="51">
        <v>0</v>
      </c>
      <c r="DC63" s="51">
        <v>0</v>
      </c>
      <c r="DD63" s="11">
        <f t="shared" si="57"/>
        <v>0</v>
      </c>
      <c r="DE63" s="51">
        <v>220.6</v>
      </c>
      <c r="DF63" s="51">
        <v>0</v>
      </c>
      <c r="DG63" s="12">
        <f t="shared" si="74"/>
        <v>36219.8</v>
      </c>
      <c r="DH63" s="12">
        <f t="shared" si="58"/>
        <v>30183.16666666667</v>
      </c>
      <c r="DI63" s="12">
        <f t="shared" si="75"/>
        <v>29334.003999999997</v>
      </c>
      <c r="DJ63" s="45">
        <v>0</v>
      </c>
      <c r="DK63" s="11">
        <f t="shared" si="59"/>
        <v>0</v>
      </c>
      <c r="DL63" s="51">
        <v>0</v>
      </c>
      <c r="DM63" s="51">
        <v>13750</v>
      </c>
      <c r="DN63" s="11">
        <f t="shared" si="60"/>
        <v>11458.333333333332</v>
      </c>
      <c r="DO63" s="51">
        <v>0</v>
      </c>
      <c r="DP63" s="45">
        <v>0</v>
      </c>
      <c r="DQ63" s="11">
        <f t="shared" si="61"/>
        <v>0</v>
      </c>
      <c r="DR63" s="51">
        <v>0</v>
      </c>
      <c r="DS63" s="51">
        <v>0</v>
      </c>
      <c r="DT63" s="11">
        <f t="shared" si="62"/>
        <v>0</v>
      </c>
      <c r="DU63" s="51">
        <v>0</v>
      </c>
      <c r="DV63" s="45">
        <v>0</v>
      </c>
      <c r="DW63" s="11">
        <f t="shared" si="63"/>
        <v>0</v>
      </c>
      <c r="DX63" s="51">
        <v>0</v>
      </c>
      <c r="DY63" s="51">
        <v>1850</v>
      </c>
      <c r="DZ63" s="11">
        <f t="shared" si="64"/>
        <v>1541.6666666666665</v>
      </c>
      <c r="EA63" s="51">
        <v>0</v>
      </c>
      <c r="EB63" s="51">
        <v>0</v>
      </c>
      <c r="EC63" s="12">
        <f t="shared" si="76"/>
        <v>15600</v>
      </c>
      <c r="ED63" s="12">
        <f t="shared" si="65"/>
        <v>13000</v>
      </c>
      <c r="EE63" s="12">
        <f t="shared" si="77"/>
        <v>0</v>
      </c>
      <c r="EH63" s="15"/>
      <c r="EJ63" s="15"/>
      <c r="EK63" s="15"/>
      <c r="EM63" s="15"/>
    </row>
    <row r="64" spans="1:143" s="16" customFormat="1" ht="20.25" customHeight="1">
      <c r="A64" s="22">
        <v>55</v>
      </c>
      <c r="B64" s="46" t="s">
        <v>110</v>
      </c>
      <c r="C64" s="45">
        <v>6242.5</v>
      </c>
      <c r="D64" s="45">
        <v>0</v>
      </c>
      <c r="E64" s="26">
        <f t="shared" si="66"/>
        <v>27903.4</v>
      </c>
      <c r="F64" s="34">
        <f t="shared" si="12"/>
        <v>23252.833333333332</v>
      </c>
      <c r="G64" s="12">
        <f t="shared" si="67"/>
        <v>23833.71</v>
      </c>
      <c r="H64" s="12">
        <f t="shared" si="13"/>
        <v>102.49808983851429</v>
      </c>
      <c r="I64" s="12">
        <f t="shared" si="14"/>
        <v>85.41507486542858</v>
      </c>
      <c r="J64" s="12">
        <f t="shared" si="68"/>
        <v>4081</v>
      </c>
      <c r="K64" s="12">
        <f t="shared" si="15"/>
        <v>3400.833333333333</v>
      </c>
      <c r="L64" s="12">
        <f t="shared" si="69"/>
        <v>3431.71</v>
      </c>
      <c r="M64" s="12">
        <f t="shared" si="16"/>
        <v>100.90791472678266</v>
      </c>
      <c r="N64" s="12">
        <f t="shared" si="17"/>
        <v>84.08992893898555</v>
      </c>
      <c r="O64" s="12">
        <f t="shared" si="70"/>
        <v>1660</v>
      </c>
      <c r="P64" s="12">
        <f t="shared" si="18"/>
        <v>1383.3333333333335</v>
      </c>
      <c r="Q64" s="12">
        <f t="shared" si="71"/>
        <v>1215.9</v>
      </c>
      <c r="R64" s="12">
        <f t="shared" si="19"/>
        <v>87.89638554216867</v>
      </c>
      <c r="S64" s="11">
        <f t="shared" si="20"/>
        <v>73.24698795180723</v>
      </c>
      <c r="T64" s="51">
        <v>160</v>
      </c>
      <c r="U64" s="38">
        <f t="shared" si="21"/>
        <v>133.33333333333334</v>
      </c>
      <c r="V64" s="51">
        <v>0</v>
      </c>
      <c r="W64" s="12">
        <f t="shared" si="22"/>
        <v>0</v>
      </c>
      <c r="X64" s="11">
        <f t="shared" si="23"/>
        <v>0</v>
      </c>
      <c r="Y64" s="51">
        <v>1475</v>
      </c>
      <c r="Z64" s="38">
        <f t="shared" si="24"/>
        <v>1229.1666666666667</v>
      </c>
      <c r="AA64" s="51">
        <v>1229.26</v>
      </c>
      <c r="AB64" s="12">
        <f t="shared" si="25"/>
        <v>100.00759322033899</v>
      </c>
      <c r="AC64" s="11">
        <f t="shared" si="26"/>
        <v>83.33966101694915</v>
      </c>
      <c r="AD64" s="51">
        <v>1500</v>
      </c>
      <c r="AE64" s="38">
        <f t="shared" si="27"/>
        <v>1250</v>
      </c>
      <c r="AF64" s="51">
        <v>1215.9</v>
      </c>
      <c r="AG64" s="12">
        <f t="shared" si="28"/>
        <v>97.272</v>
      </c>
      <c r="AH64" s="11">
        <f t="shared" si="29"/>
        <v>81.06000000000002</v>
      </c>
      <c r="AI64" s="51">
        <v>110</v>
      </c>
      <c r="AJ64" s="38">
        <f t="shared" si="30"/>
        <v>91.66666666666666</v>
      </c>
      <c r="AK64" s="51">
        <v>115</v>
      </c>
      <c r="AL64" s="12">
        <f t="shared" si="31"/>
        <v>125.45454545454547</v>
      </c>
      <c r="AM64" s="11">
        <f t="shared" si="32"/>
        <v>104.54545454545455</v>
      </c>
      <c r="AN64" s="51"/>
      <c r="AO64" s="13">
        <f t="shared" si="33"/>
        <v>0</v>
      </c>
      <c r="AP64" s="51">
        <v>0</v>
      </c>
      <c r="AQ64" s="12" t="e">
        <f t="shared" si="34"/>
        <v>#DIV/0!</v>
      </c>
      <c r="AR64" s="11" t="e">
        <f t="shared" si="35"/>
        <v>#DIV/0!</v>
      </c>
      <c r="AS64" s="41">
        <v>0</v>
      </c>
      <c r="AT64" s="13">
        <f t="shared" si="36"/>
        <v>0</v>
      </c>
      <c r="AU64" s="51">
        <v>0</v>
      </c>
      <c r="AV64" s="41">
        <v>0</v>
      </c>
      <c r="AW64" s="11">
        <f t="shared" si="37"/>
        <v>0</v>
      </c>
      <c r="AX64" s="51">
        <v>0</v>
      </c>
      <c r="AY64" s="52">
        <v>23822.4</v>
      </c>
      <c r="AZ64" s="11">
        <f t="shared" si="38"/>
        <v>19852</v>
      </c>
      <c r="BA64" s="51">
        <v>19852</v>
      </c>
      <c r="BB64" s="41">
        <v>0</v>
      </c>
      <c r="BC64" s="14">
        <f t="shared" si="39"/>
        <v>0</v>
      </c>
      <c r="BD64" s="14"/>
      <c r="BE64" s="45">
        <v>0</v>
      </c>
      <c r="BF64" s="39">
        <f t="shared" si="40"/>
        <v>0</v>
      </c>
      <c r="BG64" s="51">
        <v>0</v>
      </c>
      <c r="BH64" s="41">
        <v>0</v>
      </c>
      <c r="BI64" s="11">
        <f t="shared" si="41"/>
        <v>0</v>
      </c>
      <c r="BJ64" s="51">
        <v>0</v>
      </c>
      <c r="BK64" s="41">
        <v>0</v>
      </c>
      <c r="BL64" s="11">
        <f t="shared" si="42"/>
        <v>0</v>
      </c>
      <c r="BM64" s="51">
        <v>0</v>
      </c>
      <c r="BN64" s="12">
        <f t="shared" si="72"/>
        <v>200</v>
      </c>
      <c r="BO64" s="12">
        <f t="shared" si="43"/>
        <v>166.66666666666669</v>
      </c>
      <c r="BP64" s="12">
        <f t="shared" si="73"/>
        <v>250</v>
      </c>
      <c r="BQ64" s="12">
        <f t="shared" si="44"/>
        <v>149.99999999999997</v>
      </c>
      <c r="BR64" s="11">
        <f t="shared" si="45"/>
        <v>125</v>
      </c>
      <c r="BS64" s="51">
        <v>200</v>
      </c>
      <c r="BT64" s="38">
        <f t="shared" si="46"/>
        <v>166.66666666666669</v>
      </c>
      <c r="BU64" s="51">
        <v>250</v>
      </c>
      <c r="BV64" s="51">
        <v>0</v>
      </c>
      <c r="BW64" s="11">
        <f t="shared" si="47"/>
        <v>0</v>
      </c>
      <c r="BX64" s="51">
        <v>0</v>
      </c>
      <c r="BY64" s="45">
        <v>0</v>
      </c>
      <c r="BZ64" s="11">
        <f t="shared" si="48"/>
        <v>0</v>
      </c>
      <c r="CA64" s="51">
        <v>0</v>
      </c>
      <c r="CB64" s="51">
        <v>0</v>
      </c>
      <c r="CC64" s="38">
        <f t="shared" si="49"/>
        <v>0</v>
      </c>
      <c r="CD64" s="51">
        <v>0</v>
      </c>
      <c r="CE64" s="11"/>
      <c r="CF64" s="11"/>
      <c r="CG64" s="51">
        <v>0</v>
      </c>
      <c r="CH64" s="45">
        <v>0</v>
      </c>
      <c r="CI64" s="11">
        <f t="shared" si="50"/>
        <v>0</v>
      </c>
      <c r="CJ64" s="51">
        <v>0</v>
      </c>
      <c r="CK64" s="41">
        <v>0</v>
      </c>
      <c r="CL64" s="38">
        <f t="shared" si="51"/>
        <v>0</v>
      </c>
      <c r="CM64" s="51">
        <v>0</v>
      </c>
      <c r="CN64" s="51">
        <v>536</v>
      </c>
      <c r="CO64" s="38">
        <f t="shared" si="52"/>
        <v>446.66666666666663</v>
      </c>
      <c r="CP64" s="51">
        <v>521.55</v>
      </c>
      <c r="CQ64" s="51">
        <v>536</v>
      </c>
      <c r="CR64" s="11">
        <f t="shared" si="53"/>
        <v>446.66666666666663</v>
      </c>
      <c r="CS64" s="51">
        <v>420.4</v>
      </c>
      <c r="CT64" s="41">
        <v>0</v>
      </c>
      <c r="CU64" s="38">
        <f t="shared" si="54"/>
        <v>0</v>
      </c>
      <c r="CV64" s="51">
        <v>0</v>
      </c>
      <c r="CW64" s="45">
        <v>0</v>
      </c>
      <c r="CX64" s="11">
        <f t="shared" si="55"/>
        <v>0</v>
      </c>
      <c r="CY64" s="51">
        <v>0</v>
      </c>
      <c r="CZ64" s="45">
        <v>0</v>
      </c>
      <c r="DA64" s="11">
        <f t="shared" si="56"/>
        <v>0</v>
      </c>
      <c r="DB64" s="51">
        <v>550</v>
      </c>
      <c r="DC64" s="51">
        <v>100</v>
      </c>
      <c r="DD64" s="11">
        <f t="shared" si="57"/>
        <v>83.33333333333334</v>
      </c>
      <c r="DE64" s="51">
        <v>100</v>
      </c>
      <c r="DF64" s="51">
        <v>0</v>
      </c>
      <c r="DG64" s="12">
        <f t="shared" si="74"/>
        <v>27903.4</v>
      </c>
      <c r="DH64" s="12">
        <f t="shared" si="58"/>
        <v>23252.833333333332</v>
      </c>
      <c r="DI64" s="12">
        <f t="shared" si="75"/>
        <v>23833.71</v>
      </c>
      <c r="DJ64" s="45">
        <v>0</v>
      </c>
      <c r="DK64" s="11">
        <f t="shared" si="59"/>
        <v>0</v>
      </c>
      <c r="DL64" s="51">
        <v>0</v>
      </c>
      <c r="DM64" s="51">
        <v>0</v>
      </c>
      <c r="DN64" s="11">
        <f t="shared" si="60"/>
        <v>0</v>
      </c>
      <c r="DO64" s="51">
        <v>0</v>
      </c>
      <c r="DP64" s="45">
        <v>0</v>
      </c>
      <c r="DQ64" s="11">
        <f t="shared" si="61"/>
        <v>0</v>
      </c>
      <c r="DR64" s="51">
        <v>0</v>
      </c>
      <c r="DS64" s="51">
        <v>0</v>
      </c>
      <c r="DT64" s="11">
        <f t="shared" si="62"/>
        <v>0</v>
      </c>
      <c r="DU64" s="51">
        <v>0</v>
      </c>
      <c r="DV64" s="45">
        <v>0</v>
      </c>
      <c r="DW64" s="11">
        <f t="shared" si="63"/>
        <v>0</v>
      </c>
      <c r="DX64" s="51">
        <v>0</v>
      </c>
      <c r="DY64" s="51">
        <v>1385.17</v>
      </c>
      <c r="DZ64" s="11">
        <f t="shared" si="64"/>
        <v>1154.3083333333334</v>
      </c>
      <c r="EA64" s="51">
        <v>1385.17</v>
      </c>
      <c r="EB64" s="51">
        <v>0</v>
      </c>
      <c r="EC64" s="12">
        <f t="shared" si="76"/>
        <v>1385.17</v>
      </c>
      <c r="ED64" s="12">
        <f t="shared" si="65"/>
        <v>1154.3083333333334</v>
      </c>
      <c r="EE64" s="12">
        <f t="shared" si="77"/>
        <v>1385.17</v>
      </c>
      <c r="EH64" s="15"/>
      <c r="EJ64" s="15"/>
      <c r="EK64" s="15"/>
      <c r="EM64" s="15"/>
    </row>
    <row r="65" spans="1:143" s="16" customFormat="1" ht="20.25" customHeight="1">
      <c r="A65" s="22">
        <v>56</v>
      </c>
      <c r="B65" s="46" t="s">
        <v>111</v>
      </c>
      <c r="C65" s="41">
        <v>1034.1</v>
      </c>
      <c r="D65" s="45">
        <v>0</v>
      </c>
      <c r="E65" s="26">
        <f t="shared" si="66"/>
        <v>16637.1</v>
      </c>
      <c r="F65" s="34">
        <f t="shared" si="12"/>
        <v>13864.25</v>
      </c>
      <c r="G65" s="12">
        <f t="shared" si="67"/>
        <v>14632.771999999999</v>
      </c>
      <c r="H65" s="12">
        <f t="shared" si="13"/>
        <v>105.54319202264817</v>
      </c>
      <c r="I65" s="12">
        <f t="shared" si="14"/>
        <v>87.95266001887349</v>
      </c>
      <c r="J65" s="12">
        <f t="shared" si="68"/>
        <v>3836.2</v>
      </c>
      <c r="K65" s="12">
        <f t="shared" si="15"/>
        <v>3196.8333333333335</v>
      </c>
      <c r="L65" s="12">
        <f t="shared" si="69"/>
        <v>3965.272</v>
      </c>
      <c r="M65" s="12">
        <f t="shared" si="16"/>
        <v>124.03749543819404</v>
      </c>
      <c r="N65" s="12">
        <f t="shared" si="17"/>
        <v>103.36457953182838</v>
      </c>
      <c r="O65" s="12">
        <f t="shared" si="70"/>
        <v>2720.2</v>
      </c>
      <c r="P65" s="12">
        <f t="shared" si="18"/>
        <v>2266.833333333333</v>
      </c>
      <c r="Q65" s="12">
        <f t="shared" si="71"/>
        <v>2716.646</v>
      </c>
      <c r="R65" s="12">
        <f t="shared" si="19"/>
        <v>119.84321741048454</v>
      </c>
      <c r="S65" s="11">
        <f t="shared" si="20"/>
        <v>99.86934784207045</v>
      </c>
      <c r="T65" s="51">
        <v>20.2</v>
      </c>
      <c r="U65" s="38">
        <f t="shared" si="21"/>
        <v>16.833333333333332</v>
      </c>
      <c r="V65" s="51">
        <v>0.106</v>
      </c>
      <c r="W65" s="12">
        <f t="shared" si="22"/>
        <v>0.6297029702970297</v>
      </c>
      <c r="X65" s="11">
        <f t="shared" si="23"/>
        <v>0.5247524752475248</v>
      </c>
      <c r="Y65" s="51">
        <v>650</v>
      </c>
      <c r="Z65" s="38">
        <f t="shared" si="24"/>
        <v>541.6666666666666</v>
      </c>
      <c r="AA65" s="51">
        <v>670.45</v>
      </c>
      <c r="AB65" s="12">
        <f t="shared" si="25"/>
        <v>123.77538461538464</v>
      </c>
      <c r="AC65" s="11">
        <f t="shared" si="26"/>
        <v>103.14615384615384</v>
      </c>
      <c r="AD65" s="51">
        <v>2700</v>
      </c>
      <c r="AE65" s="38">
        <f t="shared" si="27"/>
        <v>2250</v>
      </c>
      <c r="AF65" s="51">
        <v>2716.54</v>
      </c>
      <c r="AG65" s="12">
        <f t="shared" si="28"/>
        <v>120.73511111111111</v>
      </c>
      <c r="AH65" s="11">
        <f t="shared" si="29"/>
        <v>100.61259259259259</v>
      </c>
      <c r="AI65" s="51">
        <v>30</v>
      </c>
      <c r="AJ65" s="38">
        <f t="shared" si="30"/>
        <v>25</v>
      </c>
      <c r="AK65" s="51">
        <v>45</v>
      </c>
      <c r="AL65" s="12">
        <f t="shared" si="31"/>
        <v>180</v>
      </c>
      <c r="AM65" s="11">
        <f t="shared" si="32"/>
        <v>150</v>
      </c>
      <c r="AN65" s="51"/>
      <c r="AO65" s="13">
        <f t="shared" si="33"/>
        <v>0</v>
      </c>
      <c r="AP65" s="51">
        <v>0</v>
      </c>
      <c r="AQ65" s="12" t="e">
        <f t="shared" si="34"/>
        <v>#DIV/0!</v>
      </c>
      <c r="AR65" s="11" t="e">
        <f t="shared" si="35"/>
        <v>#DIV/0!</v>
      </c>
      <c r="AS65" s="41">
        <v>0</v>
      </c>
      <c r="AT65" s="13">
        <f t="shared" si="36"/>
        <v>0</v>
      </c>
      <c r="AU65" s="51">
        <v>0</v>
      </c>
      <c r="AV65" s="41">
        <v>0</v>
      </c>
      <c r="AW65" s="11">
        <f t="shared" si="37"/>
        <v>0</v>
      </c>
      <c r="AX65" s="51">
        <v>0</v>
      </c>
      <c r="AY65" s="52">
        <v>12800.9</v>
      </c>
      <c r="AZ65" s="11">
        <f t="shared" si="38"/>
        <v>10667.416666666666</v>
      </c>
      <c r="BA65" s="51">
        <v>10667.5</v>
      </c>
      <c r="BB65" s="41">
        <v>0</v>
      </c>
      <c r="BC65" s="14">
        <f t="shared" si="39"/>
        <v>0</v>
      </c>
      <c r="BD65" s="14"/>
      <c r="BE65" s="45">
        <v>0</v>
      </c>
      <c r="BF65" s="39">
        <f t="shared" si="40"/>
        <v>0</v>
      </c>
      <c r="BG65" s="51">
        <v>0</v>
      </c>
      <c r="BH65" s="41">
        <v>0</v>
      </c>
      <c r="BI65" s="11">
        <f t="shared" si="41"/>
        <v>0</v>
      </c>
      <c r="BJ65" s="51">
        <v>0</v>
      </c>
      <c r="BK65" s="41">
        <v>0</v>
      </c>
      <c r="BL65" s="11">
        <f t="shared" si="42"/>
        <v>0</v>
      </c>
      <c r="BM65" s="51">
        <v>0</v>
      </c>
      <c r="BN65" s="12">
        <f t="shared" si="72"/>
        <v>236</v>
      </c>
      <c r="BO65" s="12">
        <f t="shared" si="43"/>
        <v>196.66666666666669</v>
      </c>
      <c r="BP65" s="12">
        <f t="shared" si="73"/>
        <v>353.076</v>
      </c>
      <c r="BQ65" s="12">
        <f t="shared" si="44"/>
        <v>179.5301694915254</v>
      </c>
      <c r="BR65" s="11">
        <f t="shared" si="45"/>
        <v>149.6084745762712</v>
      </c>
      <c r="BS65" s="51">
        <v>236</v>
      </c>
      <c r="BT65" s="38">
        <f t="shared" si="46"/>
        <v>196.66666666666669</v>
      </c>
      <c r="BU65" s="51">
        <v>353.076</v>
      </c>
      <c r="BV65" s="51">
        <v>0</v>
      </c>
      <c r="BW65" s="11">
        <f t="shared" si="47"/>
        <v>0</v>
      </c>
      <c r="BX65" s="51">
        <v>0</v>
      </c>
      <c r="BY65" s="45">
        <v>0</v>
      </c>
      <c r="BZ65" s="11">
        <f t="shared" si="48"/>
        <v>0</v>
      </c>
      <c r="CA65" s="51">
        <v>0</v>
      </c>
      <c r="CB65" s="51">
        <v>0</v>
      </c>
      <c r="CC65" s="38">
        <f t="shared" si="49"/>
        <v>0</v>
      </c>
      <c r="CD65" s="51">
        <v>0</v>
      </c>
      <c r="CE65" s="11"/>
      <c r="CF65" s="11"/>
      <c r="CG65" s="51">
        <v>0</v>
      </c>
      <c r="CH65" s="45">
        <v>0</v>
      </c>
      <c r="CI65" s="11">
        <f t="shared" si="50"/>
        <v>0</v>
      </c>
      <c r="CJ65" s="51">
        <v>0</v>
      </c>
      <c r="CK65" s="41">
        <v>0</v>
      </c>
      <c r="CL65" s="38">
        <f t="shared" si="51"/>
        <v>0</v>
      </c>
      <c r="CM65" s="51">
        <v>0</v>
      </c>
      <c r="CN65" s="51">
        <v>200</v>
      </c>
      <c r="CO65" s="38">
        <f t="shared" si="52"/>
        <v>166.66666666666669</v>
      </c>
      <c r="CP65" s="51">
        <v>180.1</v>
      </c>
      <c r="CQ65" s="51">
        <v>200</v>
      </c>
      <c r="CR65" s="11">
        <f t="shared" si="53"/>
        <v>166.66666666666669</v>
      </c>
      <c r="CS65" s="51">
        <v>100.1</v>
      </c>
      <c r="CT65" s="41">
        <v>0</v>
      </c>
      <c r="CU65" s="38">
        <f t="shared" si="54"/>
        <v>0</v>
      </c>
      <c r="CV65" s="51">
        <v>0</v>
      </c>
      <c r="CW65" s="45">
        <v>0</v>
      </c>
      <c r="CX65" s="11">
        <f t="shared" si="55"/>
        <v>0</v>
      </c>
      <c r="CY65" s="51">
        <v>0</v>
      </c>
      <c r="CZ65" s="45">
        <v>0</v>
      </c>
      <c r="DA65" s="11">
        <f t="shared" si="56"/>
        <v>0</v>
      </c>
      <c r="DB65" s="51">
        <v>0</v>
      </c>
      <c r="DC65" s="51">
        <v>0</v>
      </c>
      <c r="DD65" s="11">
        <f t="shared" si="57"/>
        <v>0</v>
      </c>
      <c r="DE65" s="51">
        <v>0</v>
      </c>
      <c r="DF65" s="51">
        <v>0</v>
      </c>
      <c r="DG65" s="12">
        <f t="shared" si="74"/>
        <v>16637.1</v>
      </c>
      <c r="DH65" s="12">
        <f t="shared" si="58"/>
        <v>13864.25</v>
      </c>
      <c r="DI65" s="12">
        <f t="shared" si="75"/>
        <v>14632.771999999999</v>
      </c>
      <c r="DJ65" s="45">
        <v>0</v>
      </c>
      <c r="DK65" s="11">
        <f t="shared" si="59"/>
        <v>0</v>
      </c>
      <c r="DL65" s="51">
        <v>0</v>
      </c>
      <c r="DM65" s="51">
        <v>0</v>
      </c>
      <c r="DN65" s="11">
        <f t="shared" si="60"/>
        <v>0</v>
      </c>
      <c r="DO65" s="51">
        <v>0</v>
      </c>
      <c r="DP65" s="45">
        <v>0</v>
      </c>
      <c r="DQ65" s="11">
        <f t="shared" si="61"/>
        <v>0</v>
      </c>
      <c r="DR65" s="51">
        <v>0</v>
      </c>
      <c r="DS65" s="51">
        <v>0</v>
      </c>
      <c r="DT65" s="11">
        <f t="shared" si="62"/>
        <v>0</v>
      </c>
      <c r="DU65" s="51">
        <v>0</v>
      </c>
      <c r="DV65" s="45">
        <v>0</v>
      </c>
      <c r="DW65" s="11">
        <f t="shared" si="63"/>
        <v>0</v>
      </c>
      <c r="DX65" s="51">
        <v>0</v>
      </c>
      <c r="DY65" s="51">
        <v>850</v>
      </c>
      <c r="DZ65" s="11">
        <f t="shared" si="64"/>
        <v>708.3333333333333</v>
      </c>
      <c r="EA65" s="51">
        <v>0</v>
      </c>
      <c r="EB65" s="51">
        <v>0</v>
      </c>
      <c r="EC65" s="12">
        <f t="shared" si="76"/>
        <v>850</v>
      </c>
      <c r="ED65" s="12">
        <f t="shared" si="65"/>
        <v>708.3333333333333</v>
      </c>
      <c r="EE65" s="12">
        <f t="shared" si="77"/>
        <v>0</v>
      </c>
      <c r="EH65" s="15"/>
      <c r="EJ65" s="15"/>
      <c r="EK65" s="15"/>
      <c r="EM65" s="15"/>
    </row>
    <row r="66" spans="1:143" s="16" customFormat="1" ht="20.25" customHeight="1">
      <c r="A66" s="22">
        <v>57</v>
      </c>
      <c r="B66" s="47" t="s">
        <v>112</v>
      </c>
      <c r="C66" s="41">
        <v>0</v>
      </c>
      <c r="D66" s="45">
        <v>0</v>
      </c>
      <c r="E66" s="26">
        <f t="shared" si="66"/>
        <v>5947.3</v>
      </c>
      <c r="F66" s="34">
        <f t="shared" si="12"/>
        <v>4956.083333333334</v>
      </c>
      <c r="G66" s="12">
        <f t="shared" si="67"/>
        <v>4163.402</v>
      </c>
      <c r="H66" s="12">
        <f t="shared" si="13"/>
        <v>84.0058917491971</v>
      </c>
      <c r="I66" s="12">
        <f t="shared" si="14"/>
        <v>70.00490979099759</v>
      </c>
      <c r="J66" s="12">
        <f t="shared" si="68"/>
        <v>2447.2999999999997</v>
      </c>
      <c r="K66" s="12">
        <f t="shared" si="15"/>
        <v>2039.4166666666663</v>
      </c>
      <c r="L66" s="12">
        <f t="shared" si="69"/>
        <v>1246.8020000000001</v>
      </c>
      <c r="M66" s="12">
        <f t="shared" si="16"/>
        <v>61.13522657622688</v>
      </c>
      <c r="N66" s="12">
        <f t="shared" si="17"/>
        <v>50.94602214685573</v>
      </c>
      <c r="O66" s="12">
        <f t="shared" si="70"/>
        <v>205.1</v>
      </c>
      <c r="P66" s="12">
        <f t="shared" si="18"/>
        <v>170.91666666666666</v>
      </c>
      <c r="Q66" s="12">
        <f t="shared" si="71"/>
        <v>20.602</v>
      </c>
      <c r="R66" s="12">
        <f t="shared" si="19"/>
        <v>12.053827401267675</v>
      </c>
      <c r="S66" s="11">
        <f t="shared" si="20"/>
        <v>10.044856167723063</v>
      </c>
      <c r="T66" s="51">
        <v>0</v>
      </c>
      <c r="U66" s="38">
        <f t="shared" si="21"/>
        <v>0</v>
      </c>
      <c r="V66" s="51">
        <v>0</v>
      </c>
      <c r="W66" s="12" t="e">
        <f t="shared" si="22"/>
        <v>#DIV/0!</v>
      </c>
      <c r="X66" s="11" t="e">
        <f t="shared" si="23"/>
        <v>#DIV/0!</v>
      </c>
      <c r="Y66" s="51">
        <v>2000</v>
      </c>
      <c r="Z66" s="38">
        <f t="shared" si="24"/>
        <v>1666.6666666666665</v>
      </c>
      <c r="AA66" s="51">
        <v>876.2</v>
      </c>
      <c r="AB66" s="12">
        <f t="shared" si="25"/>
        <v>52.57200000000001</v>
      </c>
      <c r="AC66" s="11">
        <f t="shared" si="26"/>
        <v>43.81</v>
      </c>
      <c r="AD66" s="51">
        <v>205.1</v>
      </c>
      <c r="AE66" s="38">
        <f t="shared" si="27"/>
        <v>170.91666666666666</v>
      </c>
      <c r="AF66" s="51">
        <v>20.602</v>
      </c>
      <c r="AG66" s="12">
        <f t="shared" si="28"/>
        <v>12.053827401267675</v>
      </c>
      <c r="AH66" s="11">
        <f t="shared" si="29"/>
        <v>10.044856167723063</v>
      </c>
      <c r="AI66" s="51">
        <v>0</v>
      </c>
      <c r="AJ66" s="38">
        <f t="shared" si="30"/>
        <v>0</v>
      </c>
      <c r="AK66" s="51">
        <v>0</v>
      </c>
      <c r="AL66" s="12" t="e">
        <f t="shared" si="31"/>
        <v>#DIV/0!</v>
      </c>
      <c r="AM66" s="11" t="e">
        <f t="shared" si="32"/>
        <v>#DIV/0!</v>
      </c>
      <c r="AN66" s="51"/>
      <c r="AO66" s="13">
        <f t="shared" si="33"/>
        <v>0</v>
      </c>
      <c r="AP66" s="51">
        <v>0</v>
      </c>
      <c r="AQ66" s="12" t="e">
        <f t="shared" si="34"/>
        <v>#DIV/0!</v>
      </c>
      <c r="AR66" s="11" t="e">
        <f t="shared" si="35"/>
        <v>#DIV/0!</v>
      </c>
      <c r="AS66" s="41">
        <v>0</v>
      </c>
      <c r="AT66" s="13">
        <f t="shared" si="36"/>
        <v>0</v>
      </c>
      <c r="AU66" s="51">
        <v>0</v>
      </c>
      <c r="AV66" s="41">
        <v>0</v>
      </c>
      <c r="AW66" s="11">
        <f t="shared" si="37"/>
        <v>0</v>
      </c>
      <c r="AX66" s="51">
        <v>0</v>
      </c>
      <c r="AY66" s="52">
        <v>3500</v>
      </c>
      <c r="AZ66" s="11">
        <f t="shared" si="38"/>
        <v>2916.666666666667</v>
      </c>
      <c r="BA66" s="51">
        <v>2916.6</v>
      </c>
      <c r="BB66" s="41">
        <v>0</v>
      </c>
      <c r="BC66" s="14">
        <f t="shared" si="39"/>
        <v>0</v>
      </c>
      <c r="BD66" s="14"/>
      <c r="BE66" s="45">
        <v>0</v>
      </c>
      <c r="BF66" s="39">
        <f t="shared" si="40"/>
        <v>0</v>
      </c>
      <c r="BG66" s="51">
        <v>0</v>
      </c>
      <c r="BH66" s="41">
        <v>0</v>
      </c>
      <c r="BI66" s="11">
        <f t="shared" si="41"/>
        <v>0</v>
      </c>
      <c r="BJ66" s="51">
        <v>0</v>
      </c>
      <c r="BK66" s="41">
        <v>0</v>
      </c>
      <c r="BL66" s="11">
        <f t="shared" si="42"/>
        <v>0</v>
      </c>
      <c r="BM66" s="51">
        <v>0</v>
      </c>
      <c r="BN66" s="12">
        <f t="shared" si="72"/>
        <v>178</v>
      </c>
      <c r="BO66" s="12">
        <f t="shared" si="43"/>
        <v>148.33333333333334</v>
      </c>
      <c r="BP66" s="12">
        <f t="shared" si="73"/>
        <v>350</v>
      </c>
      <c r="BQ66" s="12">
        <f t="shared" si="44"/>
        <v>235.95505617977528</v>
      </c>
      <c r="BR66" s="11">
        <f t="shared" si="45"/>
        <v>196.62921348314606</v>
      </c>
      <c r="BS66" s="51">
        <v>178</v>
      </c>
      <c r="BT66" s="38">
        <f t="shared" si="46"/>
        <v>148.33333333333334</v>
      </c>
      <c r="BU66" s="51">
        <v>350</v>
      </c>
      <c r="BV66" s="51">
        <v>0</v>
      </c>
      <c r="BW66" s="11">
        <f t="shared" si="47"/>
        <v>0</v>
      </c>
      <c r="BX66" s="51">
        <v>0</v>
      </c>
      <c r="BY66" s="45">
        <v>0</v>
      </c>
      <c r="BZ66" s="11">
        <f t="shared" si="48"/>
        <v>0</v>
      </c>
      <c r="CA66" s="51">
        <v>0</v>
      </c>
      <c r="CB66" s="51">
        <v>0</v>
      </c>
      <c r="CC66" s="38">
        <f t="shared" si="49"/>
        <v>0</v>
      </c>
      <c r="CD66" s="51">
        <v>0</v>
      </c>
      <c r="CE66" s="11"/>
      <c r="CF66" s="11"/>
      <c r="CG66" s="51">
        <v>0</v>
      </c>
      <c r="CH66" s="45">
        <v>0</v>
      </c>
      <c r="CI66" s="11">
        <f t="shared" si="50"/>
        <v>0</v>
      </c>
      <c r="CJ66" s="51">
        <v>0</v>
      </c>
      <c r="CK66" s="41">
        <v>0</v>
      </c>
      <c r="CL66" s="38">
        <f t="shared" si="51"/>
        <v>0</v>
      </c>
      <c r="CM66" s="51">
        <v>0</v>
      </c>
      <c r="CN66" s="51">
        <v>64.2</v>
      </c>
      <c r="CO66" s="38">
        <f t="shared" si="52"/>
        <v>53.50000000000001</v>
      </c>
      <c r="CP66" s="51">
        <v>0</v>
      </c>
      <c r="CQ66" s="51">
        <v>64.2</v>
      </c>
      <c r="CR66" s="11">
        <f t="shared" si="53"/>
        <v>53.50000000000001</v>
      </c>
      <c r="CS66" s="51">
        <v>0</v>
      </c>
      <c r="CT66" s="41">
        <v>0</v>
      </c>
      <c r="CU66" s="38">
        <f t="shared" si="54"/>
        <v>0</v>
      </c>
      <c r="CV66" s="51">
        <v>0</v>
      </c>
      <c r="CW66" s="45">
        <v>0</v>
      </c>
      <c r="CX66" s="11">
        <f t="shared" si="55"/>
        <v>0</v>
      </c>
      <c r="CY66" s="51">
        <v>0</v>
      </c>
      <c r="CZ66" s="45">
        <v>0</v>
      </c>
      <c r="DA66" s="11">
        <f t="shared" si="56"/>
        <v>0</v>
      </c>
      <c r="DB66" s="51">
        <v>0</v>
      </c>
      <c r="DC66" s="51">
        <v>0</v>
      </c>
      <c r="DD66" s="11">
        <f t="shared" si="57"/>
        <v>0</v>
      </c>
      <c r="DE66" s="51">
        <v>0</v>
      </c>
      <c r="DF66" s="51">
        <v>0</v>
      </c>
      <c r="DG66" s="12">
        <f t="shared" si="74"/>
        <v>5947.3</v>
      </c>
      <c r="DH66" s="12">
        <f t="shared" si="58"/>
        <v>4956.083333333334</v>
      </c>
      <c r="DI66" s="12">
        <f t="shared" si="75"/>
        <v>4163.402</v>
      </c>
      <c r="DJ66" s="45">
        <v>0</v>
      </c>
      <c r="DK66" s="11">
        <f t="shared" si="59"/>
        <v>0</v>
      </c>
      <c r="DL66" s="51">
        <v>0</v>
      </c>
      <c r="DM66" s="51">
        <v>0</v>
      </c>
      <c r="DN66" s="11">
        <f t="shared" si="60"/>
        <v>0</v>
      </c>
      <c r="DO66" s="51">
        <v>0</v>
      </c>
      <c r="DP66" s="45">
        <v>0</v>
      </c>
      <c r="DQ66" s="11">
        <f t="shared" si="61"/>
        <v>0</v>
      </c>
      <c r="DR66" s="51">
        <v>0</v>
      </c>
      <c r="DS66" s="51">
        <v>0</v>
      </c>
      <c r="DT66" s="11">
        <f t="shared" si="62"/>
        <v>0</v>
      </c>
      <c r="DU66" s="51">
        <v>0</v>
      </c>
      <c r="DV66" s="45">
        <v>0</v>
      </c>
      <c r="DW66" s="11">
        <f t="shared" si="63"/>
        <v>0</v>
      </c>
      <c r="DX66" s="51">
        <v>0</v>
      </c>
      <c r="DY66" s="51">
        <v>300</v>
      </c>
      <c r="DZ66" s="11">
        <f t="shared" si="64"/>
        <v>250</v>
      </c>
      <c r="EA66" s="51">
        <v>0</v>
      </c>
      <c r="EB66" s="51">
        <v>0</v>
      </c>
      <c r="EC66" s="12">
        <f t="shared" si="76"/>
        <v>300</v>
      </c>
      <c r="ED66" s="12">
        <f t="shared" si="65"/>
        <v>250</v>
      </c>
      <c r="EE66" s="12">
        <f t="shared" si="77"/>
        <v>0</v>
      </c>
      <c r="EH66" s="15"/>
      <c r="EJ66" s="15"/>
      <c r="EK66" s="15"/>
      <c r="EM66" s="15"/>
    </row>
    <row r="67" spans="1:143" s="16" customFormat="1" ht="20.25" customHeight="1">
      <c r="A67" s="22">
        <v>58</v>
      </c>
      <c r="B67" s="48" t="s">
        <v>113</v>
      </c>
      <c r="C67" s="41">
        <v>1666.8</v>
      </c>
      <c r="D67" s="45">
        <v>0</v>
      </c>
      <c r="E67" s="26">
        <f t="shared" si="66"/>
        <v>9694.400000000001</v>
      </c>
      <c r="F67" s="34">
        <f t="shared" si="12"/>
        <v>8078.666666666668</v>
      </c>
      <c r="G67" s="12">
        <f t="shared" si="67"/>
        <v>6864.382</v>
      </c>
      <c r="H67" s="12">
        <f t="shared" si="13"/>
        <v>84.9692440996864</v>
      </c>
      <c r="I67" s="12">
        <f t="shared" si="14"/>
        <v>70.80770341640533</v>
      </c>
      <c r="J67" s="12">
        <f t="shared" si="68"/>
        <v>2900.3</v>
      </c>
      <c r="K67" s="12">
        <f t="shared" si="15"/>
        <v>2416.916666666667</v>
      </c>
      <c r="L67" s="12">
        <f t="shared" si="69"/>
        <v>1465.888</v>
      </c>
      <c r="M67" s="12">
        <f t="shared" si="16"/>
        <v>60.65116022480432</v>
      </c>
      <c r="N67" s="12">
        <f t="shared" si="17"/>
        <v>50.542633520670265</v>
      </c>
      <c r="O67" s="12">
        <f t="shared" si="70"/>
        <v>1038</v>
      </c>
      <c r="P67" s="12">
        <f t="shared" si="18"/>
        <v>865</v>
      </c>
      <c r="Q67" s="12">
        <f t="shared" si="71"/>
        <v>536.738</v>
      </c>
      <c r="R67" s="12">
        <f t="shared" si="19"/>
        <v>62.05063583815029</v>
      </c>
      <c r="S67" s="11">
        <f t="shared" si="20"/>
        <v>51.70886319845857</v>
      </c>
      <c r="T67" s="51">
        <v>0</v>
      </c>
      <c r="U67" s="38">
        <f t="shared" si="21"/>
        <v>0</v>
      </c>
      <c r="V67" s="51">
        <v>0</v>
      </c>
      <c r="W67" s="12" t="e">
        <f t="shared" si="22"/>
        <v>#DIV/0!</v>
      </c>
      <c r="X67" s="11" t="e">
        <f t="shared" si="23"/>
        <v>#DIV/0!</v>
      </c>
      <c r="Y67" s="51">
        <v>1294.3</v>
      </c>
      <c r="Z67" s="38">
        <f t="shared" si="24"/>
        <v>1078.5833333333333</v>
      </c>
      <c r="AA67" s="51">
        <v>802.15</v>
      </c>
      <c r="AB67" s="12">
        <f t="shared" si="25"/>
        <v>74.37070231012903</v>
      </c>
      <c r="AC67" s="11">
        <f t="shared" si="26"/>
        <v>61.97558525844086</v>
      </c>
      <c r="AD67" s="51">
        <v>1038</v>
      </c>
      <c r="AE67" s="38">
        <f t="shared" si="27"/>
        <v>865</v>
      </c>
      <c r="AF67" s="51">
        <v>536.738</v>
      </c>
      <c r="AG67" s="12">
        <f t="shared" si="28"/>
        <v>62.05063583815029</v>
      </c>
      <c r="AH67" s="11">
        <f t="shared" si="29"/>
        <v>51.70886319845857</v>
      </c>
      <c r="AI67" s="51">
        <v>18</v>
      </c>
      <c r="AJ67" s="38">
        <f t="shared" si="30"/>
        <v>15</v>
      </c>
      <c r="AK67" s="51">
        <v>9</v>
      </c>
      <c r="AL67" s="12">
        <f t="shared" si="31"/>
        <v>60</v>
      </c>
      <c r="AM67" s="11">
        <f t="shared" si="32"/>
        <v>50</v>
      </c>
      <c r="AN67" s="51"/>
      <c r="AO67" s="13">
        <f t="shared" si="33"/>
        <v>0</v>
      </c>
      <c r="AP67" s="51">
        <v>0</v>
      </c>
      <c r="AQ67" s="12" t="e">
        <f t="shared" si="34"/>
        <v>#DIV/0!</v>
      </c>
      <c r="AR67" s="11" t="e">
        <f t="shared" si="35"/>
        <v>#DIV/0!</v>
      </c>
      <c r="AS67" s="41">
        <v>0</v>
      </c>
      <c r="AT67" s="13">
        <f t="shared" si="36"/>
        <v>0</v>
      </c>
      <c r="AU67" s="51">
        <v>0</v>
      </c>
      <c r="AV67" s="41">
        <v>0</v>
      </c>
      <c r="AW67" s="11">
        <f t="shared" si="37"/>
        <v>0</v>
      </c>
      <c r="AX67" s="51">
        <v>0</v>
      </c>
      <c r="AY67" s="52">
        <v>6794.1</v>
      </c>
      <c r="AZ67" s="11">
        <f t="shared" si="38"/>
        <v>5661.750000000001</v>
      </c>
      <c r="BA67" s="51">
        <v>5661.7</v>
      </c>
      <c r="BB67" s="41">
        <v>0</v>
      </c>
      <c r="BC67" s="14">
        <f t="shared" si="39"/>
        <v>0</v>
      </c>
      <c r="BD67" s="14"/>
      <c r="BE67" s="45">
        <v>0</v>
      </c>
      <c r="BF67" s="39">
        <f t="shared" si="40"/>
        <v>0</v>
      </c>
      <c r="BG67" s="51">
        <v>0</v>
      </c>
      <c r="BH67" s="41">
        <v>0</v>
      </c>
      <c r="BI67" s="11">
        <f t="shared" si="41"/>
        <v>0</v>
      </c>
      <c r="BJ67" s="51">
        <v>0</v>
      </c>
      <c r="BK67" s="41">
        <v>0</v>
      </c>
      <c r="BL67" s="11">
        <f t="shared" si="42"/>
        <v>0</v>
      </c>
      <c r="BM67" s="51">
        <v>0</v>
      </c>
      <c r="BN67" s="12">
        <f t="shared" si="72"/>
        <v>350</v>
      </c>
      <c r="BO67" s="12">
        <f t="shared" si="43"/>
        <v>291.6666666666667</v>
      </c>
      <c r="BP67" s="12">
        <f t="shared" si="73"/>
        <v>106</v>
      </c>
      <c r="BQ67" s="12">
        <f t="shared" si="44"/>
        <v>36.342857142857135</v>
      </c>
      <c r="BR67" s="11">
        <f t="shared" si="45"/>
        <v>30.28571428571429</v>
      </c>
      <c r="BS67" s="51">
        <v>350</v>
      </c>
      <c r="BT67" s="38">
        <f t="shared" si="46"/>
        <v>291.6666666666667</v>
      </c>
      <c r="BU67" s="51">
        <v>106</v>
      </c>
      <c r="BV67" s="51">
        <v>0</v>
      </c>
      <c r="BW67" s="11">
        <f t="shared" si="47"/>
        <v>0</v>
      </c>
      <c r="BX67" s="51">
        <v>0</v>
      </c>
      <c r="BY67" s="45">
        <v>0</v>
      </c>
      <c r="BZ67" s="11">
        <f t="shared" si="48"/>
        <v>0</v>
      </c>
      <c r="CA67" s="51">
        <v>0</v>
      </c>
      <c r="CB67" s="51">
        <v>0</v>
      </c>
      <c r="CC67" s="38">
        <f t="shared" si="49"/>
        <v>0</v>
      </c>
      <c r="CD67" s="51">
        <v>0</v>
      </c>
      <c r="CE67" s="11"/>
      <c r="CF67" s="11"/>
      <c r="CG67" s="51">
        <v>0</v>
      </c>
      <c r="CH67" s="45">
        <v>0</v>
      </c>
      <c r="CI67" s="11">
        <f t="shared" si="50"/>
        <v>0</v>
      </c>
      <c r="CJ67" s="51">
        <v>0</v>
      </c>
      <c r="CK67" s="41">
        <v>0</v>
      </c>
      <c r="CL67" s="38">
        <f t="shared" si="51"/>
        <v>0</v>
      </c>
      <c r="CM67" s="51">
        <v>0</v>
      </c>
      <c r="CN67" s="51">
        <v>200</v>
      </c>
      <c r="CO67" s="38">
        <f t="shared" si="52"/>
        <v>166.66666666666669</v>
      </c>
      <c r="CP67" s="51">
        <v>0</v>
      </c>
      <c r="CQ67" s="51">
        <v>150</v>
      </c>
      <c r="CR67" s="11">
        <f t="shared" si="53"/>
        <v>125</v>
      </c>
      <c r="CS67" s="51">
        <v>0</v>
      </c>
      <c r="CT67" s="41">
        <v>0</v>
      </c>
      <c r="CU67" s="38">
        <f t="shared" si="54"/>
        <v>0</v>
      </c>
      <c r="CV67" s="51">
        <v>0</v>
      </c>
      <c r="CW67" s="45">
        <v>0</v>
      </c>
      <c r="CX67" s="11">
        <f t="shared" si="55"/>
        <v>0</v>
      </c>
      <c r="CY67" s="51">
        <v>0</v>
      </c>
      <c r="CZ67" s="45">
        <v>0</v>
      </c>
      <c r="DA67" s="11">
        <f t="shared" si="56"/>
        <v>0</v>
      </c>
      <c r="DB67" s="51">
        <v>0</v>
      </c>
      <c r="DC67" s="51">
        <v>0</v>
      </c>
      <c r="DD67" s="11">
        <f t="shared" si="57"/>
        <v>0</v>
      </c>
      <c r="DE67" s="51">
        <v>12</v>
      </c>
      <c r="DF67" s="51">
        <v>-263.206</v>
      </c>
      <c r="DG67" s="12">
        <f t="shared" si="74"/>
        <v>9694.400000000001</v>
      </c>
      <c r="DH67" s="12">
        <f t="shared" si="58"/>
        <v>8078.666666666668</v>
      </c>
      <c r="DI67" s="12">
        <f t="shared" si="75"/>
        <v>6864.382</v>
      </c>
      <c r="DJ67" s="45">
        <v>0</v>
      </c>
      <c r="DK67" s="11">
        <f t="shared" si="59"/>
        <v>0</v>
      </c>
      <c r="DL67" s="51">
        <v>0</v>
      </c>
      <c r="DM67" s="51">
        <v>0</v>
      </c>
      <c r="DN67" s="11">
        <f t="shared" si="60"/>
        <v>0</v>
      </c>
      <c r="DO67" s="51">
        <v>0</v>
      </c>
      <c r="DP67" s="45">
        <v>0</v>
      </c>
      <c r="DQ67" s="11">
        <f t="shared" si="61"/>
        <v>0</v>
      </c>
      <c r="DR67" s="51">
        <v>0</v>
      </c>
      <c r="DS67" s="51">
        <v>0</v>
      </c>
      <c r="DT67" s="11">
        <f t="shared" si="62"/>
        <v>0</v>
      </c>
      <c r="DU67" s="51">
        <v>0</v>
      </c>
      <c r="DV67" s="45">
        <v>0</v>
      </c>
      <c r="DW67" s="11">
        <f t="shared" si="63"/>
        <v>0</v>
      </c>
      <c r="DX67" s="51">
        <v>0</v>
      </c>
      <c r="DY67" s="51">
        <v>485</v>
      </c>
      <c r="DZ67" s="11">
        <f t="shared" si="64"/>
        <v>404.16666666666663</v>
      </c>
      <c r="EA67" s="51">
        <v>0</v>
      </c>
      <c r="EB67" s="51">
        <v>0</v>
      </c>
      <c r="EC67" s="12">
        <f t="shared" si="76"/>
        <v>485</v>
      </c>
      <c r="ED67" s="12">
        <f t="shared" si="65"/>
        <v>404.16666666666663</v>
      </c>
      <c r="EE67" s="12">
        <f t="shared" si="77"/>
        <v>0</v>
      </c>
      <c r="EH67" s="15"/>
      <c r="EJ67" s="15"/>
      <c r="EK67" s="15"/>
      <c r="EM67" s="15"/>
    </row>
    <row r="68" spans="1:143" s="16" customFormat="1" ht="20.25" customHeight="1">
      <c r="A68" s="22">
        <v>59</v>
      </c>
      <c r="B68" s="49" t="s">
        <v>114</v>
      </c>
      <c r="C68" s="41">
        <v>0</v>
      </c>
      <c r="D68" s="45">
        <v>0</v>
      </c>
      <c r="E68" s="26">
        <f t="shared" si="66"/>
        <v>4621.3</v>
      </c>
      <c r="F68" s="34">
        <f t="shared" si="12"/>
        <v>3851.0833333333335</v>
      </c>
      <c r="G68" s="12">
        <f t="shared" si="67"/>
        <v>3567.3500000000004</v>
      </c>
      <c r="H68" s="12">
        <f t="shared" si="13"/>
        <v>92.63237617120724</v>
      </c>
      <c r="I68" s="12">
        <f t="shared" si="14"/>
        <v>77.19364680933937</v>
      </c>
      <c r="J68" s="12">
        <f t="shared" si="68"/>
        <v>911.7</v>
      </c>
      <c r="K68" s="12">
        <f t="shared" si="15"/>
        <v>759.7500000000001</v>
      </c>
      <c r="L68" s="12">
        <f t="shared" si="69"/>
        <v>475.95000000000005</v>
      </c>
      <c r="M68" s="12">
        <f t="shared" si="16"/>
        <v>62.64560710760119</v>
      </c>
      <c r="N68" s="12">
        <f t="shared" si="17"/>
        <v>52.20467258966765</v>
      </c>
      <c r="O68" s="12">
        <f t="shared" si="70"/>
        <v>437.6</v>
      </c>
      <c r="P68" s="12">
        <f t="shared" si="18"/>
        <v>364.6666666666667</v>
      </c>
      <c r="Q68" s="12">
        <f t="shared" si="71"/>
        <v>70.55</v>
      </c>
      <c r="R68" s="12">
        <f t="shared" si="19"/>
        <v>19.346435100548444</v>
      </c>
      <c r="S68" s="11">
        <f t="shared" si="20"/>
        <v>16.122029250457036</v>
      </c>
      <c r="T68" s="51">
        <v>0</v>
      </c>
      <c r="U68" s="38">
        <f t="shared" si="21"/>
        <v>0</v>
      </c>
      <c r="V68" s="51">
        <v>0</v>
      </c>
      <c r="W68" s="12" t="e">
        <f t="shared" si="22"/>
        <v>#DIV/0!</v>
      </c>
      <c r="X68" s="11" t="e">
        <f t="shared" si="23"/>
        <v>#DIV/0!</v>
      </c>
      <c r="Y68" s="51">
        <v>294.1</v>
      </c>
      <c r="Z68" s="38">
        <f t="shared" si="24"/>
        <v>245.08333333333337</v>
      </c>
      <c r="AA68" s="51">
        <v>215.5</v>
      </c>
      <c r="AB68" s="12">
        <f t="shared" si="25"/>
        <v>87.92927575654538</v>
      </c>
      <c r="AC68" s="11">
        <f t="shared" si="26"/>
        <v>73.27439646378781</v>
      </c>
      <c r="AD68" s="51">
        <v>437.6</v>
      </c>
      <c r="AE68" s="38">
        <f t="shared" si="27"/>
        <v>364.6666666666667</v>
      </c>
      <c r="AF68" s="51">
        <v>70.55</v>
      </c>
      <c r="AG68" s="12">
        <f t="shared" si="28"/>
        <v>19.346435100548444</v>
      </c>
      <c r="AH68" s="11">
        <f t="shared" si="29"/>
        <v>16.122029250457036</v>
      </c>
      <c r="AI68" s="51">
        <v>0</v>
      </c>
      <c r="AJ68" s="38">
        <f t="shared" si="30"/>
        <v>0</v>
      </c>
      <c r="AK68" s="51">
        <v>0</v>
      </c>
      <c r="AL68" s="12" t="e">
        <f t="shared" si="31"/>
        <v>#DIV/0!</v>
      </c>
      <c r="AM68" s="11" t="e">
        <f t="shared" si="32"/>
        <v>#DIV/0!</v>
      </c>
      <c r="AN68" s="51"/>
      <c r="AO68" s="13">
        <f t="shared" si="33"/>
        <v>0</v>
      </c>
      <c r="AP68" s="51">
        <v>0</v>
      </c>
      <c r="AQ68" s="12" t="e">
        <f t="shared" si="34"/>
        <v>#DIV/0!</v>
      </c>
      <c r="AR68" s="11" t="e">
        <f t="shared" si="35"/>
        <v>#DIV/0!</v>
      </c>
      <c r="AS68" s="41">
        <v>0</v>
      </c>
      <c r="AT68" s="13">
        <f t="shared" si="36"/>
        <v>0</v>
      </c>
      <c r="AU68" s="51">
        <v>0</v>
      </c>
      <c r="AV68" s="41">
        <v>0</v>
      </c>
      <c r="AW68" s="11">
        <f t="shared" si="37"/>
        <v>0</v>
      </c>
      <c r="AX68" s="51">
        <v>0</v>
      </c>
      <c r="AY68" s="52">
        <v>3709.6</v>
      </c>
      <c r="AZ68" s="11">
        <f t="shared" si="38"/>
        <v>3091.333333333333</v>
      </c>
      <c r="BA68" s="51">
        <v>3091.4</v>
      </c>
      <c r="BB68" s="41">
        <v>0</v>
      </c>
      <c r="BC68" s="14">
        <f t="shared" si="39"/>
        <v>0</v>
      </c>
      <c r="BD68" s="14"/>
      <c r="BE68" s="45">
        <v>0</v>
      </c>
      <c r="BF68" s="39">
        <f t="shared" si="40"/>
        <v>0</v>
      </c>
      <c r="BG68" s="51">
        <v>0</v>
      </c>
      <c r="BH68" s="41">
        <v>0</v>
      </c>
      <c r="BI68" s="11">
        <f t="shared" si="41"/>
        <v>0</v>
      </c>
      <c r="BJ68" s="51">
        <v>0</v>
      </c>
      <c r="BK68" s="41">
        <v>0</v>
      </c>
      <c r="BL68" s="11">
        <f t="shared" si="42"/>
        <v>0</v>
      </c>
      <c r="BM68" s="51">
        <v>0</v>
      </c>
      <c r="BN68" s="12">
        <f t="shared" si="72"/>
        <v>180</v>
      </c>
      <c r="BO68" s="12">
        <f t="shared" si="43"/>
        <v>150</v>
      </c>
      <c r="BP68" s="12">
        <f t="shared" si="73"/>
        <v>179.9</v>
      </c>
      <c r="BQ68" s="12">
        <f t="shared" si="44"/>
        <v>119.93333333333334</v>
      </c>
      <c r="BR68" s="11">
        <f t="shared" si="45"/>
        <v>99.94444444444444</v>
      </c>
      <c r="BS68" s="51">
        <v>180</v>
      </c>
      <c r="BT68" s="38">
        <f t="shared" si="46"/>
        <v>150</v>
      </c>
      <c r="BU68" s="51">
        <v>179.9</v>
      </c>
      <c r="BV68" s="51">
        <v>0</v>
      </c>
      <c r="BW68" s="11">
        <f t="shared" si="47"/>
        <v>0</v>
      </c>
      <c r="BX68" s="51">
        <v>0</v>
      </c>
      <c r="BY68" s="45">
        <v>0</v>
      </c>
      <c r="BZ68" s="11">
        <f t="shared" si="48"/>
        <v>0</v>
      </c>
      <c r="CA68" s="51">
        <v>0</v>
      </c>
      <c r="CB68" s="51">
        <v>0</v>
      </c>
      <c r="CC68" s="38">
        <f t="shared" si="49"/>
        <v>0</v>
      </c>
      <c r="CD68" s="51">
        <v>0</v>
      </c>
      <c r="CE68" s="11"/>
      <c r="CF68" s="11"/>
      <c r="CG68" s="51">
        <v>0</v>
      </c>
      <c r="CH68" s="45">
        <v>0</v>
      </c>
      <c r="CI68" s="11">
        <f t="shared" si="50"/>
        <v>0</v>
      </c>
      <c r="CJ68" s="51">
        <v>0</v>
      </c>
      <c r="CK68" s="41">
        <v>0</v>
      </c>
      <c r="CL68" s="38">
        <f t="shared" si="51"/>
        <v>0</v>
      </c>
      <c r="CM68" s="51">
        <v>0</v>
      </c>
      <c r="CN68" s="51">
        <v>0</v>
      </c>
      <c r="CO68" s="38">
        <f t="shared" si="52"/>
        <v>0</v>
      </c>
      <c r="CP68" s="51">
        <v>0</v>
      </c>
      <c r="CQ68" s="51">
        <v>0</v>
      </c>
      <c r="CR68" s="11">
        <f t="shared" si="53"/>
        <v>0</v>
      </c>
      <c r="CS68" s="51">
        <v>0</v>
      </c>
      <c r="CT68" s="41">
        <v>0</v>
      </c>
      <c r="CU68" s="38">
        <f t="shared" si="54"/>
        <v>0</v>
      </c>
      <c r="CV68" s="51">
        <v>0</v>
      </c>
      <c r="CW68" s="45">
        <v>0</v>
      </c>
      <c r="CX68" s="11">
        <f t="shared" si="55"/>
        <v>0</v>
      </c>
      <c r="CY68" s="51">
        <v>0</v>
      </c>
      <c r="CZ68" s="45">
        <v>0</v>
      </c>
      <c r="DA68" s="11">
        <f t="shared" si="56"/>
        <v>0</v>
      </c>
      <c r="DB68" s="51">
        <v>0</v>
      </c>
      <c r="DC68" s="51">
        <v>0</v>
      </c>
      <c r="DD68" s="11">
        <f t="shared" si="57"/>
        <v>0</v>
      </c>
      <c r="DE68" s="51">
        <v>10</v>
      </c>
      <c r="DF68" s="51">
        <v>0</v>
      </c>
      <c r="DG68" s="12">
        <f t="shared" si="74"/>
        <v>4621.3</v>
      </c>
      <c r="DH68" s="12">
        <f t="shared" si="58"/>
        <v>3851.0833333333335</v>
      </c>
      <c r="DI68" s="12">
        <f t="shared" si="75"/>
        <v>3567.3500000000004</v>
      </c>
      <c r="DJ68" s="45">
        <v>0</v>
      </c>
      <c r="DK68" s="11">
        <f t="shared" si="59"/>
        <v>0</v>
      </c>
      <c r="DL68" s="51">
        <v>0</v>
      </c>
      <c r="DM68" s="51">
        <v>0</v>
      </c>
      <c r="DN68" s="11">
        <f t="shared" si="60"/>
        <v>0</v>
      </c>
      <c r="DO68" s="51">
        <v>0</v>
      </c>
      <c r="DP68" s="45">
        <v>0</v>
      </c>
      <c r="DQ68" s="11">
        <f t="shared" si="61"/>
        <v>0</v>
      </c>
      <c r="DR68" s="51">
        <v>0</v>
      </c>
      <c r="DS68" s="51">
        <v>0</v>
      </c>
      <c r="DT68" s="11">
        <f t="shared" si="62"/>
        <v>0</v>
      </c>
      <c r="DU68" s="51">
        <v>0</v>
      </c>
      <c r="DV68" s="45">
        <v>0</v>
      </c>
      <c r="DW68" s="11">
        <f t="shared" si="63"/>
        <v>0</v>
      </c>
      <c r="DX68" s="51">
        <v>0</v>
      </c>
      <c r="DY68" s="51">
        <v>0</v>
      </c>
      <c r="DZ68" s="11">
        <f t="shared" si="64"/>
        <v>0</v>
      </c>
      <c r="EA68" s="51">
        <v>0</v>
      </c>
      <c r="EB68" s="51">
        <v>0</v>
      </c>
      <c r="EC68" s="12">
        <f t="shared" si="76"/>
        <v>0</v>
      </c>
      <c r="ED68" s="12">
        <f t="shared" si="65"/>
        <v>0</v>
      </c>
      <c r="EE68" s="12">
        <f t="shared" si="77"/>
        <v>0</v>
      </c>
      <c r="EH68" s="15"/>
      <c r="EJ68" s="15"/>
      <c r="EK68" s="15"/>
      <c r="EM68" s="15"/>
    </row>
    <row r="69" spans="1:143" s="16" customFormat="1" ht="20.25" customHeight="1">
      <c r="A69" s="22">
        <v>60</v>
      </c>
      <c r="B69" s="49" t="s">
        <v>115</v>
      </c>
      <c r="C69" s="41">
        <v>10945.6</v>
      </c>
      <c r="D69" s="45">
        <v>0</v>
      </c>
      <c r="E69" s="26">
        <f t="shared" si="66"/>
        <v>96640.1</v>
      </c>
      <c r="F69" s="34">
        <f t="shared" si="12"/>
        <v>80533.41666666667</v>
      </c>
      <c r="G69" s="12">
        <f t="shared" si="67"/>
        <v>75344.4204</v>
      </c>
      <c r="H69" s="12">
        <f t="shared" si="13"/>
        <v>93.55671660107967</v>
      </c>
      <c r="I69" s="12">
        <f t="shared" si="14"/>
        <v>77.96393050089972</v>
      </c>
      <c r="J69" s="12">
        <f t="shared" si="68"/>
        <v>44193.6</v>
      </c>
      <c r="K69" s="12">
        <f t="shared" si="15"/>
        <v>36828</v>
      </c>
      <c r="L69" s="12">
        <f t="shared" si="69"/>
        <v>30760.020400000005</v>
      </c>
      <c r="M69" s="12">
        <f t="shared" si="16"/>
        <v>83.52346149668732</v>
      </c>
      <c r="N69" s="12">
        <f t="shared" si="17"/>
        <v>69.60288458057276</v>
      </c>
      <c r="O69" s="12">
        <f t="shared" si="70"/>
        <v>9377.3</v>
      </c>
      <c r="P69" s="12">
        <f t="shared" si="18"/>
        <v>7814.416666666666</v>
      </c>
      <c r="Q69" s="12">
        <f t="shared" si="71"/>
        <v>4288.081999999999</v>
      </c>
      <c r="R69" s="12">
        <f t="shared" si="19"/>
        <v>54.87398718181139</v>
      </c>
      <c r="S69" s="11">
        <f t="shared" si="20"/>
        <v>45.728322651509494</v>
      </c>
      <c r="T69" s="51">
        <v>200</v>
      </c>
      <c r="U69" s="38">
        <f t="shared" si="21"/>
        <v>166.66666666666669</v>
      </c>
      <c r="V69" s="51">
        <v>66.602</v>
      </c>
      <c r="W69" s="12">
        <f t="shared" si="22"/>
        <v>39.9612</v>
      </c>
      <c r="X69" s="11">
        <f t="shared" si="23"/>
        <v>33.301</v>
      </c>
      <c r="Y69" s="51">
        <v>5350.3</v>
      </c>
      <c r="Z69" s="38">
        <f t="shared" si="24"/>
        <v>4458.583333333334</v>
      </c>
      <c r="AA69" s="51">
        <v>2708.5184</v>
      </c>
      <c r="AB69" s="12">
        <f t="shared" si="25"/>
        <v>60.74840812664709</v>
      </c>
      <c r="AC69" s="11">
        <f t="shared" si="26"/>
        <v>50.623673438872586</v>
      </c>
      <c r="AD69" s="51">
        <v>9177.3</v>
      </c>
      <c r="AE69" s="38">
        <f t="shared" si="27"/>
        <v>7647.75</v>
      </c>
      <c r="AF69" s="51">
        <v>4221.48</v>
      </c>
      <c r="AG69" s="12">
        <f t="shared" si="28"/>
        <v>55.198980092183966</v>
      </c>
      <c r="AH69" s="11">
        <f t="shared" si="29"/>
        <v>45.99915007681998</v>
      </c>
      <c r="AI69" s="51">
        <v>882</v>
      </c>
      <c r="AJ69" s="38">
        <f t="shared" si="30"/>
        <v>735</v>
      </c>
      <c r="AK69" s="51">
        <v>253.5</v>
      </c>
      <c r="AL69" s="12">
        <f t="shared" si="31"/>
        <v>34.48979591836735</v>
      </c>
      <c r="AM69" s="11">
        <f t="shared" si="32"/>
        <v>28.741496598639454</v>
      </c>
      <c r="AN69" s="51"/>
      <c r="AO69" s="13">
        <f t="shared" si="33"/>
        <v>0</v>
      </c>
      <c r="AP69" s="51">
        <v>0</v>
      </c>
      <c r="AQ69" s="12" t="e">
        <f t="shared" si="34"/>
        <v>#DIV/0!</v>
      </c>
      <c r="AR69" s="11" t="e">
        <f t="shared" si="35"/>
        <v>#DIV/0!</v>
      </c>
      <c r="AS69" s="41">
        <v>0</v>
      </c>
      <c r="AT69" s="13">
        <f t="shared" si="36"/>
        <v>0</v>
      </c>
      <c r="AU69" s="51">
        <v>0</v>
      </c>
      <c r="AV69" s="41">
        <v>0</v>
      </c>
      <c r="AW69" s="11">
        <f t="shared" si="37"/>
        <v>0</v>
      </c>
      <c r="AX69" s="51">
        <v>0</v>
      </c>
      <c r="AY69" s="52">
        <v>47173.4</v>
      </c>
      <c r="AZ69" s="11">
        <f t="shared" si="38"/>
        <v>39311.16666666667</v>
      </c>
      <c r="BA69" s="51">
        <v>39311.3</v>
      </c>
      <c r="BB69" s="41">
        <v>0</v>
      </c>
      <c r="BC69" s="14">
        <f t="shared" si="39"/>
        <v>0</v>
      </c>
      <c r="BD69" s="14"/>
      <c r="BE69" s="45">
        <v>0</v>
      </c>
      <c r="BF69" s="39">
        <f t="shared" si="40"/>
        <v>0</v>
      </c>
      <c r="BG69" s="51">
        <v>0</v>
      </c>
      <c r="BH69" s="41">
        <v>0</v>
      </c>
      <c r="BI69" s="11">
        <f t="shared" si="41"/>
        <v>0</v>
      </c>
      <c r="BJ69" s="51">
        <v>0</v>
      </c>
      <c r="BK69" s="41">
        <v>0</v>
      </c>
      <c r="BL69" s="11">
        <f t="shared" si="42"/>
        <v>0</v>
      </c>
      <c r="BM69" s="51">
        <v>0</v>
      </c>
      <c r="BN69" s="12">
        <f t="shared" si="72"/>
        <v>17004</v>
      </c>
      <c r="BO69" s="12">
        <f t="shared" si="43"/>
        <v>14170</v>
      </c>
      <c r="BP69" s="12">
        <f t="shared" si="73"/>
        <v>18825.13</v>
      </c>
      <c r="BQ69" s="12">
        <f t="shared" si="44"/>
        <v>132.85201129146085</v>
      </c>
      <c r="BR69" s="11">
        <f t="shared" si="45"/>
        <v>110.7100094095507</v>
      </c>
      <c r="BS69" s="51">
        <v>15604</v>
      </c>
      <c r="BT69" s="38">
        <f t="shared" si="46"/>
        <v>13003.333333333332</v>
      </c>
      <c r="BU69" s="51">
        <v>17625.13</v>
      </c>
      <c r="BV69" s="51">
        <v>0</v>
      </c>
      <c r="BW69" s="11">
        <f t="shared" si="47"/>
        <v>0</v>
      </c>
      <c r="BX69" s="51">
        <v>0</v>
      </c>
      <c r="BY69" s="45">
        <v>0</v>
      </c>
      <c r="BZ69" s="11">
        <f t="shared" si="48"/>
        <v>0</v>
      </c>
      <c r="CA69" s="51">
        <v>0</v>
      </c>
      <c r="CB69" s="51">
        <v>1400</v>
      </c>
      <c r="CC69" s="38">
        <f t="shared" si="49"/>
        <v>1166.6666666666667</v>
      </c>
      <c r="CD69" s="51">
        <v>1200</v>
      </c>
      <c r="CE69" s="11"/>
      <c r="CF69" s="11"/>
      <c r="CG69" s="51">
        <v>0</v>
      </c>
      <c r="CH69" s="45">
        <v>0</v>
      </c>
      <c r="CI69" s="11">
        <f t="shared" si="50"/>
        <v>0</v>
      </c>
      <c r="CJ69" s="51">
        <v>0</v>
      </c>
      <c r="CK69" s="41">
        <v>0</v>
      </c>
      <c r="CL69" s="38">
        <f t="shared" si="51"/>
        <v>0</v>
      </c>
      <c r="CM69" s="51">
        <v>0</v>
      </c>
      <c r="CN69" s="51">
        <v>5580</v>
      </c>
      <c r="CO69" s="38">
        <f t="shared" si="52"/>
        <v>4650</v>
      </c>
      <c r="CP69" s="51">
        <v>2658.9</v>
      </c>
      <c r="CQ69" s="51">
        <v>3600</v>
      </c>
      <c r="CR69" s="11">
        <f t="shared" si="53"/>
        <v>3000</v>
      </c>
      <c r="CS69" s="51">
        <v>1086.9</v>
      </c>
      <c r="CT69" s="41">
        <v>0</v>
      </c>
      <c r="CU69" s="38">
        <f t="shared" si="54"/>
        <v>0</v>
      </c>
      <c r="CV69" s="51">
        <v>2.49</v>
      </c>
      <c r="CW69" s="45">
        <v>0</v>
      </c>
      <c r="CX69" s="11">
        <f t="shared" si="55"/>
        <v>0</v>
      </c>
      <c r="CY69" s="51">
        <v>0</v>
      </c>
      <c r="CZ69" s="45">
        <v>0</v>
      </c>
      <c r="DA69" s="11">
        <f t="shared" si="56"/>
        <v>0</v>
      </c>
      <c r="DB69" s="51">
        <v>0</v>
      </c>
      <c r="DC69" s="51">
        <v>6000</v>
      </c>
      <c r="DD69" s="11">
        <f t="shared" si="57"/>
        <v>5000</v>
      </c>
      <c r="DE69" s="51">
        <v>2023.4</v>
      </c>
      <c r="DF69" s="51">
        <v>0</v>
      </c>
      <c r="DG69" s="12">
        <f t="shared" si="74"/>
        <v>91367</v>
      </c>
      <c r="DH69" s="12">
        <f t="shared" si="58"/>
        <v>76139.16666666667</v>
      </c>
      <c r="DI69" s="12">
        <f t="shared" si="75"/>
        <v>70071.3204</v>
      </c>
      <c r="DJ69" s="45">
        <v>0</v>
      </c>
      <c r="DK69" s="11">
        <f t="shared" si="59"/>
        <v>0</v>
      </c>
      <c r="DL69" s="51">
        <v>0</v>
      </c>
      <c r="DM69" s="51">
        <v>5273.1</v>
      </c>
      <c r="DN69" s="11">
        <f t="shared" si="60"/>
        <v>4394.25</v>
      </c>
      <c r="DO69" s="51">
        <v>5273.1</v>
      </c>
      <c r="DP69" s="45">
        <v>0</v>
      </c>
      <c r="DQ69" s="11">
        <f t="shared" si="61"/>
        <v>0</v>
      </c>
      <c r="DR69" s="51">
        <v>0</v>
      </c>
      <c r="DS69" s="51">
        <v>0</v>
      </c>
      <c r="DT69" s="11">
        <f t="shared" si="62"/>
        <v>0</v>
      </c>
      <c r="DU69" s="51">
        <v>0</v>
      </c>
      <c r="DV69" s="45">
        <v>0</v>
      </c>
      <c r="DW69" s="11">
        <f t="shared" si="63"/>
        <v>0</v>
      </c>
      <c r="DX69" s="51">
        <v>0</v>
      </c>
      <c r="DY69" s="51">
        <v>17531</v>
      </c>
      <c r="DZ69" s="11">
        <f t="shared" si="64"/>
        <v>14609.166666666668</v>
      </c>
      <c r="EA69" s="51">
        <v>9706</v>
      </c>
      <c r="EB69" s="51">
        <v>0</v>
      </c>
      <c r="EC69" s="12">
        <f t="shared" si="76"/>
        <v>22804.1</v>
      </c>
      <c r="ED69" s="12">
        <f t="shared" si="65"/>
        <v>19003.416666666664</v>
      </c>
      <c r="EE69" s="12">
        <f t="shared" si="77"/>
        <v>14979.1</v>
      </c>
      <c r="EH69" s="15"/>
      <c r="EJ69" s="15"/>
      <c r="EK69" s="15"/>
      <c r="EM69" s="15"/>
    </row>
    <row r="70" spans="1:143" s="16" customFormat="1" ht="20.25" customHeight="1">
      <c r="A70" s="22">
        <v>61</v>
      </c>
      <c r="B70" s="49" t="s">
        <v>116</v>
      </c>
      <c r="C70" s="41">
        <v>1430</v>
      </c>
      <c r="D70" s="45">
        <v>0</v>
      </c>
      <c r="E70" s="26">
        <f t="shared" si="66"/>
        <v>13638.2</v>
      </c>
      <c r="F70" s="34">
        <f t="shared" si="12"/>
        <v>11365.166666666666</v>
      </c>
      <c r="G70" s="12">
        <f t="shared" si="67"/>
        <v>10691.49</v>
      </c>
      <c r="H70" s="12">
        <f t="shared" si="13"/>
        <v>94.07244357759822</v>
      </c>
      <c r="I70" s="12">
        <f t="shared" si="14"/>
        <v>78.39370298133184</v>
      </c>
      <c r="J70" s="12">
        <f t="shared" si="68"/>
        <v>5231.5</v>
      </c>
      <c r="K70" s="12">
        <f t="shared" si="15"/>
        <v>4359.583333333333</v>
      </c>
      <c r="L70" s="12">
        <f t="shared" si="69"/>
        <v>3685.99</v>
      </c>
      <c r="M70" s="12">
        <f t="shared" si="16"/>
        <v>84.54913504730956</v>
      </c>
      <c r="N70" s="12">
        <f t="shared" si="17"/>
        <v>70.45761253942463</v>
      </c>
      <c r="O70" s="12">
        <f t="shared" si="70"/>
        <v>1485.5</v>
      </c>
      <c r="P70" s="12">
        <f t="shared" si="18"/>
        <v>1237.9166666666667</v>
      </c>
      <c r="Q70" s="12">
        <f t="shared" si="71"/>
        <v>764.39</v>
      </c>
      <c r="R70" s="12">
        <f t="shared" si="19"/>
        <v>61.748098283406264</v>
      </c>
      <c r="S70" s="11">
        <f t="shared" si="20"/>
        <v>51.456748569505216</v>
      </c>
      <c r="T70" s="51">
        <v>16.2</v>
      </c>
      <c r="U70" s="38">
        <f t="shared" si="21"/>
        <v>13.499999999999998</v>
      </c>
      <c r="V70" s="51">
        <v>0</v>
      </c>
      <c r="W70" s="12">
        <f t="shared" si="22"/>
        <v>0</v>
      </c>
      <c r="X70" s="11">
        <f t="shared" si="23"/>
        <v>0</v>
      </c>
      <c r="Y70" s="51">
        <v>2200</v>
      </c>
      <c r="Z70" s="38">
        <f t="shared" si="24"/>
        <v>1833.3333333333335</v>
      </c>
      <c r="AA70" s="51">
        <v>1968.8</v>
      </c>
      <c r="AB70" s="12">
        <f t="shared" si="25"/>
        <v>107.3890909090909</v>
      </c>
      <c r="AC70" s="11">
        <f t="shared" si="26"/>
        <v>89.49090909090908</v>
      </c>
      <c r="AD70" s="51">
        <v>1469.3</v>
      </c>
      <c r="AE70" s="38">
        <f t="shared" si="27"/>
        <v>1224.4166666666665</v>
      </c>
      <c r="AF70" s="51">
        <v>764.39</v>
      </c>
      <c r="AG70" s="12">
        <f t="shared" si="28"/>
        <v>62.428911726672574</v>
      </c>
      <c r="AH70" s="11">
        <f t="shared" si="29"/>
        <v>52.024093105560475</v>
      </c>
      <c r="AI70" s="51">
        <v>100</v>
      </c>
      <c r="AJ70" s="38">
        <f t="shared" si="30"/>
        <v>83.33333333333334</v>
      </c>
      <c r="AK70" s="51">
        <v>75</v>
      </c>
      <c r="AL70" s="12">
        <f t="shared" si="31"/>
        <v>89.99999999999999</v>
      </c>
      <c r="AM70" s="11">
        <f t="shared" si="32"/>
        <v>75</v>
      </c>
      <c r="AN70" s="51"/>
      <c r="AO70" s="13">
        <f t="shared" si="33"/>
        <v>0</v>
      </c>
      <c r="AP70" s="51">
        <v>0</v>
      </c>
      <c r="AQ70" s="12" t="e">
        <f t="shared" si="34"/>
        <v>#DIV/0!</v>
      </c>
      <c r="AR70" s="11" t="e">
        <f t="shared" si="35"/>
        <v>#DIV/0!</v>
      </c>
      <c r="AS70" s="41">
        <v>0</v>
      </c>
      <c r="AT70" s="13">
        <f t="shared" si="36"/>
        <v>0</v>
      </c>
      <c r="AU70" s="51">
        <v>0</v>
      </c>
      <c r="AV70" s="41">
        <v>0</v>
      </c>
      <c r="AW70" s="11">
        <f t="shared" si="37"/>
        <v>0</v>
      </c>
      <c r="AX70" s="51">
        <v>0</v>
      </c>
      <c r="AY70" s="52">
        <v>8406.7</v>
      </c>
      <c r="AZ70" s="11">
        <f t="shared" si="38"/>
        <v>7005.583333333334</v>
      </c>
      <c r="BA70" s="51">
        <v>7005.5</v>
      </c>
      <c r="BB70" s="41">
        <v>0</v>
      </c>
      <c r="BC70" s="14">
        <f t="shared" si="39"/>
        <v>0</v>
      </c>
      <c r="BD70" s="14"/>
      <c r="BE70" s="45">
        <v>0</v>
      </c>
      <c r="BF70" s="39">
        <f t="shared" si="40"/>
        <v>0</v>
      </c>
      <c r="BG70" s="51">
        <v>0</v>
      </c>
      <c r="BH70" s="41">
        <v>0</v>
      </c>
      <c r="BI70" s="11">
        <f t="shared" si="41"/>
        <v>0</v>
      </c>
      <c r="BJ70" s="51">
        <v>0</v>
      </c>
      <c r="BK70" s="41">
        <v>0</v>
      </c>
      <c r="BL70" s="11">
        <f t="shared" si="42"/>
        <v>0</v>
      </c>
      <c r="BM70" s="51">
        <v>0</v>
      </c>
      <c r="BN70" s="12">
        <f t="shared" si="72"/>
        <v>791</v>
      </c>
      <c r="BO70" s="12">
        <f t="shared" si="43"/>
        <v>659.1666666666667</v>
      </c>
      <c r="BP70" s="12">
        <f t="shared" si="73"/>
        <v>677.8</v>
      </c>
      <c r="BQ70" s="12">
        <f t="shared" si="44"/>
        <v>102.82680151706698</v>
      </c>
      <c r="BR70" s="11">
        <f t="shared" si="45"/>
        <v>85.6890012642225</v>
      </c>
      <c r="BS70" s="51">
        <v>791</v>
      </c>
      <c r="BT70" s="38">
        <f t="shared" si="46"/>
        <v>659.1666666666667</v>
      </c>
      <c r="BU70" s="51">
        <v>677.8</v>
      </c>
      <c r="BV70" s="51">
        <v>0</v>
      </c>
      <c r="BW70" s="11">
        <f t="shared" si="47"/>
        <v>0</v>
      </c>
      <c r="BX70" s="51">
        <v>0</v>
      </c>
      <c r="BY70" s="45">
        <v>0</v>
      </c>
      <c r="BZ70" s="11">
        <f t="shared" si="48"/>
        <v>0</v>
      </c>
      <c r="CA70" s="51">
        <v>0</v>
      </c>
      <c r="CB70" s="51">
        <v>0</v>
      </c>
      <c r="CC70" s="38">
        <f t="shared" si="49"/>
        <v>0</v>
      </c>
      <c r="CD70" s="51">
        <v>0</v>
      </c>
      <c r="CE70" s="11"/>
      <c r="CF70" s="11"/>
      <c r="CG70" s="51">
        <v>0</v>
      </c>
      <c r="CH70" s="45">
        <v>0</v>
      </c>
      <c r="CI70" s="11">
        <f t="shared" si="50"/>
        <v>0</v>
      </c>
      <c r="CJ70" s="51">
        <v>0</v>
      </c>
      <c r="CK70" s="41">
        <v>0</v>
      </c>
      <c r="CL70" s="38">
        <f t="shared" si="51"/>
        <v>0</v>
      </c>
      <c r="CM70" s="51">
        <v>0</v>
      </c>
      <c r="CN70" s="51">
        <v>455</v>
      </c>
      <c r="CO70" s="38">
        <f t="shared" si="52"/>
        <v>379.16666666666663</v>
      </c>
      <c r="CP70" s="51">
        <v>0</v>
      </c>
      <c r="CQ70" s="51">
        <v>355</v>
      </c>
      <c r="CR70" s="11">
        <f t="shared" si="53"/>
        <v>295.8333333333333</v>
      </c>
      <c r="CS70" s="51">
        <v>0</v>
      </c>
      <c r="CT70" s="41">
        <v>0</v>
      </c>
      <c r="CU70" s="38">
        <f t="shared" si="54"/>
        <v>0</v>
      </c>
      <c r="CV70" s="51">
        <v>0</v>
      </c>
      <c r="CW70" s="45">
        <v>0</v>
      </c>
      <c r="CX70" s="11">
        <f t="shared" si="55"/>
        <v>0</v>
      </c>
      <c r="CY70" s="51">
        <v>0</v>
      </c>
      <c r="CZ70" s="45">
        <v>0</v>
      </c>
      <c r="DA70" s="11">
        <f t="shared" si="56"/>
        <v>0</v>
      </c>
      <c r="DB70" s="51">
        <v>0</v>
      </c>
      <c r="DC70" s="51">
        <v>200</v>
      </c>
      <c r="DD70" s="11">
        <f t="shared" si="57"/>
        <v>166.66666666666669</v>
      </c>
      <c r="DE70" s="51">
        <v>200</v>
      </c>
      <c r="DF70" s="51">
        <v>0</v>
      </c>
      <c r="DG70" s="21">
        <f t="shared" si="74"/>
        <v>13638.2</v>
      </c>
      <c r="DH70" s="12">
        <f t="shared" si="58"/>
        <v>11365.166666666666</v>
      </c>
      <c r="DI70" s="12">
        <f t="shared" si="75"/>
        <v>10691.49</v>
      </c>
      <c r="DJ70" s="45">
        <v>0</v>
      </c>
      <c r="DK70" s="11">
        <f t="shared" si="59"/>
        <v>0</v>
      </c>
      <c r="DL70" s="51">
        <v>0</v>
      </c>
      <c r="DM70" s="51">
        <v>0</v>
      </c>
      <c r="DN70" s="11">
        <f t="shared" si="60"/>
        <v>0</v>
      </c>
      <c r="DO70" s="51">
        <v>0</v>
      </c>
      <c r="DP70" s="45">
        <v>0</v>
      </c>
      <c r="DQ70" s="11">
        <f t="shared" si="61"/>
        <v>0</v>
      </c>
      <c r="DR70" s="51">
        <v>0</v>
      </c>
      <c r="DS70" s="51">
        <v>0</v>
      </c>
      <c r="DT70" s="11">
        <f t="shared" si="62"/>
        <v>0</v>
      </c>
      <c r="DU70" s="51">
        <v>0</v>
      </c>
      <c r="DV70" s="45">
        <v>0</v>
      </c>
      <c r="DW70" s="11">
        <f t="shared" si="63"/>
        <v>0</v>
      </c>
      <c r="DX70" s="51">
        <v>0</v>
      </c>
      <c r="DY70" s="51">
        <v>2700</v>
      </c>
      <c r="DZ70" s="11">
        <f t="shared" si="64"/>
        <v>2250</v>
      </c>
      <c r="EA70" s="51">
        <v>0</v>
      </c>
      <c r="EB70" s="51">
        <v>0</v>
      </c>
      <c r="EC70" s="12">
        <f t="shared" si="76"/>
        <v>2700</v>
      </c>
      <c r="ED70" s="12">
        <f t="shared" si="65"/>
        <v>2250</v>
      </c>
      <c r="EE70" s="12">
        <f t="shared" si="77"/>
        <v>0</v>
      </c>
      <c r="EH70" s="15"/>
      <c r="EJ70" s="15"/>
      <c r="EK70" s="15"/>
      <c r="EM70" s="15"/>
    </row>
    <row r="71" spans="1:143" s="16" customFormat="1" ht="20.25" customHeight="1">
      <c r="A71" s="22">
        <v>62</v>
      </c>
      <c r="B71" s="49" t="s">
        <v>117</v>
      </c>
      <c r="C71" s="41">
        <v>2436.6</v>
      </c>
      <c r="D71" s="45">
        <v>0</v>
      </c>
      <c r="E71" s="26">
        <f t="shared" si="66"/>
        <v>62516.4</v>
      </c>
      <c r="F71" s="34">
        <f t="shared" si="12"/>
        <v>52097</v>
      </c>
      <c r="G71" s="12">
        <f t="shared" si="67"/>
        <v>36035.75</v>
      </c>
      <c r="H71" s="12">
        <f t="shared" si="13"/>
        <v>69.17048966351229</v>
      </c>
      <c r="I71" s="12">
        <f t="shared" si="14"/>
        <v>57.64207471959357</v>
      </c>
      <c r="J71" s="12">
        <f t="shared" si="68"/>
        <v>12115.900000000001</v>
      </c>
      <c r="K71" s="12">
        <f t="shared" si="15"/>
        <v>10096.583333333334</v>
      </c>
      <c r="L71" s="12">
        <f t="shared" si="69"/>
        <v>9446.25</v>
      </c>
      <c r="M71" s="12">
        <f t="shared" si="16"/>
        <v>93.55887717792322</v>
      </c>
      <c r="N71" s="12">
        <f t="shared" si="17"/>
        <v>77.96573098160268</v>
      </c>
      <c r="O71" s="12">
        <f t="shared" si="70"/>
        <v>5075</v>
      </c>
      <c r="P71" s="12">
        <f t="shared" si="18"/>
        <v>4229.166666666667</v>
      </c>
      <c r="Q71" s="12">
        <f t="shared" si="71"/>
        <v>3825.4730000000004</v>
      </c>
      <c r="R71" s="12">
        <f t="shared" si="19"/>
        <v>90.4545339901478</v>
      </c>
      <c r="S71" s="11">
        <f t="shared" si="20"/>
        <v>75.37877832512316</v>
      </c>
      <c r="T71" s="51">
        <v>64.9</v>
      </c>
      <c r="U71" s="38">
        <f t="shared" si="21"/>
        <v>54.08333333333334</v>
      </c>
      <c r="V71" s="51">
        <v>134.376</v>
      </c>
      <c r="W71" s="12">
        <f t="shared" si="22"/>
        <v>248.46101694915254</v>
      </c>
      <c r="X71" s="11">
        <f t="shared" si="23"/>
        <v>207.0508474576271</v>
      </c>
      <c r="Y71" s="51">
        <v>2148.9</v>
      </c>
      <c r="Z71" s="38">
        <f t="shared" si="24"/>
        <v>1790.7500000000002</v>
      </c>
      <c r="AA71" s="51">
        <v>1794.211</v>
      </c>
      <c r="AB71" s="12">
        <f t="shared" si="25"/>
        <v>100.1932709758481</v>
      </c>
      <c r="AC71" s="11">
        <f t="shared" si="26"/>
        <v>83.49439247987343</v>
      </c>
      <c r="AD71" s="51">
        <v>5010.1</v>
      </c>
      <c r="AE71" s="38">
        <f t="shared" si="27"/>
        <v>4175.083333333334</v>
      </c>
      <c r="AF71" s="51">
        <v>3691.097</v>
      </c>
      <c r="AG71" s="12">
        <f t="shared" si="28"/>
        <v>88.40774435640006</v>
      </c>
      <c r="AH71" s="11">
        <f t="shared" si="29"/>
        <v>73.67312029700005</v>
      </c>
      <c r="AI71" s="51">
        <v>260</v>
      </c>
      <c r="AJ71" s="38">
        <f t="shared" si="30"/>
        <v>216.66666666666669</v>
      </c>
      <c r="AK71" s="51">
        <v>279.5</v>
      </c>
      <c r="AL71" s="12">
        <f t="shared" si="31"/>
        <v>128.99999999999997</v>
      </c>
      <c r="AM71" s="11">
        <f t="shared" si="32"/>
        <v>107.5</v>
      </c>
      <c r="AN71" s="51"/>
      <c r="AO71" s="13">
        <f t="shared" si="33"/>
        <v>0</v>
      </c>
      <c r="AP71" s="51">
        <v>0</v>
      </c>
      <c r="AQ71" s="12" t="e">
        <f t="shared" si="34"/>
        <v>#DIV/0!</v>
      </c>
      <c r="AR71" s="11" t="e">
        <f t="shared" si="35"/>
        <v>#DIV/0!</v>
      </c>
      <c r="AS71" s="41">
        <v>0</v>
      </c>
      <c r="AT71" s="13">
        <f t="shared" si="36"/>
        <v>0</v>
      </c>
      <c r="AU71" s="51">
        <v>0</v>
      </c>
      <c r="AV71" s="41">
        <v>0</v>
      </c>
      <c r="AW71" s="11">
        <f t="shared" si="37"/>
        <v>0</v>
      </c>
      <c r="AX71" s="51">
        <v>0</v>
      </c>
      <c r="AY71" s="52">
        <v>31907.5</v>
      </c>
      <c r="AZ71" s="11">
        <f t="shared" si="38"/>
        <v>26589.583333333336</v>
      </c>
      <c r="BA71" s="51">
        <v>26589.5</v>
      </c>
      <c r="BB71" s="41">
        <v>0</v>
      </c>
      <c r="BC71" s="14">
        <f t="shared" si="39"/>
        <v>0</v>
      </c>
      <c r="BD71" s="14"/>
      <c r="BE71" s="45">
        <v>0</v>
      </c>
      <c r="BF71" s="39">
        <f t="shared" si="40"/>
        <v>0</v>
      </c>
      <c r="BG71" s="51">
        <v>0</v>
      </c>
      <c r="BH71" s="41">
        <v>0</v>
      </c>
      <c r="BI71" s="11">
        <f t="shared" si="41"/>
        <v>0</v>
      </c>
      <c r="BJ71" s="51">
        <v>0</v>
      </c>
      <c r="BK71" s="41">
        <v>0</v>
      </c>
      <c r="BL71" s="11">
        <f t="shared" si="42"/>
        <v>0</v>
      </c>
      <c r="BM71" s="51">
        <v>0</v>
      </c>
      <c r="BN71" s="12">
        <f t="shared" si="72"/>
        <v>1700</v>
      </c>
      <c r="BO71" s="12">
        <f t="shared" si="43"/>
        <v>1416.6666666666665</v>
      </c>
      <c r="BP71" s="12">
        <f t="shared" si="73"/>
        <v>1558.666</v>
      </c>
      <c r="BQ71" s="12">
        <f t="shared" si="44"/>
        <v>110.02348235294119</v>
      </c>
      <c r="BR71" s="11">
        <f t="shared" si="45"/>
        <v>91.68623529411765</v>
      </c>
      <c r="BS71" s="51">
        <v>1700</v>
      </c>
      <c r="BT71" s="38">
        <f t="shared" si="46"/>
        <v>1416.6666666666665</v>
      </c>
      <c r="BU71" s="51">
        <v>1123.366</v>
      </c>
      <c r="BV71" s="51">
        <v>0</v>
      </c>
      <c r="BW71" s="11">
        <f t="shared" si="47"/>
        <v>0</v>
      </c>
      <c r="BX71" s="51">
        <v>399.7</v>
      </c>
      <c r="BY71" s="45">
        <v>0</v>
      </c>
      <c r="BZ71" s="11">
        <f t="shared" si="48"/>
        <v>0</v>
      </c>
      <c r="CA71" s="51">
        <v>0</v>
      </c>
      <c r="CB71" s="51">
        <v>0</v>
      </c>
      <c r="CC71" s="38">
        <f t="shared" si="49"/>
        <v>0</v>
      </c>
      <c r="CD71" s="51">
        <v>35.6</v>
      </c>
      <c r="CE71" s="11"/>
      <c r="CF71" s="11"/>
      <c r="CG71" s="51">
        <v>0</v>
      </c>
      <c r="CH71" s="45">
        <v>0</v>
      </c>
      <c r="CI71" s="11">
        <f t="shared" si="50"/>
        <v>0</v>
      </c>
      <c r="CJ71" s="51">
        <v>0</v>
      </c>
      <c r="CK71" s="41">
        <v>0</v>
      </c>
      <c r="CL71" s="38">
        <f t="shared" si="51"/>
        <v>0</v>
      </c>
      <c r="CM71" s="51">
        <v>0</v>
      </c>
      <c r="CN71" s="51">
        <v>2432</v>
      </c>
      <c r="CO71" s="38">
        <f t="shared" si="52"/>
        <v>2026.6666666666665</v>
      </c>
      <c r="CP71" s="51">
        <v>1533.4</v>
      </c>
      <c r="CQ71" s="51">
        <v>800</v>
      </c>
      <c r="CR71" s="11">
        <f t="shared" si="53"/>
        <v>666.6666666666667</v>
      </c>
      <c r="CS71" s="51">
        <v>435.8</v>
      </c>
      <c r="CT71" s="41">
        <v>0</v>
      </c>
      <c r="CU71" s="38">
        <f t="shared" si="54"/>
        <v>0</v>
      </c>
      <c r="CV71" s="51">
        <v>0</v>
      </c>
      <c r="CW71" s="45">
        <v>0</v>
      </c>
      <c r="CX71" s="11">
        <f t="shared" si="55"/>
        <v>0</v>
      </c>
      <c r="CY71" s="51">
        <v>0</v>
      </c>
      <c r="CZ71" s="45">
        <v>0</v>
      </c>
      <c r="DA71" s="11">
        <f t="shared" si="56"/>
        <v>0</v>
      </c>
      <c r="DB71" s="51">
        <v>0</v>
      </c>
      <c r="DC71" s="51">
        <v>500</v>
      </c>
      <c r="DD71" s="11">
        <f t="shared" si="57"/>
        <v>416.66666666666663</v>
      </c>
      <c r="DE71" s="51">
        <v>455</v>
      </c>
      <c r="DF71" s="51">
        <v>0</v>
      </c>
      <c r="DG71" s="12">
        <f t="shared" si="74"/>
        <v>44023.4</v>
      </c>
      <c r="DH71" s="12">
        <f t="shared" si="58"/>
        <v>36686.16666666667</v>
      </c>
      <c r="DI71" s="12">
        <f t="shared" si="75"/>
        <v>36035.75</v>
      </c>
      <c r="DJ71" s="45">
        <v>0</v>
      </c>
      <c r="DK71" s="11">
        <f t="shared" si="59"/>
        <v>0</v>
      </c>
      <c r="DL71" s="51">
        <v>0</v>
      </c>
      <c r="DM71" s="51">
        <v>18493</v>
      </c>
      <c r="DN71" s="11">
        <f t="shared" si="60"/>
        <v>15410.833333333332</v>
      </c>
      <c r="DO71" s="51">
        <v>0</v>
      </c>
      <c r="DP71" s="45">
        <v>0</v>
      </c>
      <c r="DQ71" s="11">
        <f t="shared" si="61"/>
        <v>0</v>
      </c>
      <c r="DR71" s="51">
        <v>0</v>
      </c>
      <c r="DS71" s="51">
        <v>0</v>
      </c>
      <c r="DT71" s="11">
        <f t="shared" si="62"/>
        <v>0</v>
      </c>
      <c r="DU71" s="51">
        <v>0</v>
      </c>
      <c r="DV71" s="45">
        <v>0</v>
      </c>
      <c r="DW71" s="11">
        <f t="shared" si="63"/>
        <v>0</v>
      </c>
      <c r="DX71" s="51">
        <v>0</v>
      </c>
      <c r="DY71" s="51">
        <v>7133.4</v>
      </c>
      <c r="DZ71" s="11">
        <f t="shared" si="64"/>
        <v>5944.499999999999</v>
      </c>
      <c r="EA71" s="51">
        <v>0</v>
      </c>
      <c r="EB71" s="51">
        <v>0</v>
      </c>
      <c r="EC71" s="12">
        <f t="shared" si="76"/>
        <v>25626.4</v>
      </c>
      <c r="ED71" s="12">
        <f t="shared" si="65"/>
        <v>21355.333333333332</v>
      </c>
      <c r="EE71" s="12">
        <f t="shared" si="77"/>
        <v>0</v>
      </c>
      <c r="EH71" s="15"/>
      <c r="EJ71" s="15"/>
      <c r="EK71" s="15"/>
      <c r="EM71" s="15"/>
    </row>
    <row r="72" spans="1:143" s="16" customFormat="1" ht="20.25" customHeight="1">
      <c r="A72" s="22">
        <v>63</v>
      </c>
      <c r="B72" s="50" t="s">
        <v>118</v>
      </c>
      <c r="C72" s="41">
        <v>12142.5</v>
      </c>
      <c r="D72" s="45">
        <v>146.7</v>
      </c>
      <c r="E72" s="26">
        <f t="shared" si="66"/>
        <v>30333.100000000002</v>
      </c>
      <c r="F72" s="34">
        <f t="shared" si="12"/>
        <v>25277.583333333336</v>
      </c>
      <c r="G72" s="12">
        <f t="shared" si="67"/>
        <v>24830.634</v>
      </c>
      <c r="H72" s="12">
        <f t="shared" si="13"/>
        <v>98.23183518994101</v>
      </c>
      <c r="I72" s="12">
        <f t="shared" si="14"/>
        <v>81.85986265828417</v>
      </c>
      <c r="J72" s="12">
        <f t="shared" si="68"/>
        <v>7140.2</v>
      </c>
      <c r="K72" s="12">
        <f t="shared" si="15"/>
        <v>5950.166666666666</v>
      </c>
      <c r="L72" s="12">
        <f t="shared" si="69"/>
        <v>5503.134</v>
      </c>
      <c r="M72" s="12">
        <f t="shared" si="16"/>
        <v>92.48705638497522</v>
      </c>
      <c r="N72" s="12">
        <f t="shared" si="17"/>
        <v>77.07254698747934</v>
      </c>
      <c r="O72" s="12">
        <f t="shared" si="70"/>
        <v>2400.2</v>
      </c>
      <c r="P72" s="12">
        <f t="shared" si="18"/>
        <v>2000.1666666666665</v>
      </c>
      <c r="Q72" s="12">
        <f t="shared" si="71"/>
        <v>2303.5739999999996</v>
      </c>
      <c r="R72" s="12">
        <f t="shared" si="19"/>
        <v>115.16910257478543</v>
      </c>
      <c r="S72" s="11">
        <f t="shared" si="20"/>
        <v>95.97425214565452</v>
      </c>
      <c r="T72" s="51">
        <v>0.2</v>
      </c>
      <c r="U72" s="38">
        <f t="shared" si="21"/>
        <v>0.16666666666666666</v>
      </c>
      <c r="V72" s="51">
        <v>0.22</v>
      </c>
      <c r="W72" s="12">
        <f t="shared" si="22"/>
        <v>132</v>
      </c>
      <c r="X72" s="11">
        <f t="shared" si="23"/>
        <v>109.99999999999999</v>
      </c>
      <c r="Y72" s="51">
        <v>920</v>
      </c>
      <c r="Z72" s="38">
        <f t="shared" si="24"/>
        <v>766.6666666666667</v>
      </c>
      <c r="AA72" s="51">
        <v>810.81</v>
      </c>
      <c r="AB72" s="12">
        <f t="shared" si="25"/>
        <v>105.7578260869565</v>
      </c>
      <c r="AC72" s="11">
        <f t="shared" si="26"/>
        <v>88.13152173913042</v>
      </c>
      <c r="AD72" s="51">
        <v>2400</v>
      </c>
      <c r="AE72" s="38">
        <f t="shared" si="27"/>
        <v>2000</v>
      </c>
      <c r="AF72" s="51">
        <v>2303.354</v>
      </c>
      <c r="AG72" s="12">
        <f t="shared" si="28"/>
        <v>115.16769999999998</v>
      </c>
      <c r="AH72" s="11">
        <f t="shared" si="29"/>
        <v>95.97308333333334</v>
      </c>
      <c r="AI72" s="51">
        <v>60</v>
      </c>
      <c r="AJ72" s="38">
        <f t="shared" si="30"/>
        <v>50</v>
      </c>
      <c r="AK72" s="51">
        <v>0</v>
      </c>
      <c r="AL72" s="12">
        <f t="shared" si="31"/>
        <v>0</v>
      </c>
      <c r="AM72" s="11">
        <f t="shared" si="32"/>
        <v>0</v>
      </c>
      <c r="AN72" s="51"/>
      <c r="AO72" s="13">
        <f t="shared" si="33"/>
        <v>0</v>
      </c>
      <c r="AP72" s="51">
        <v>0</v>
      </c>
      <c r="AQ72" s="12" t="e">
        <f t="shared" si="34"/>
        <v>#DIV/0!</v>
      </c>
      <c r="AR72" s="11" t="e">
        <f t="shared" si="35"/>
        <v>#DIV/0!</v>
      </c>
      <c r="AS72" s="41">
        <v>0</v>
      </c>
      <c r="AT72" s="13">
        <f t="shared" si="36"/>
        <v>0</v>
      </c>
      <c r="AU72" s="51">
        <v>0</v>
      </c>
      <c r="AV72" s="41">
        <v>0</v>
      </c>
      <c r="AW72" s="11">
        <f t="shared" si="37"/>
        <v>0</v>
      </c>
      <c r="AX72" s="51">
        <v>0</v>
      </c>
      <c r="AY72" s="52">
        <v>23192.9</v>
      </c>
      <c r="AZ72" s="11">
        <f t="shared" si="38"/>
        <v>19327.416666666668</v>
      </c>
      <c r="BA72" s="51">
        <v>19327.5</v>
      </c>
      <c r="BB72" s="41">
        <v>0</v>
      </c>
      <c r="BC72" s="14">
        <f t="shared" si="39"/>
        <v>0</v>
      </c>
      <c r="BD72" s="14"/>
      <c r="BE72" s="45">
        <v>0</v>
      </c>
      <c r="BF72" s="39">
        <f t="shared" si="40"/>
        <v>0</v>
      </c>
      <c r="BG72" s="51">
        <v>0</v>
      </c>
      <c r="BH72" s="41">
        <v>0</v>
      </c>
      <c r="BI72" s="11">
        <f t="shared" si="41"/>
        <v>0</v>
      </c>
      <c r="BJ72" s="51">
        <v>0</v>
      </c>
      <c r="BK72" s="41">
        <v>0</v>
      </c>
      <c r="BL72" s="11">
        <f t="shared" si="42"/>
        <v>0</v>
      </c>
      <c r="BM72" s="51">
        <v>0</v>
      </c>
      <c r="BN72" s="12">
        <f t="shared" si="72"/>
        <v>1360</v>
      </c>
      <c r="BO72" s="12">
        <f t="shared" si="43"/>
        <v>1133.3333333333333</v>
      </c>
      <c r="BP72" s="12">
        <f t="shared" si="73"/>
        <v>1228.75</v>
      </c>
      <c r="BQ72" s="12">
        <f t="shared" si="44"/>
        <v>108.41911764705883</v>
      </c>
      <c r="BR72" s="11">
        <f t="shared" si="45"/>
        <v>90.34926470588235</v>
      </c>
      <c r="BS72" s="51">
        <v>960</v>
      </c>
      <c r="BT72" s="38">
        <f t="shared" si="46"/>
        <v>800</v>
      </c>
      <c r="BU72" s="51">
        <v>800</v>
      </c>
      <c r="BV72" s="51">
        <v>400</v>
      </c>
      <c r="BW72" s="11">
        <f t="shared" si="47"/>
        <v>333.33333333333337</v>
      </c>
      <c r="BX72" s="51">
        <v>428.75</v>
      </c>
      <c r="BY72" s="45">
        <v>0</v>
      </c>
      <c r="BZ72" s="11">
        <f t="shared" si="48"/>
        <v>0</v>
      </c>
      <c r="CA72" s="51">
        <v>0</v>
      </c>
      <c r="CB72" s="51">
        <v>0</v>
      </c>
      <c r="CC72" s="38">
        <f t="shared" si="49"/>
        <v>0</v>
      </c>
      <c r="CD72" s="51">
        <v>0</v>
      </c>
      <c r="CE72" s="11"/>
      <c r="CF72" s="11"/>
      <c r="CG72" s="51">
        <v>0</v>
      </c>
      <c r="CH72" s="45">
        <v>0</v>
      </c>
      <c r="CI72" s="11">
        <f t="shared" si="50"/>
        <v>0</v>
      </c>
      <c r="CJ72" s="51">
        <v>0</v>
      </c>
      <c r="CK72" s="41">
        <v>0</v>
      </c>
      <c r="CL72" s="38">
        <f t="shared" si="51"/>
        <v>0</v>
      </c>
      <c r="CM72" s="51">
        <v>0</v>
      </c>
      <c r="CN72" s="51">
        <v>2000</v>
      </c>
      <c r="CO72" s="38">
        <f t="shared" si="52"/>
        <v>1666.6666666666665</v>
      </c>
      <c r="CP72" s="51">
        <v>1160</v>
      </c>
      <c r="CQ72" s="51">
        <v>500</v>
      </c>
      <c r="CR72" s="11">
        <f t="shared" si="53"/>
        <v>416.66666666666663</v>
      </c>
      <c r="CS72" s="51">
        <v>0</v>
      </c>
      <c r="CT72" s="41">
        <v>400</v>
      </c>
      <c r="CU72" s="38">
        <f t="shared" si="54"/>
        <v>333.33333333333337</v>
      </c>
      <c r="CV72" s="51">
        <v>0</v>
      </c>
      <c r="CW72" s="45">
        <v>0</v>
      </c>
      <c r="CX72" s="11">
        <f t="shared" si="55"/>
        <v>0</v>
      </c>
      <c r="CY72" s="51">
        <v>0</v>
      </c>
      <c r="CZ72" s="45">
        <v>0</v>
      </c>
      <c r="DA72" s="11">
        <f t="shared" si="56"/>
        <v>0</v>
      </c>
      <c r="DB72" s="51">
        <v>0</v>
      </c>
      <c r="DC72" s="51">
        <v>0</v>
      </c>
      <c r="DD72" s="11">
        <f t="shared" si="57"/>
        <v>0</v>
      </c>
      <c r="DE72" s="51">
        <v>0</v>
      </c>
      <c r="DF72" s="51">
        <v>0</v>
      </c>
      <c r="DG72" s="12">
        <f t="shared" si="74"/>
        <v>30333.100000000002</v>
      </c>
      <c r="DH72" s="12">
        <f t="shared" si="58"/>
        <v>25277.583333333336</v>
      </c>
      <c r="DI72" s="12">
        <f t="shared" si="75"/>
        <v>24830.634</v>
      </c>
      <c r="DJ72" s="45">
        <v>0</v>
      </c>
      <c r="DK72" s="11">
        <f t="shared" si="59"/>
        <v>0</v>
      </c>
      <c r="DL72" s="51">
        <v>0</v>
      </c>
      <c r="DM72" s="51">
        <v>0</v>
      </c>
      <c r="DN72" s="11">
        <f t="shared" si="60"/>
        <v>0</v>
      </c>
      <c r="DO72" s="51">
        <v>0</v>
      </c>
      <c r="DP72" s="45">
        <v>0</v>
      </c>
      <c r="DQ72" s="11">
        <f t="shared" si="61"/>
        <v>0</v>
      </c>
      <c r="DR72" s="51">
        <v>0</v>
      </c>
      <c r="DS72" s="51">
        <v>0</v>
      </c>
      <c r="DT72" s="11">
        <f t="shared" si="62"/>
        <v>0</v>
      </c>
      <c r="DU72" s="51">
        <v>0</v>
      </c>
      <c r="DV72" s="45">
        <v>0</v>
      </c>
      <c r="DW72" s="11">
        <f t="shared" si="63"/>
        <v>0</v>
      </c>
      <c r="DX72" s="51">
        <v>0</v>
      </c>
      <c r="DY72" s="51">
        <v>1800</v>
      </c>
      <c r="DZ72" s="11">
        <f t="shared" si="64"/>
        <v>1500</v>
      </c>
      <c r="EA72" s="51">
        <v>0</v>
      </c>
      <c r="EB72" s="51">
        <v>0</v>
      </c>
      <c r="EC72" s="12">
        <f t="shared" si="76"/>
        <v>1800</v>
      </c>
      <c r="ED72" s="12">
        <f t="shared" si="65"/>
        <v>1500</v>
      </c>
      <c r="EE72" s="12">
        <f t="shared" si="77"/>
        <v>0</v>
      </c>
      <c r="EH72" s="15"/>
      <c r="EJ72" s="15"/>
      <c r="EK72" s="15"/>
      <c r="EM72" s="15"/>
    </row>
    <row r="73" spans="1:143" s="16" customFormat="1" ht="20.25" customHeight="1">
      <c r="A73" s="22">
        <v>64</v>
      </c>
      <c r="B73" s="50" t="s">
        <v>119</v>
      </c>
      <c r="C73" s="41">
        <v>1248.1</v>
      </c>
      <c r="D73" s="45">
        <v>0</v>
      </c>
      <c r="E73" s="26">
        <f t="shared" si="66"/>
        <v>14732.7</v>
      </c>
      <c r="F73" s="34">
        <f t="shared" si="12"/>
        <v>12277.250000000002</v>
      </c>
      <c r="G73" s="12">
        <f t="shared" si="67"/>
        <v>11621.778999999999</v>
      </c>
      <c r="H73" s="12">
        <f t="shared" si="13"/>
        <v>94.6610926714044</v>
      </c>
      <c r="I73" s="12">
        <f t="shared" si="14"/>
        <v>78.88424389283702</v>
      </c>
      <c r="J73" s="12">
        <f t="shared" si="68"/>
        <v>3619.2</v>
      </c>
      <c r="K73" s="12">
        <f t="shared" si="15"/>
        <v>3015.9999999999995</v>
      </c>
      <c r="L73" s="12">
        <f t="shared" si="69"/>
        <v>2360.479</v>
      </c>
      <c r="M73" s="12">
        <f t="shared" si="16"/>
        <v>78.26521883289125</v>
      </c>
      <c r="N73" s="12">
        <f t="shared" si="17"/>
        <v>65.22101569407603</v>
      </c>
      <c r="O73" s="12">
        <f t="shared" si="70"/>
        <v>1547.8</v>
      </c>
      <c r="P73" s="12">
        <f t="shared" si="18"/>
        <v>1289.8333333333333</v>
      </c>
      <c r="Q73" s="12">
        <f t="shared" si="71"/>
        <v>842.367</v>
      </c>
      <c r="R73" s="12">
        <f t="shared" si="19"/>
        <v>65.30820519446956</v>
      </c>
      <c r="S73" s="11">
        <f t="shared" si="20"/>
        <v>54.42350432872464</v>
      </c>
      <c r="T73" s="51">
        <v>0</v>
      </c>
      <c r="U73" s="38">
        <f t="shared" si="21"/>
        <v>0</v>
      </c>
      <c r="V73" s="51">
        <v>0</v>
      </c>
      <c r="W73" s="12" t="e">
        <f t="shared" si="22"/>
        <v>#DIV/0!</v>
      </c>
      <c r="X73" s="11" t="e">
        <f t="shared" si="23"/>
        <v>#DIV/0!</v>
      </c>
      <c r="Y73" s="51">
        <v>701.4</v>
      </c>
      <c r="Z73" s="38">
        <f t="shared" si="24"/>
        <v>584.5</v>
      </c>
      <c r="AA73" s="51">
        <v>675.112</v>
      </c>
      <c r="AB73" s="12">
        <f t="shared" si="25"/>
        <v>115.50248075278016</v>
      </c>
      <c r="AC73" s="11">
        <f t="shared" si="26"/>
        <v>96.25206729398346</v>
      </c>
      <c r="AD73" s="51">
        <v>1547.8</v>
      </c>
      <c r="AE73" s="38">
        <f t="shared" si="27"/>
        <v>1289.8333333333333</v>
      </c>
      <c r="AF73" s="51">
        <v>842.367</v>
      </c>
      <c r="AG73" s="12">
        <f t="shared" si="28"/>
        <v>65.30820519446956</v>
      </c>
      <c r="AH73" s="11">
        <f t="shared" si="29"/>
        <v>54.42350432872464</v>
      </c>
      <c r="AI73" s="51">
        <v>0</v>
      </c>
      <c r="AJ73" s="38">
        <f t="shared" si="30"/>
        <v>0</v>
      </c>
      <c r="AK73" s="51">
        <v>0</v>
      </c>
      <c r="AL73" s="12" t="e">
        <f t="shared" si="31"/>
        <v>#DIV/0!</v>
      </c>
      <c r="AM73" s="11" t="e">
        <f t="shared" si="32"/>
        <v>#DIV/0!</v>
      </c>
      <c r="AN73" s="51"/>
      <c r="AO73" s="13">
        <f t="shared" si="33"/>
        <v>0</v>
      </c>
      <c r="AP73" s="51">
        <v>0</v>
      </c>
      <c r="AQ73" s="12" t="e">
        <f t="shared" si="34"/>
        <v>#DIV/0!</v>
      </c>
      <c r="AR73" s="11" t="e">
        <f t="shared" si="35"/>
        <v>#DIV/0!</v>
      </c>
      <c r="AS73" s="41">
        <v>0</v>
      </c>
      <c r="AT73" s="13">
        <f t="shared" si="36"/>
        <v>0</v>
      </c>
      <c r="AU73" s="51">
        <v>0</v>
      </c>
      <c r="AV73" s="41">
        <v>0</v>
      </c>
      <c r="AW73" s="11">
        <f t="shared" si="37"/>
        <v>0</v>
      </c>
      <c r="AX73" s="51">
        <v>0</v>
      </c>
      <c r="AY73" s="52">
        <v>11113.5</v>
      </c>
      <c r="AZ73" s="11">
        <f t="shared" si="38"/>
        <v>9261.25</v>
      </c>
      <c r="BA73" s="51">
        <v>9261.3</v>
      </c>
      <c r="BB73" s="41">
        <v>0</v>
      </c>
      <c r="BC73" s="14">
        <f t="shared" si="39"/>
        <v>0</v>
      </c>
      <c r="BD73" s="14"/>
      <c r="BE73" s="45">
        <v>0</v>
      </c>
      <c r="BF73" s="39">
        <f t="shared" si="40"/>
        <v>0</v>
      </c>
      <c r="BG73" s="51">
        <v>0</v>
      </c>
      <c r="BH73" s="41">
        <v>0</v>
      </c>
      <c r="BI73" s="11">
        <f t="shared" si="41"/>
        <v>0</v>
      </c>
      <c r="BJ73" s="51">
        <v>0</v>
      </c>
      <c r="BK73" s="41">
        <v>0</v>
      </c>
      <c r="BL73" s="11">
        <f t="shared" si="42"/>
        <v>0</v>
      </c>
      <c r="BM73" s="51">
        <v>0</v>
      </c>
      <c r="BN73" s="12">
        <f t="shared" si="72"/>
        <v>670</v>
      </c>
      <c r="BO73" s="12">
        <f t="shared" si="43"/>
        <v>558.3333333333334</v>
      </c>
      <c r="BP73" s="12">
        <f t="shared" si="73"/>
        <v>643</v>
      </c>
      <c r="BQ73" s="12">
        <f t="shared" si="44"/>
        <v>115.1641791044776</v>
      </c>
      <c r="BR73" s="11">
        <f t="shared" si="45"/>
        <v>95.97014925373134</v>
      </c>
      <c r="BS73" s="51">
        <v>300</v>
      </c>
      <c r="BT73" s="38">
        <f t="shared" si="46"/>
        <v>250</v>
      </c>
      <c r="BU73" s="51">
        <v>299.8</v>
      </c>
      <c r="BV73" s="51">
        <v>370</v>
      </c>
      <c r="BW73" s="11">
        <f t="shared" si="47"/>
        <v>308.3333333333333</v>
      </c>
      <c r="BX73" s="51">
        <v>343.2</v>
      </c>
      <c r="BY73" s="45">
        <v>0</v>
      </c>
      <c r="BZ73" s="11">
        <f t="shared" si="48"/>
        <v>0</v>
      </c>
      <c r="CA73" s="51">
        <v>0</v>
      </c>
      <c r="CB73" s="51">
        <v>0</v>
      </c>
      <c r="CC73" s="38">
        <f t="shared" si="49"/>
        <v>0</v>
      </c>
      <c r="CD73" s="51">
        <v>0</v>
      </c>
      <c r="CE73" s="11"/>
      <c r="CF73" s="11"/>
      <c r="CG73" s="51">
        <v>0</v>
      </c>
      <c r="CH73" s="45">
        <v>0</v>
      </c>
      <c r="CI73" s="11">
        <f t="shared" si="50"/>
        <v>0</v>
      </c>
      <c r="CJ73" s="51">
        <v>0</v>
      </c>
      <c r="CK73" s="41">
        <v>0</v>
      </c>
      <c r="CL73" s="38">
        <f t="shared" si="51"/>
        <v>0</v>
      </c>
      <c r="CM73" s="51">
        <v>0</v>
      </c>
      <c r="CN73" s="51">
        <v>500</v>
      </c>
      <c r="CO73" s="38">
        <f t="shared" si="52"/>
        <v>416.66666666666663</v>
      </c>
      <c r="CP73" s="51">
        <v>0</v>
      </c>
      <c r="CQ73" s="51">
        <v>400</v>
      </c>
      <c r="CR73" s="11">
        <f t="shared" si="53"/>
        <v>333.33333333333337</v>
      </c>
      <c r="CS73" s="51">
        <v>0</v>
      </c>
      <c r="CT73" s="41">
        <v>0</v>
      </c>
      <c r="CU73" s="38">
        <f t="shared" si="54"/>
        <v>0</v>
      </c>
      <c r="CV73" s="51">
        <v>0</v>
      </c>
      <c r="CW73" s="45">
        <v>0</v>
      </c>
      <c r="CX73" s="11">
        <f t="shared" si="55"/>
        <v>0</v>
      </c>
      <c r="CY73" s="51">
        <v>0</v>
      </c>
      <c r="CZ73" s="45">
        <v>0</v>
      </c>
      <c r="DA73" s="11">
        <f t="shared" si="56"/>
        <v>0</v>
      </c>
      <c r="DB73" s="51">
        <v>0</v>
      </c>
      <c r="DC73" s="51">
        <v>200</v>
      </c>
      <c r="DD73" s="11">
        <f t="shared" si="57"/>
        <v>166.66666666666669</v>
      </c>
      <c r="DE73" s="51">
        <v>200</v>
      </c>
      <c r="DF73" s="51">
        <v>0</v>
      </c>
      <c r="DG73" s="12">
        <f t="shared" si="74"/>
        <v>14732.7</v>
      </c>
      <c r="DH73" s="12">
        <f t="shared" si="58"/>
        <v>12277.250000000002</v>
      </c>
      <c r="DI73" s="12">
        <f t="shared" si="75"/>
        <v>11621.778999999999</v>
      </c>
      <c r="DJ73" s="45">
        <v>0</v>
      </c>
      <c r="DK73" s="11">
        <f t="shared" si="59"/>
        <v>0</v>
      </c>
      <c r="DL73" s="51">
        <v>0</v>
      </c>
      <c r="DM73" s="51">
        <v>0</v>
      </c>
      <c r="DN73" s="11">
        <f t="shared" si="60"/>
        <v>0</v>
      </c>
      <c r="DO73" s="51">
        <v>0</v>
      </c>
      <c r="DP73" s="45">
        <v>0</v>
      </c>
      <c r="DQ73" s="11">
        <f t="shared" si="61"/>
        <v>0</v>
      </c>
      <c r="DR73" s="51">
        <v>0</v>
      </c>
      <c r="DS73" s="51">
        <v>0</v>
      </c>
      <c r="DT73" s="11">
        <f t="shared" si="62"/>
        <v>0</v>
      </c>
      <c r="DU73" s="51">
        <v>0</v>
      </c>
      <c r="DV73" s="45">
        <v>0</v>
      </c>
      <c r="DW73" s="11">
        <f t="shared" si="63"/>
        <v>0</v>
      </c>
      <c r="DX73" s="51">
        <v>0</v>
      </c>
      <c r="DY73" s="51">
        <v>750</v>
      </c>
      <c r="DZ73" s="11">
        <f t="shared" si="64"/>
        <v>625</v>
      </c>
      <c r="EA73" s="51">
        <v>0</v>
      </c>
      <c r="EB73" s="51">
        <v>0</v>
      </c>
      <c r="EC73" s="12">
        <f t="shared" si="76"/>
        <v>750</v>
      </c>
      <c r="ED73" s="12">
        <f t="shared" si="65"/>
        <v>625</v>
      </c>
      <c r="EE73" s="12">
        <f t="shared" si="77"/>
        <v>0</v>
      </c>
      <c r="EH73" s="15"/>
      <c r="EJ73" s="15"/>
      <c r="EK73" s="15"/>
      <c r="EM73" s="15"/>
    </row>
    <row r="74" spans="1:143" s="16" customFormat="1" ht="20.25" customHeight="1">
      <c r="A74" s="22">
        <v>65</v>
      </c>
      <c r="B74" s="49" t="s">
        <v>120</v>
      </c>
      <c r="C74" s="41">
        <v>4517.2</v>
      </c>
      <c r="D74" s="45">
        <v>0</v>
      </c>
      <c r="E74" s="26">
        <f aca="true" t="shared" si="78" ref="E74:E82">DG74+EC74-DY74</f>
        <v>14443</v>
      </c>
      <c r="F74" s="34">
        <f t="shared" si="12"/>
        <v>12035.833333333332</v>
      </c>
      <c r="G74" s="12">
        <f aca="true" t="shared" si="79" ref="G74:G81">DI74+EE74-EA74</f>
        <v>11973.536</v>
      </c>
      <c r="H74" s="12">
        <f t="shared" si="13"/>
        <v>99.48240116319326</v>
      </c>
      <c r="I74" s="12">
        <f t="shared" si="14"/>
        <v>82.9020009693277</v>
      </c>
      <c r="J74" s="12">
        <f aca="true" t="shared" si="80" ref="J74:J81">T74+Y74+AD74+AI74+AN74+AS74+BK74+BS74+BV74+BY74+CB74+CE74+CK74+CN74+CT74+CW74+DC74</f>
        <v>2546.9</v>
      </c>
      <c r="K74" s="12">
        <f t="shared" si="15"/>
        <v>2122.416666666667</v>
      </c>
      <c r="L74" s="12">
        <f aca="true" t="shared" si="81" ref="L74:L81">V74+AA74+AF74+AK74+AP74+AU74+BM74+BU74+BX74+CA74+CD74+CG74+CM74+CP74+CV74+CY74+DE74</f>
        <v>2060.036</v>
      </c>
      <c r="M74" s="12">
        <f t="shared" si="16"/>
        <v>97.06086615100709</v>
      </c>
      <c r="N74" s="12">
        <f t="shared" si="17"/>
        <v>80.88405512583925</v>
      </c>
      <c r="O74" s="21">
        <f aca="true" t="shared" si="82" ref="O74:O81">T74+AD74</f>
        <v>1001.5</v>
      </c>
      <c r="P74" s="12">
        <f t="shared" si="18"/>
        <v>834.5833333333333</v>
      </c>
      <c r="Q74" s="21">
        <f aca="true" t="shared" si="83" ref="Q74:Q81">V74+AF74</f>
        <v>720.286</v>
      </c>
      <c r="R74" s="12">
        <f t="shared" si="19"/>
        <v>86.30486270594109</v>
      </c>
      <c r="S74" s="11">
        <f t="shared" si="20"/>
        <v>71.92071892161756</v>
      </c>
      <c r="T74" s="51">
        <v>0</v>
      </c>
      <c r="U74" s="38">
        <f t="shared" si="21"/>
        <v>0</v>
      </c>
      <c r="V74" s="51">
        <v>0</v>
      </c>
      <c r="W74" s="12" t="e">
        <f t="shared" si="22"/>
        <v>#DIV/0!</v>
      </c>
      <c r="X74" s="11" t="e">
        <f t="shared" si="23"/>
        <v>#DIV/0!</v>
      </c>
      <c r="Y74" s="51">
        <v>933.4</v>
      </c>
      <c r="Z74" s="38">
        <f t="shared" si="24"/>
        <v>777.8333333333333</v>
      </c>
      <c r="AA74" s="51">
        <v>960.75</v>
      </c>
      <c r="AB74" s="12">
        <f t="shared" si="25"/>
        <v>123.51617741589888</v>
      </c>
      <c r="AC74" s="11">
        <f t="shared" si="26"/>
        <v>102.93014784658239</v>
      </c>
      <c r="AD74" s="51">
        <v>1001.5</v>
      </c>
      <c r="AE74" s="38">
        <f t="shared" si="27"/>
        <v>834.5833333333333</v>
      </c>
      <c r="AF74" s="51">
        <v>720.286</v>
      </c>
      <c r="AG74" s="12">
        <f t="shared" si="28"/>
        <v>86.30486270594109</v>
      </c>
      <c r="AH74" s="11">
        <f t="shared" si="29"/>
        <v>71.92071892161756</v>
      </c>
      <c r="AI74" s="51">
        <v>12</v>
      </c>
      <c r="AJ74" s="38">
        <f t="shared" si="30"/>
        <v>10</v>
      </c>
      <c r="AK74" s="51">
        <v>12</v>
      </c>
      <c r="AL74" s="12">
        <f t="shared" si="31"/>
        <v>120</v>
      </c>
      <c r="AM74" s="11">
        <f t="shared" si="32"/>
        <v>100</v>
      </c>
      <c r="AN74" s="51"/>
      <c r="AO74" s="13">
        <f t="shared" si="33"/>
        <v>0</v>
      </c>
      <c r="AP74" s="51">
        <v>0</v>
      </c>
      <c r="AQ74" s="12" t="e">
        <f t="shared" si="34"/>
        <v>#DIV/0!</v>
      </c>
      <c r="AR74" s="11" t="e">
        <f t="shared" si="35"/>
        <v>#DIV/0!</v>
      </c>
      <c r="AS74" s="41">
        <v>0</v>
      </c>
      <c r="AT74" s="13">
        <f t="shared" si="36"/>
        <v>0</v>
      </c>
      <c r="AU74" s="51">
        <v>0</v>
      </c>
      <c r="AV74" s="41">
        <v>0</v>
      </c>
      <c r="AW74" s="11">
        <f t="shared" si="37"/>
        <v>0</v>
      </c>
      <c r="AX74" s="51">
        <v>0</v>
      </c>
      <c r="AY74" s="52">
        <v>11896.1</v>
      </c>
      <c r="AZ74" s="11">
        <f t="shared" si="38"/>
        <v>9913.416666666668</v>
      </c>
      <c r="BA74" s="51">
        <v>9913.5</v>
      </c>
      <c r="BB74" s="41">
        <v>0</v>
      </c>
      <c r="BC74" s="14">
        <f t="shared" si="39"/>
        <v>0</v>
      </c>
      <c r="BD74" s="24"/>
      <c r="BE74" s="45">
        <v>0</v>
      </c>
      <c r="BF74" s="39">
        <f t="shared" si="40"/>
        <v>0</v>
      </c>
      <c r="BG74" s="51">
        <v>0</v>
      </c>
      <c r="BH74" s="41">
        <v>0</v>
      </c>
      <c r="BI74" s="11">
        <f t="shared" si="41"/>
        <v>0</v>
      </c>
      <c r="BJ74" s="51">
        <v>0</v>
      </c>
      <c r="BK74" s="41">
        <v>0</v>
      </c>
      <c r="BL74" s="11">
        <f t="shared" si="42"/>
        <v>0</v>
      </c>
      <c r="BM74" s="51">
        <v>0</v>
      </c>
      <c r="BN74" s="21">
        <f aca="true" t="shared" si="84" ref="BN74:BN81">BS74+BV74+BY74+CB74</f>
        <v>300</v>
      </c>
      <c r="BO74" s="12">
        <f t="shared" si="43"/>
        <v>250</v>
      </c>
      <c r="BP74" s="21">
        <f aca="true" t="shared" si="85" ref="BP74:BP81">BU74+BX74+CA74+CD74</f>
        <v>285</v>
      </c>
      <c r="BQ74" s="12">
        <f t="shared" si="44"/>
        <v>113.99999999999999</v>
      </c>
      <c r="BR74" s="11">
        <f t="shared" si="45"/>
        <v>95</v>
      </c>
      <c r="BS74" s="51">
        <v>240</v>
      </c>
      <c r="BT74" s="38">
        <f t="shared" si="46"/>
        <v>200</v>
      </c>
      <c r="BU74" s="51">
        <v>225</v>
      </c>
      <c r="BV74" s="51">
        <v>60</v>
      </c>
      <c r="BW74" s="11">
        <f t="shared" si="47"/>
        <v>50</v>
      </c>
      <c r="BX74" s="51">
        <v>60</v>
      </c>
      <c r="BY74" s="45">
        <v>0</v>
      </c>
      <c r="BZ74" s="11">
        <f t="shared" si="48"/>
        <v>0</v>
      </c>
      <c r="CA74" s="51">
        <v>0</v>
      </c>
      <c r="CB74" s="51">
        <v>0</v>
      </c>
      <c r="CC74" s="38">
        <f t="shared" si="49"/>
        <v>0</v>
      </c>
      <c r="CD74" s="51">
        <v>0</v>
      </c>
      <c r="CE74" s="20"/>
      <c r="CF74" s="20"/>
      <c r="CG74" s="51">
        <v>0</v>
      </c>
      <c r="CH74" s="45">
        <v>0</v>
      </c>
      <c r="CI74" s="11">
        <f t="shared" si="50"/>
        <v>0</v>
      </c>
      <c r="CJ74" s="51">
        <v>0</v>
      </c>
      <c r="CK74" s="41">
        <v>0</v>
      </c>
      <c r="CL74" s="38">
        <f t="shared" si="51"/>
        <v>0</v>
      </c>
      <c r="CM74" s="51">
        <v>0</v>
      </c>
      <c r="CN74" s="51">
        <v>300</v>
      </c>
      <c r="CO74" s="38">
        <f t="shared" si="52"/>
        <v>250</v>
      </c>
      <c r="CP74" s="51">
        <v>80</v>
      </c>
      <c r="CQ74" s="51">
        <v>200</v>
      </c>
      <c r="CR74" s="11">
        <f t="shared" si="53"/>
        <v>166.66666666666669</v>
      </c>
      <c r="CS74" s="51">
        <v>0</v>
      </c>
      <c r="CT74" s="41">
        <v>0</v>
      </c>
      <c r="CU74" s="38">
        <f t="shared" si="54"/>
        <v>0</v>
      </c>
      <c r="CV74" s="51">
        <v>0</v>
      </c>
      <c r="CW74" s="45">
        <v>0</v>
      </c>
      <c r="CX74" s="11">
        <f t="shared" si="55"/>
        <v>0</v>
      </c>
      <c r="CY74" s="51">
        <v>0</v>
      </c>
      <c r="CZ74" s="45">
        <v>0</v>
      </c>
      <c r="DA74" s="11">
        <f t="shared" si="56"/>
        <v>0</v>
      </c>
      <c r="DB74" s="51">
        <v>0</v>
      </c>
      <c r="DC74" s="51">
        <v>0</v>
      </c>
      <c r="DD74" s="11">
        <f t="shared" si="57"/>
        <v>0</v>
      </c>
      <c r="DE74" s="51">
        <v>2</v>
      </c>
      <c r="DF74" s="51">
        <v>0</v>
      </c>
      <c r="DG74" s="21">
        <f aca="true" t="shared" si="86" ref="DG74:DG81">T74+Y74+AD74+AI74+AN74+AS74+AV74+AY74+BB74+BE74+BH74+BK74+BS74+BV74+BY74+CB74+CE74+CH74+CK74+CN74+CT74+CW74+CZ74+DC74</f>
        <v>14443</v>
      </c>
      <c r="DH74" s="12">
        <f t="shared" si="58"/>
        <v>12035.833333333332</v>
      </c>
      <c r="DI74" s="21">
        <f aca="true" t="shared" si="87" ref="DI74:DI82">V74+AA74+AF74+AK74+AP74+AU74+AX74+BA74+BD74+BG74+BJ74+BM74+BU74+BX74+CA74+CD74+CG74+CJ74+CM74+CP74+CV74+CY74+DB74+DE74+DF74</f>
        <v>11973.536</v>
      </c>
      <c r="DJ74" s="45">
        <v>0</v>
      </c>
      <c r="DK74" s="11">
        <f t="shared" si="59"/>
        <v>0</v>
      </c>
      <c r="DL74" s="51">
        <v>0</v>
      </c>
      <c r="DM74" s="51">
        <v>0</v>
      </c>
      <c r="DN74" s="11">
        <f t="shared" si="60"/>
        <v>0</v>
      </c>
      <c r="DO74" s="51">
        <v>0</v>
      </c>
      <c r="DP74" s="45">
        <v>0</v>
      </c>
      <c r="DQ74" s="11">
        <f t="shared" si="61"/>
        <v>0</v>
      </c>
      <c r="DR74" s="51">
        <v>0</v>
      </c>
      <c r="DS74" s="51">
        <v>0</v>
      </c>
      <c r="DT74" s="11">
        <f t="shared" si="62"/>
        <v>0</v>
      </c>
      <c r="DU74" s="51">
        <v>0</v>
      </c>
      <c r="DV74" s="45">
        <v>0</v>
      </c>
      <c r="DW74" s="11">
        <f t="shared" si="63"/>
        <v>0</v>
      </c>
      <c r="DX74" s="51">
        <v>0</v>
      </c>
      <c r="DY74" s="51">
        <v>800</v>
      </c>
      <c r="DZ74" s="11">
        <f t="shared" si="64"/>
        <v>666.6666666666667</v>
      </c>
      <c r="EA74" s="51">
        <v>0</v>
      </c>
      <c r="EB74" s="51">
        <v>0</v>
      </c>
      <c r="EC74" s="21">
        <f aca="true" t="shared" si="88" ref="EC74:EC81">DJ74+DM74+DP74+DS74+DV74+DY74</f>
        <v>800</v>
      </c>
      <c r="ED74" s="12">
        <f t="shared" si="65"/>
        <v>666.6666666666667</v>
      </c>
      <c r="EE74" s="12">
        <f aca="true" t="shared" si="89" ref="EE74:EE81">DL74+DO74+DR74+DU74+DX74+EA74+EB74</f>
        <v>0</v>
      </c>
      <c r="EH74" s="15"/>
      <c r="EJ74" s="15"/>
      <c r="EK74" s="15"/>
      <c r="EM74" s="15"/>
    </row>
    <row r="75" spans="1:143" s="16" customFormat="1" ht="20.25" customHeight="1">
      <c r="A75" s="22">
        <v>66</v>
      </c>
      <c r="B75" s="49" t="s">
        <v>121</v>
      </c>
      <c r="C75" s="45">
        <v>795.7</v>
      </c>
      <c r="D75" s="45">
        <v>0</v>
      </c>
      <c r="E75" s="26">
        <f t="shared" si="78"/>
        <v>10616.6</v>
      </c>
      <c r="F75" s="34">
        <f aca="true" t="shared" si="90" ref="F75:F81">E75/12*10</f>
        <v>8847.166666666668</v>
      </c>
      <c r="G75" s="12">
        <f t="shared" si="79"/>
        <v>7018</v>
      </c>
      <c r="H75" s="12">
        <f aca="true" t="shared" si="91" ref="H75:H82">G75/F75*100</f>
        <v>79.32483092515493</v>
      </c>
      <c r="I75" s="12">
        <f aca="true" t="shared" si="92" ref="I75:I82">G75/E75*100</f>
        <v>66.10402577096245</v>
      </c>
      <c r="J75" s="12">
        <f t="shared" si="80"/>
        <v>4265</v>
      </c>
      <c r="K75" s="12">
        <f aca="true" t="shared" si="93" ref="K75:K81">J75/12*10</f>
        <v>3554.166666666667</v>
      </c>
      <c r="L75" s="12">
        <f t="shared" si="81"/>
        <v>1725</v>
      </c>
      <c r="M75" s="12">
        <f aca="true" t="shared" si="94" ref="M75:M82">L75/K75*100</f>
        <v>48.53458382180539</v>
      </c>
      <c r="N75" s="12">
        <f aca="true" t="shared" si="95" ref="N75:N82">L75/J75*100</f>
        <v>40.44548651817116</v>
      </c>
      <c r="O75" s="21">
        <f t="shared" si="82"/>
        <v>549.5999999999999</v>
      </c>
      <c r="P75" s="12">
        <f aca="true" t="shared" si="96" ref="P75:P81">O75/12*10</f>
        <v>457.9999999999999</v>
      </c>
      <c r="Q75" s="21">
        <f t="shared" si="83"/>
        <v>443.5</v>
      </c>
      <c r="R75" s="12">
        <f aca="true" t="shared" si="97" ref="R75:R82">Q75/P75*100</f>
        <v>96.8340611353712</v>
      </c>
      <c r="S75" s="11">
        <f aca="true" t="shared" si="98" ref="S75:S82">Q75/O75*100</f>
        <v>80.69505094614267</v>
      </c>
      <c r="T75" s="51">
        <v>5.8</v>
      </c>
      <c r="U75" s="38">
        <f aca="true" t="shared" si="99" ref="U75:U81">T75/12*10</f>
        <v>4.833333333333333</v>
      </c>
      <c r="V75" s="51">
        <v>0</v>
      </c>
      <c r="W75" s="12">
        <f aca="true" t="shared" si="100" ref="W75:W82">V75/U75*100</f>
        <v>0</v>
      </c>
      <c r="X75" s="11">
        <f aca="true" t="shared" si="101" ref="X75:X82">V75/T75*100</f>
        <v>0</v>
      </c>
      <c r="Y75" s="51">
        <v>1355.4</v>
      </c>
      <c r="Z75" s="38">
        <f aca="true" t="shared" si="102" ref="Z75:Z81">Y75/12*10</f>
        <v>1129.5</v>
      </c>
      <c r="AA75" s="51">
        <v>557.55</v>
      </c>
      <c r="AB75" s="12">
        <f aca="true" t="shared" si="103" ref="AB75:AB82">AA75/Z75*100</f>
        <v>49.362549800796806</v>
      </c>
      <c r="AC75" s="11">
        <f aca="true" t="shared" si="104" ref="AC75:AC82">AA75/Y75*100</f>
        <v>41.13545816733067</v>
      </c>
      <c r="AD75" s="51">
        <v>543.8</v>
      </c>
      <c r="AE75" s="38">
        <f aca="true" t="shared" si="105" ref="AE75:AE81">AD75/12*10</f>
        <v>453.16666666666663</v>
      </c>
      <c r="AF75" s="51">
        <v>443.5</v>
      </c>
      <c r="AG75" s="12">
        <f aca="true" t="shared" si="106" ref="AG75:AG82">AF75/AE75*100</f>
        <v>97.86686281721222</v>
      </c>
      <c r="AH75" s="11">
        <f aca="true" t="shared" si="107" ref="AH75:AH82">AF75/AD75*100</f>
        <v>81.55571901434352</v>
      </c>
      <c r="AI75" s="51">
        <v>20</v>
      </c>
      <c r="AJ75" s="38">
        <f aca="true" t="shared" si="108" ref="AJ75:AJ81">AI75/12*10</f>
        <v>16.666666666666668</v>
      </c>
      <c r="AK75" s="51">
        <v>0</v>
      </c>
      <c r="AL75" s="12">
        <f aca="true" t="shared" si="109" ref="AL75:AL82">AK75/AJ75*100</f>
        <v>0</v>
      </c>
      <c r="AM75" s="11">
        <f aca="true" t="shared" si="110" ref="AM75:AM82">AK75/AI75*100</f>
        <v>0</v>
      </c>
      <c r="AN75" s="51"/>
      <c r="AO75" s="13">
        <f aca="true" t="shared" si="111" ref="AO75:AO81">AN75/12*10</f>
        <v>0</v>
      </c>
      <c r="AP75" s="51">
        <v>0</v>
      </c>
      <c r="AQ75" s="12" t="e">
        <f aca="true" t="shared" si="112" ref="AQ75:AQ82">AP75/AO75*100</f>
        <v>#DIV/0!</v>
      </c>
      <c r="AR75" s="11" t="e">
        <f aca="true" t="shared" si="113" ref="AR75:AR82">AP75/AN75*100</f>
        <v>#DIV/0!</v>
      </c>
      <c r="AS75" s="41">
        <v>0</v>
      </c>
      <c r="AT75" s="13">
        <f aca="true" t="shared" si="114" ref="AT75:AT82">AS75/12*10</f>
        <v>0</v>
      </c>
      <c r="AU75" s="51">
        <v>0</v>
      </c>
      <c r="AV75" s="41">
        <v>0</v>
      </c>
      <c r="AW75" s="11">
        <f aca="true" t="shared" si="115" ref="AW75:AW82">AV75/12*10</f>
        <v>0</v>
      </c>
      <c r="AX75" s="51">
        <v>0</v>
      </c>
      <c r="AY75" s="52">
        <v>6351.6</v>
      </c>
      <c r="AZ75" s="11">
        <f aca="true" t="shared" si="116" ref="AZ75:AZ81">AY75/12*10</f>
        <v>5293.000000000001</v>
      </c>
      <c r="BA75" s="51">
        <v>5293</v>
      </c>
      <c r="BB75" s="41">
        <v>0</v>
      </c>
      <c r="BC75" s="14">
        <f aca="true" t="shared" si="117" ref="BC75:BC82">BB75/12*10</f>
        <v>0</v>
      </c>
      <c r="BD75" s="24"/>
      <c r="BE75" s="45">
        <v>0</v>
      </c>
      <c r="BF75" s="39">
        <f aca="true" t="shared" si="118" ref="BF75:BF82">BE75/12*10</f>
        <v>0</v>
      </c>
      <c r="BG75" s="51">
        <v>0</v>
      </c>
      <c r="BH75" s="41">
        <v>0</v>
      </c>
      <c r="BI75" s="11">
        <f aca="true" t="shared" si="119" ref="BI75:BI82">BH75/12*10</f>
        <v>0</v>
      </c>
      <c r="BJ75" s="51">
        <v>0</v>
      </c>
      <c r="BK75" s="41">
        <v>0</v>
      </c>
      <c r="BL75" s="11">
        <f aca="true" t="shared" si="120" ref="BL75:BL82">BK75/12*10</f>
        <v>0</v>
      </c>
      <c r="BM75" s="51">
        <v>0</v>
      </c>
      <c r="BN75" s="21">
        <f t="shared" si="84"/>
        <v>700</v>
      </c>
      <c r="BO75" s="12">
        <f aca="true" t="shared" si="121" ref="BO75:BO82">BN75/12*10</f>
        <v>583.3333333333334</v>
      </c>
      <c r="BP75" s="21">
        <f t="shared" si="85"/>
        <v>275.2</v>
      </c>
      <c r="BQ75" s="12">
        <f aca="true" t="shared" si="122" ref="BQ75:BQ82">BP75/BO75*100</f>
        <v>47.177142857142854</v>
      </c>
      <c r="BR75" s="11">
        <f aca="true" t="shared" si="123" ref="BR75:BR82">BP75/BN75*100</f>
        <v>39.31428571428571</v>
      </c>
      <c r="BS75" s="51">
        <v>700</v>
      </c>
      <c r="BT75" s="38">
        <f aca="true" t="shared" si="124" ref="BT75:BT82">BS75/12*10</f>
        <v>583.3333333333334</v>
      </c>
      <c r="BU75" s="51">
        <v>275.2</v>
      </c>
      <c r="BV75" s="51">
        <v>0</v>
      </c>
      <c r="BW75" s="11">
        <f aca="true" t="shared" si="125" ref="BW75:BW82">BV75/12*10</f>
        <v>0</v>
      </c>
      <c r="BX75" s="51">
        <v>0</v>
      </c>
      <c r="BY75" s="45">
        <v>0</v>
      </c>
      <c r="BZ75" s="11">
        <f aca="true" t="shared" si="126" ref="BZ75:BZ82">BY75/12*10</f>
        <v>0</v>
      </c>
      <c r="CA75" s="51">
        <v>0</v>
      </c>
      <c r="CB75" s="51">
        <v>0</v>
      </c>
      <c r="CC75" s="38">
        <f aca="true" t="shared" si="127" ref="CC75:CC82">CB75/12*10</f>
        <v>0</v>
      </c>
      <c r="CD75" s="51">
        <v>0</v>
      </c>
      <c r="CE75" s="20"/>
      <c r="CF75" s="20"/>
      <c r="CG75" s="51">
        <v>0</v>
      </c>
      <c r="CH75" s="45">
        <v>0</v>
      </c>
      <c r="CI75" s="11">
        <f aca="true" t="shared" si="128" ref="CI75:CI82">CH75/12*10</f>
        <v>0</v>
      </c>
      <c r="CJ75" s="51">
        <v>0</v>
      </c>
      <c r="CK75" s="41">
        <v>0</v>
      </c>
      <c r="CL75" s="38">
        <f aca="true" t="shared" si="129" ref="CL75:CL82">CK75/12*10</f>
        <v>0</v>
      </c>
      <c r="CM75" s="51">
        <v>0</v>
      </c>
      <c r="CN75" s="51">
        <v>340</v>
      </c>
      <c r="CO75" s="38">
        <f aca="true" t="shared" si="130" ref="CO75:CO82">CN75/12*10</f>
        <v>283.3333333333333</v>
      </c>
      <c r="CP75" s="51">
        <v>0</v>
      </c>
      <c r="CQ75" s="51">
        <v>300</v>
      </c>
      <c r="CR75" s="11">
        <f aca="true" t="shared" si="131" ref="CR75:CR82">CQ75/12*10</f>
        <v>250</v>
      </c>
      <c r="CS75" s="51">
        <v>0</v>
      </c>
      <c r="CT75" s="41">
        <v>0</v>
      </c>
      <c r="CU75" s="38">
        <f aca="true" t="shared" si="132" ref="CU75:CU82">CT75/12*10</f>
        <v>0</v>
      </c>
      <c r="CV75" s="51">
        <v>0</v>
      </c>
      <c r="CW75" s="45">
        <v>0</v>
      </c>
      <c r="CX75" s="11">
        <f aca="true" t="shared" si="133" ref="CX75:CX82">CW75/12*10</f>
        <v>0</v>
      </c>
      <c r="CY75" s="51">
        <v>0</v>
      </c>
      <c r="CZ75" s="45">
        <v>0</v>
      </c>
      <c r="DA75" s="11">
        <f aca="true" t="shared" si="134" ref="DA75:DA82">CZ75/12*10</f>
        <v>0</v>
      </c>
      <c r="DB75" s="51">
        <v>0</v>
      </c>
      <c r="DC75" s="51">
        <v>1300</v>
      </c>
      <c r="DD75" s="11">
        <f aca="true" t="shared" si="135" ref="DD75:DD82">DC75/12*10</f>
        <v>1083.3333333333333</v>
      </c>
      <c r="DE75" s="51">
        <v>448.75</v>
      </c>
      <c r="DF75" s="51">
        <v>0</v>
      </c>
      <c r="DG75" s="21">
        <f t="shared" si="86"/>
        <v>10616.6</v>
      </c>
      <c r="DH75" s="12">
        <f aca="true" t="shared" si="136" ref="DH75:DH82">DG75/12*10</f>
        <v>8847.166666666668</v>
      </c>
      <c r="DI75" s="21">
        <f t="shared" si="87"/>
        <v>7018</v>
      </c>
      <c r="DJ75" s="45">
        <v>0</v>
      </c>
      <c r="DK75" s="11">
        <f aca="true" t="shared" si="137" ref="DK75:DK82">DJ75/12*10</f>
        <v>0</v>
      </c>
      <c r="DL75" s="51">
        <v>0</v>
      </c>
      <c r="DM75" s="51">
        <v>0</v>
      </c>
      <c r="DN75" s="11">
        <f aca="true" t="shared" si="138" ref="DN75:DN82">DM75/12*10</f>
        <v>0</v>
      </c>
      <c r="DO75" s="51">
        <v>0</v>
      </c>
      <c r="DP75" s="45">
        <v>0</v>
      </c>
      <c r="DQ75" s="11">
        <f aca="true" t="shared" si="139" ref="DQ75:DQ82">DP75/12*10</f>
        <v>0</v>
      </c>
      <c r="DR75" s="51">
        <v>0</v>
      </c>
      <c r="DS75" s="51">
        <v>0</v>
      </c>
      <c r="DT75" s="11">
        <f aca="true" t="shared" si="140" ref="DT75:DT82">DS75/12*10</f>
        <v>0</v>
      </c>
      <c r="DU75" s="51">
        <v>0</v>
      </c>
      <c r="DV75" s="45">
        <v>0</v>
      </c>
      <c r="DW75" s="11">
        <f aca="true" t="shared" si="141" ref="DW75:DW82">DV75/12*10</f>
        <v>0</v>
      </c>
      <c r="DX75" s="51">
        <v>0</v>
      </c>
      <c r="DY75" s="51">
        <v>540</v>
      </c>
      <c r="DZ75" s="11">
        <f aca="true" t="shared" si="142" ref="DZ75:DZ82">DY75/12*10</f>
        <v>450</v>
      </c>
      <c r="EA75" s="51">
        <v>0</v>
      </c>
      <c r="EB75" s="51">
        <v>0</v>
      </c>
      <c r="EC75" s="21">
        <f t="shared" si="88"/>
        <v>540</v>
      </c>
      <c r="ED75" s="12">
        <f aca="true" t="shared" si="143" ref="ED75:ED82">EC75/12*10</f>
        <v>450</v>
      </c>
      <c r="EE75" s="12">
        <f t="shared" si="89"/>
        <v>0</v>
      </c>
      <c r="EH75" s="15"/>
      <c r="EJ75" s="15"/>
      <c r="EK75" s="15"/>
      <c r="EM75" s="15"/>
    </row>
    <row r="76" spans="1:143" s="16" customFormat="1" ht="20.25" customHeight="1">
      <c r="A76" s="22">
        <v>67</v>
      </c>
      <c r="B76" s="49" t="s">
        <v>122</v>
      </c>
      <c r="C76" s="41">
        <v>1681.1</v>
      </c>
      <c r="D76" s="45">
        <v>0</v>
      </c>
      <c r="E76" s="26">
        <f t="shared" si="78"/>
        <v>5516.5</v>
      </c>
      <c r="F76" s="34">
        <f t="shared" si="90"/>
        <v>4597.083333333333</v>
      </c>
      <c r="G76" s="12">
        <f t="shared" si="79"/>
        <v>3795.2</v>
      </c>
      <c r="H76" s="12">
        <f t="shared" si="91"/>
        <v>82.55669355569654</v>
      </c>
      <c r="I76" s="12">
        <f t="shared" si="92"/>
        <v>68.79724462974713</v>
      </c>
      <c r="J76" s="12">
        <f t="shared" si="80"/>
        <v>2016.5</v>
      </c>
      <c r="K76" s="12">
        <f t="shared" si="93"/>
        <v>1680.4166666666665</v>
      </c>
      <c r="L76" s="12">
        <f t="shared" si="81"/>
        <v>878.5999999999999</v>
      </c>
      <c r="M76" s="12">
        <f t="shared" si="94"/>
        <v>52.284651624101166</v>
      </c>
      <c r="N76" s="12">
        <f t="shared" si="95"/>
        <v>43.5705430200843</v>
      </c>
      <c r="O76" s="21">
        <f t="shared" si="82"/>
        <v>326.5</v>
      </c>
      <c r="P76" s="12">
        <f t="shared" si="96"/>
        <v>272.0833333333333</v>
      </c>
      <c r="Q76" s="21">
        <f t="shared" si="83"/>
        <v>200.7</v>
      </c>
      <c r="R76" s="12">
        <f t="shared" si="97"/>
        <v>73.76416539050537</v>
      </c>
      <c r="S76" s="11">
        <f t="shared" si="98"/>
        <v>61.47013782542113</v>
      </c>
      <c r="T76" s="51">
        <v>4.5</v>
      </c>
      <c r="U76" s="38">
        <f t="shared" si="99"/>
        <v>3.75</v>
      </c>
      <c r="V76" s="51">
        <v>0</v>
      </c>
      <c r="W76" s="12">
        <f t="shared" si="100"/>
        <v>0</v>
      </c>
      <c r="X76" s="11">
        <f t="shared" si="101"/>
        <v>0</v>
      </c>
      <c r="Y76" s="51">
        <v>1340</v>
      </c>
      <c r="Z76" s="38">
        <f t="shared" si="102"/>
        <v>1116.6666666666667</v>
      </c>
      <c r="AA76" s="51">
        <v>597.9</v>
      </c>
      <c r="AB76" s="12">
        <f t="shared" si="103"/>
        <v>53.54328358208955</v>
      </c>
      <c r="AC76" s="11">
        <f t="shared" si="104"/>
        <v>44.61940298507462</v>
      </c>
      <c r="AD76" s="51">
        <v>322</v>
      </c>
      <c r="AE76" s="38">
        <f t="shared" si="105"/>
        <v>268.3333333333333</v>
      </c>
      <c r="AF76" s="51">
        <v>200.7</v>
      </c>
      <c r="AG76" s="12">
        <f t="shared" si="106"/>
        <v>74.79503105590062</v>
      </c>
      <c r="AH76" s="11">
        <f t="shared" si="107"/>
        <v>62.32919254658385</v>
      </c>
      <c r="AI76" s="51">
        <v>0</v>
      </c>
      <c r="AJ76" s="38">
        <f t="shared" si="108"/>
        <v>0</v>
      </c>
      <c r="AK76" s="51">
        <v>0</v>
      </c>
      <c r="AL76" s="12" t="e">
        <f t="shared" si="109"/>
        <v>#DIV/0!</v>
      </c>
      <c r="AM76" s="11" t="e">
        <f t="shared" si="110"/>
        <v>#DIV/0!</v>
      </c>
      <c r="AN76" s="51"/>
      <c r="AO76" s="13">
        <f t="shared" si="111"/>
        <v>0</v>
      </c>
      <c r="AP76" s="51">
        <v>0</v>
      </c>
      <c r="AQ76" s="12" t="e">
        <f t="shared" si="112"/>
        <v>#DIV/0!</v>
      </c>
      <c r="AR76" s="11" t="e">
        <f t="shared" si="113"/>
        <v>#DIV/0!</v>
      </c>
      <c r="AS76" s="41">
        <v>0</v>
      </c>
      <c r="AT76" s="13">
        <f t="shared" si="114"/>
        <v>0</v>
      </c>
      <c r="AU76" s="51">
        <v>0</v>
      </c>
      <c r="AV76" s="41">
        <v>0</v>
      </c>
      <c r="AW76" s="11">
        <f t="shared" si="115"/>
        <v>0</v>
      </c>
      <c r="AX76" s="51">
        <v>0</v>
      </c>
      <c r="AY76" s="52">
        <v>3500</v>
      </c>
      <c r="AZ76" s="11">
        <f t="shared" si="116"/>
        <v>2916.666666666667</v>
      </c>
      <c r="BA76" s="51">
        <v>2916.6</v>
      </c>
      <c r="BB76" s="41">
        <v>0</v>
      </c>
      <c r="BC76" s="14">
        <f t="shared" si="117"/>
        <v>0</v>
      </c>
      <c r="BD76" s="24"/>
      <c r="BE76" s="45">
        <v>0</v>
      </c>
      <c r="BF76" s="39">
        <f t="shared" si="118"/>
        <v>0</v>
      </c>
      <c r="BG76" s="51">
        <v>0</v>
      </c>
      <c r="BH76" s="41">
        <v>0</v>
      </c>
      <c r="BI76" s="11">
        <f t="shared" si="119"/>
        <v>0</v>
      </c>
      <c r="BJ76" s="51">
        <v>0</v>
      </c>
      <c r="BK76" s="41">
        <v>0</v>
      </c>
      <c r="BL76" s="11">
        <f t="shared" si="120"/>
        <v>0</v>
      </c>
      <c r="BM76" s="51">
        <v>0</v>
      </c>
      <c r="BN76" s="21">
        <f t="shared" si="84"/>
        <v>250</v>
      </c>
      <c r="BO76" s="12">
        <f t="shared" si="121"/>
        <v>208.33333333333331</v>
      </c>
      <c r="BP76" s="21">
        <f t="shared" si="85"/>
        <v>80</v>
      </c>
      <c r="BQ76" s="12">
        <f t="shared" si="122"/>
        <v>38.4</v>
      </c>
      <c r="BR76" s="11">
        <f t="shared" si="123"/>
        <v>32</v>
      </c>
      <c r="BS76" s="51">
        <v>250</v>
      </c>
      <c r="BT76" s="38">
        <f t="shared" si="124"/>
        <v>208.33333333333331</v>
      </c>
      <c r="BU76" s="51">
        <v>80</v>
      </c>
      <c r="BV76" s="51">
        <v>0</v>
      </c>
      <c r="BW76" s="11">
        <f t="shared" si="125"/>
        <v>0</v>
      </c>
      <c r="BX76" s="51">
        <v>0</v>
      </c>
      <c r="BY76" s="45">
        <v>0</v>
      </c>
      <c r="BZ76" s="11">
        <f t="shared" si="126"/>
        <v>0</v>
      </c>
      <c r="CA76" s="51">
        <v>0</v>
      </c>
      <c r="CB76" s="51">
        <v>0</v>
      </c>
      <c r="CC76" s="38">
        <f t="shared" si="127"/>
        <v>0</v>
      </c>
      <c r="CD76" s="51">
        <v>0</v>
      </c>
      <c r="CE76" s="20"/>
      <c r="CF76" s="20"/>
      <c r="CG76" s="51">
        <v>0</v>
      </c>
      <c r="CH76" s="45">
        <v>0</v>
      </c>
      <c r="CI76" s="11">
        <f t="shared" si="128"/>
        <v>0</v>
      </c>
      <c r="CJ76" s="51">
        <v>0</v>
      </c>
      <c r="CK76" s="41">
        <v>0</v>
      </c>
      <c r="CL76" s="38">
        <f t="shared" si="129"/>
        <v>0</v>
      </c>
      <c r="CM76" s="51">
        <v>0</v>
      </c>
      <c r="CN76" s="51">
        <v>100</v>
      </c>
      <c r="CO76" s="38">
        <f t="shared" si="130"/>
        <v>83.33333333333334</v>
      </c>
      <c r="CP76" s="51">
        <v>0</v>
      </c>
      <c r="CQ76" s="51">
        <v>100</v>
      </c>
      <c r="CR76" s="11">
        <f t="shared" si="131"/>
        <v>83.33333333333334</v>
      </c>
      <c r="CS76" s="51">
        <v>0</v>
      </c>
      <c r="CT76" s="41">
        <v>0</v>
      </c>
      <c r="CU76" s="38">
        <f t="shared" si="132"/>
        <v>0</v>
      </c>
      <c r="CV76" s="51">
        <v>0</v>
      </c>
      <c r="CW76" s="45">
        <v>0</v>
      </c>
      <c r="CX76" s="11">
        <f t="shared" si="133"/>
        <v>0</v>
      </c>
      <c r="CY76" s="51">
        <v>0</v>
      </c>
      <c r="CZ76" s="45">
        <v>0</v>
      </c>
      <c r="DA76" s="11">
        <f t="shared" si="134"/>
        <v>0</v>
      </c>
      <c r="DB76" s="51">
        <v>0</v>
      </c>
      <c r="DC76" s="51">
        <v>0</v>
      </c>
      <c r="DD76" s="11">
        <f t="shared" si="135"/>
        <v>0</v>
      </c>
      <c r="DE76" s="51">
        <v>0</v>
      </c>
      <c r="DF76" s="51">
        <v>0</v>
      </c>
      <c r="DG76" s="21">
        <f t="shared" si="86"/>
        <v>5516.5</v>
      </c>
      <c r="DH76" s="12">
        <f t="shared" si="136"/>
        <v>4597.083333333333</v>
      </c>
      <c r="DI76" s="21">
        <f t="shared" si="87"/>
        <v>3795.2</v>
      </c>
      <c r="DJ76" s="45">
        <v>0</v>
      </c>
      <c r="DK76" s="11">
        <f t="shared" si="137"/>
        <v>0</v>
      </c>
      <c r="DL76" s="51">
        <v>0</v>
      </c>
      <c r="DM76" s="51">
        <v>0</v>
      </c>
      <c r="DN76" s="11">
        <f t="shared" si="138"/>
        <v>0</v>
      </c>
      <c r="DO76" s="51">
        <v>0</v>
      </c>
      <c r="DP76" s="45">
        <v>0</v>
      </c>
      <c r="DQ76" s="11">
        <f t="shared" si="139"/>
        <v>0</v>
      </c>
      <c r="DR76" s="51">
        <v>0</v>
      </c>
      <c r="DS76" s="51">
        <v>0</v>
      </c>
      <c r="DT76" s="11">
        <f t="shared" si="140"/>
        <v>0</v>
      </c>
      <c r="DU76" s="51">
        <v>0</v>
      </c>
      <c r="DV76" s="45">
        <v>0</v>
      </c>
      <c r="DW76" s="11">
        <f t="shared" si="141"/>
        <v>0</v>
      </c>
      <c r="DX76" s="51">
        <v>0</v>
      </c>
      <c r="DY76" s="51">
        <v>280</v>
      </c>
      <c r="DZ76" s="11">
        <f t="shared" si="142"/>
        <v>233.33333333333331</v>
      </c>
      <c r="EA76" s="51">
        <v>0</v>
      </c>
      <c r="EB76" s="51">
        <v>0</v>
      </c>
      <c r="EC76" s="21">
        <f t="shared" si="88"/>
        <v>280</v>
      </c>
      <c r="ED76" s="12">
        <f t="shared" si="143"/>
        <v>233.33333333333331</v>
      </c>
      <c r="EE76" s="12">
        <f t="shared" si="89"/>
        <v>0</v>
      </c>
      <c r="EH76" s="15"/>
      <c r="EJ76" s="15"/>
      <c r="EK76" s="15"/>
      <c r="EM76" s="15"/>
    </row>
    <row r="77" spans="1:143" s="16" customFormat="1" ht="20.25" customHeight="1">
      <c r="A77" s="22">
        <v>68</v>
      </c>
      <c r="B77" s="49" t="s">
        <v>123</v>
      </c>
      <c r="C77" s="41">
        <v>853.2</v>
      </c>
      <c r="D77" s="45">
        <v>0</v>
      </c>
      <c r="E77" s="26">
        <f t="shared" si="78"/>
        <v>8459.5</v>
      </c>
      <c r="F77" s="34">
        <f t="shared" si="90"/>
        <v>7049.583333333334</v>
      </c>
      <c r="G77" s="12">
        <f t="shared" si="79"/>
        <v>6079.639999999999</v>
      </c>
      <c r="H77" s="12">
        <f t="shared" si="91"/>
        <v>86.241125362019</v>
      </c>
      <c r="I77" s="12">
        <f t="shared" si="92"/>
        <v>71.86760446834919</v>
      </c>
      <c r="J77" s="12">
        <f t="shared" si="80"/>
        <v>3036.8</v>
      </c>
      <c r="K77" s="12">
        <f t="shared" si="93"/>
        <v>2530.666666666667</v>
      </c>
      <c r="L77" s="12">
        <f t="shared" si="81"/>
        <v>1560.7399999999998</v>
      </c>
      <c r="M77" s="12">
        <f t="shared" si="94"/>
        <v>61.673076923076906</v>
      </c>
      <c r="N77" s="12">
        <f t="shared" si="95"/>
        <v>51.39423076923077</v>
      </c>
      <c r="O77" s="21">
        <f t="shared" si="82"/>
        <v>1166.3999999999999</v>
      </c>
      <c r="P77" s="12">
        <f t="shared" si="96"/>
        <v>971.9999999999999</v>
      </c>
      <c r="Q77" s="21">
        <f t="shared" si="83"/>
        <v>533.89</v>
      </c>
      <c r="R77" s="12">
        <f t="shared" si="97"/>
        <v>54.92695473251029</v>
      </c>
      <c r="S77" s="11">
        <f t="shared" si="98"/>
        <v>45.77246227709191</v>
      </c>
      <c r="T77" s="51">
        <v>4.8</v>
      </c>
      <c r="U77" s="38">
        <f t="shared" si="99"/>
        <v>3.9999999999999996</v>
      </c>
      <c r="V77" s="51">
        <v>4.8</v>
      </c>
      <c r="W77" s="12">
        <f t="shared" si="100"/>
        <v>120.00000000000001</v>
      </c>
      <c r="X77" s="11">
        <f t="shared" si="101"/>
        <v>100</v>
      </c>
      <c r="Y77" s="51">
        <v>1345.4</v>
      </c>
      <c r="Z77" s="38">
        <f t="shared" si="102"/>
        <v>1121.1666666666667</v>
      </c>
      <c r="AA77" s="51">
        <v>876.25</v>
      </c>
      <c r="AB77" s="12">
        <f t="shared" si="103"/>
        <v>78.15519548089786</v>
      </c>
      <c r="AC77" s="11">
        <f t="shared" si="104"/>
        <v>65.1293295674149</v>
      </c>
      <c r="AD77" s="51">
        <v>1161.6</v>
      </c>
      <c r="AE77" s="38">
        <f t="shared" si="105"/>
        <v>968</v>
      </c>
      <c r="AF77" s="51">
        <v>529.09</v>
      </c>
      <c r="AG77" s="12">
        <f t="shared" si="106"/>
        <v>54.658057851239676</v>
      </c>
      <c r="AH77" s="11">
        <f t="shared" si="107"/>
        <v>45.54838154269973</v>
      </c>
      <c r="AI77" s="51">
        <v>75</v>
      </c>
      <c r="AJ77" s="38">
        <f t="shared" si="108"/>
        <v>62.5</v>
      </c>
      <c r="AK77" s="51">
        <v>75</v>
      </c>
      <c r="AL77" s="12">
        <f t="shared" si="109"/>
        <v>120</v>
      </c>
      <c r="AM77" s="11">
        <f t="shared" si="110"/>
        <v>100</v>
      </c>
      <c r="AN77" s="51"/>
      <c r="AO77" s="13">
        <f t="shared" si="111"/>
        <v>0</v>
      </c>
      <c r="AP77" s="51">
        <v>0</v>
      </c>
      <c r="AQ77" s="12" t="e">
        <f t="shared" si="112"/>
        <v>#DIV/0!</v>
      </c>
      <c r="AR77" s="11" t="e">
        <f t="shared" si="113"/>
        <v>#DIV/0!</v>
      </c>
      <c r="AS77" s="41">
        <v>0</v>
      </c>
      <c r="AT77" s="13">
        <f t="shared" si="114"/>
        <v>0</v>
      </c>
      <c r="AU77" s="51">
        <v>0</v>
      </c>
      <c r="AV77" s="41">
        <v>0</v>
      </c>
      <c r="AW77" s="11">
        <f t="shared" si="115"/>
        <v>0</v>
      </c>
      <c r="AX77" s="51">
        <v>0</v>
      </c>
      <c r="AY77" s="52">
        <v>5422.7</v>
      </c>
      <c r="AZ77" s="11">
        <f t="shared" si="116"/>
        <v>4518.916666666666</v>
      </c>
      <c r="BA77" s="51">
        <v>4518.9</v>
      </c>
      <c r="BB77" s="41">
        <v>0</v>
      </c>
      <c r="BC77" s="14">
        <f t="shared" si="117"/>
        <v>0</v>
      </c>
      <c r="BD77" s="24"/>
      <c r="BE77" s="45">
        <v>0</v>
      </c>
      <c r="BF77" s="39">
        <f t="shared" si="118"/>
        <v>0</v>
      </c>
      <c r="BG77" s="51">
        <v>0</v>
      </c>
      <c r="BH77" s="41">
        <v>0</v>
      </c>
      <c r="BI77" s="11">
        <f t="shared" si="119"/>
        <v>0</v>
      </c>
      <c r="BJ77" s="51">
        <v>0</v>
      </c>
      <c r="BK77" s="41">
        <v>0</v>
      </c>
      <c r="BL77" s="11">
        <f t="shared" si="120"/>
        <v>0</v>
      </c>
      <c r="BM77" s="51">
        <v>0</v>
      </c>
      <c r="BN77" s="21">
        <f t="shared" si="84"/>
        <v>250</v>
      </c>
      <c r="BO77" s="12">
        <f t="shared" si="121"/>
        <v>208.33333333333331</v>
      </c>
      <c r="BP77" s="21">
        <f t="shared" si="85"/>
        <v>73.6</v>
      </c>
      <c r="BQ77" s="12">
        <f t="shared" si="122"/>
        <v>35.327999999999996</v>
      </c>
      <c r="BR77" s="11">
        <f t="shared" si="123"/>
        <v>29.439999999999998</v>
      </c>
      <c r="BS77" s="51">
        <v>250</v>
      </c>
      <c r="BT77" s="38">
        <f t="shared" si="124"/>
        <v>208.33333333333331</v>
      </c>
      <c r="BU77" s="51">
        <v>73.6</v>
      </c>
      <c r="BV77" s="51">
        <v>0</v>
      </c>
      <c r="BW77" s="11">
        <f t="shared" si="125"/>
        <v>0</v>
      </c>
      <c r="BX77" s="51">
        <v>0</v>
      </c>
      <c r="BY77" s="45">
        <v>0</v>
      </c>
      <c r="BZ77" s="11">
        <f t="shared" si="126"/>
        <v>0</v>
      </c>
      <c r="CA77" s="51">
        <v>0</v>
      </c>
      <c r="CB77" s="51">
        <v>0</v>
      </c>
      <c r="CC77" s="38">
        <f t="shared" si="127"/>
        <v>0</v>
      </c>
      <c r="CD77" s="51">
        <v>0</v>
      </c>
      <c r="CE77" s="20"/>
      <c r="CF77" s="20"/>
      <c r="CG77" s="51">
        <v>0</v>
      </c>
      <c r="CH77" s="45">
        <v>0</v>
      </c>
      <c r="CI77" s="11">
        <f t="shared" si="128"/>
        <v>0</v>
      </c>
      <c r="CJ77" s="51">
        <v>0</v>
      </c>
      <c r="CK77" s="41">
        <v>0</v>
      </c>
      <c r="CL77" s="38">
        <f t="shared" si="129"/>
        <v>0</v>
      </c>
      <c r="CM77" s="51">
        <v>0</v>
      </c>
      <c r="CN77" s="51">
        <v>200</v>
      </c>
      <c r="CO77" s="38">
        <f t="shared" si="130"/>
        <v>166.66666666666669</v>
      </c>
      <c r="CP77" s="51">
        <v>0</v>
      </c>
      <c r="CQ77" s="51">
        <v>200</v>
      </c>
      <c r="CR77" s="11">
        <f t="shared" si="131"/>
        <v>166.66666666666669</v>
      </c>
      <c r="CS77" s="51">
        <v>0</v>
      </c>
      <c r="CT77" s="41">
        <v>0</v>
      </c>
      <c r="CU77" s="38">
        <f t="shared" si="132"/>
        <v>0</v>
      </c>
      <c r="CV77" s="51">
        <v>0</v>
      </c>
      <c r="CW77" s="45">
        <v>0</v>
      </c>
      <c r="CX77" s="11">
        <f t="shared" si="133"/>
        <v>0</v>
      </c>
      <c r="CY77" s="51">
        <v>0</v>
      </c>
      <c r="CZ77" s="45">
        <v>0</v>
      </c>
      <c r="DA77" s="11">
        <f t="shared" si="134"/>
        <v>0</v>
      </c>
      <c r="DB77" s="51">
        <v>0</v>
      </c>
      <c r="DC77" s="51">
        <v>0</v>
      </c>
      <c r="DD77" s="11">
        <f t="shared" si="135"/>
        <v>0</v>
      </c>
      <c r="DE77" s="51">
        <v>2</v>
      </c>
      <c r="DF77" s="51">
        <v>0</v>
      </c>
      <c r="DG77" s="21">
        <f t="shared" si="86"/>
        <v>8459.5</v>
      </c>
      <c r="DH77" s="12">
        <f t="shared" si="136"/>
        <v>7049.583333333334</v>
      </c>
      <c r="DI77" s="21">
        <f t="shared" si="87"/>
        <v>6079.639999999999</v>
      </c>
      <c r="DJ77" s="45">
        <v>0</v>
      </c>
      <c r="DK77" s="11">
        <f t="shared" si="137"/>
        <v>0</v>
      </c>
      <c r="DL77" s="51">
        <v>0</v>
      </c>
      <c r="DM77" s="51">
        <v>0</v>
      </c>
      <c r="DN77" s="11">
        <f t="shared" si="138"/>
        <v>0</v>
      </c>
      <c r="DO77" s="51">
        <v>0</v>
      </c>
      <c r="DP77" s="45">
        <v>0</v>
      </c>
      <c r="DQ77" s="11">
        <f t="shared" si="139"/>
        <v>0</v>
      </c>
      <c r="DR77" s="51">
        <v>0</v>
      </c>
      <c r="DS77" s="51">
        <v>0</v>
      </c>
      <c r="DT77" s="11">
        <f t="shared" si="140"/>
        <v>0</v>
      </c>
      <c r="DU77" s="51">
        <v>0</v>
      </c>
      <c r="DV77" s="45">
        <v>0</v>
      </c>
      <c r="DW77" s="11">
        <f t="shared" si="141"/>
        <v>0</v>
      </c>
      <c r="DX77" s="51">
        <v>0</v>
      </c>
      <c r="DY77" s="51">
        <v>500</v>
      </c>
      <c r="DZ77" s="11">
        <f t="shared" si="142"/>
        <v>416.66666666666663</v>
      </c>
      <c r="EA77" s="51">
        <v>0</v>
      </c>
      <c r="EB77" s="51">
        <v>0</v>
      </c>
      <c r="EC77" s="21">
        <f t="shared" si="88"/>
        <v>500</v>
      </c>
      <c r="ED77" s="12">
        <f t="shared" si="143"/>
        <v>416.66666666666663</v>
      </c>
      <c r="EE77" s="12">
        <f t="shared" si="89"/>
        <v>0</v>
      </c>
      <c r="EH77" s="15"/>
      <c r="EJ77" s="15"/>
      <c r="EK77" s="15"/>
      <c r="EM77" s="15"/>
    </row>
    <row r="78" spans="1:143" s="16" customFormat="1" ht="20.25" customHeight="1">
      <c r="A78" s="22">
        <v>69</v>
      </c>
      <c r="B78" s="49" t="s">
        <v>124</v>
      </c>
      <c r="C78" s="41">
        <v>3671.7</v>
      </c>
      <c r="D78" s="45">
        <v>0</v>
      </c>
      <c r="E78" s="26">
        <f t="shared" si="78"/>
        <v>29755</v>
      </c>
      <c r="F78" s="34">
        <f t="shared" si="90"/>
        <v>24795.833333333336</v>
      </c>
      <c r="G78" s="12">
        <f t="shared" si="79"/>
        <v>24251.626</v>
      </c>
      <c r="H78" s="12">
        <f t="shared" si="91"/>
        <v>97.80524684926903</v>
      </c>
      <c r="I78" s="12">
        <f t="shared" si="92"/>
        <v>81.50437237439085</v>
      </c>
      <c r="J78" s="12">
        <f t="shared" si="80"/>
        <v>5905.4</v>
      </c>
      <c r="K78" s="12">
        <f t="shared" si="93"/>
        <v>4921.166666666666</v>
      </c>
      <c r="L78" s="12">
        <f t="shared" si="81"/>
        <v>4376.826</v>
      </c>
      <c r="M78" s="12">
        <f t="shared" si="94"/>
        <v>88.93878822772379</v>
      </c>
      <c r="N78" s="12">
        <f t="shared" si="95"/>
        <v>74.11565685643649</v>
      </c>
      <c r="O78" s="21">
        <f t="shared" si="82"/>
        <v>1760.7</v>
      </c>
      <c r="P78" s="12">
        <f t="shared" si="96"/>
        <v>1467.25</v>
      </c>
      <c r="Q78" s="21">
        <f t="shared" si="83"/>
        <v>1733.494</v>
      </c>
      <c r="R78" s="12">
        <f t="shared" si="97"/>
        <v>118.14578292724485</v>
      </c>
      <c r="S78" s="11">
        <f t="shared" si="98"/>
        <v>98.45481910603736</v>
      </c>
      <c r="T78" s="51">
        <v>31.5</v>
      </c>
      <c r="U78" s="38">
        <f t="shared" si="99"/>
        <v>26.25</v>
      </c>
      <c r="V78" s="51">
        <v>0</v>
      </c>
      <c r="W78" s="12">
        <f t="shared" si="100"/>
        <v>0</v>
      </c>
      <c r="X78" s="11">
        <f t="shared" si="101"/>
        <v>0</v>
      </c>
      <c r="Y78" s="51">
        <v>1359.7</v>
      </c>
      <c r="Z78" s="38">
        <f t="shared" si="102"/>
        <v>1133.0833333333335</v>
      </c>
      <c r="AA78" s="51">
        <v>1153.332</v>
      </c>
      <c r="AB78" s="12">
        <f t="shared" si="103"/>
        <v>101.78704125910127</v>
      </c>
      <c r="AC78" s="11">
        <f t="shared" si="104"/>
        <v>84.82253438258441</v>
      </c>
      <c r="AD78" s="51">
        <v>1729.2</v>
      </c>
      <c r="AE78" s="38">
        <f t="shared" si="105"/>
        <v>1441</v>
      </c>
      <c r="AF78" s="51">
        <v>1733.494</v>
      </c>
      <c r="AG78" s="12">
        <f t="shared" si="106"/>
        <v>120.29798750867454</v>
      </c>
      <c r="AH78" s="11">
        <f t="shared" si="107"/>
        <v>100.24832292389543</v>
      </c>
      <c r="AI78" s="51">
        <v>40</v>
      </c>
      <c r="AJ78" s="38">
        <f t="shared" si="108"/>
        <v>33.333333333333336</v>
      </c>
      <c r="AK78" s="51">
        <v>10</v>
      </c>
      <c r="AL78" s="12">
        <f t="shared" si="109"/>
        <v>30</v>
      </c>
      <c r="AM78" s="11">
        <f t="shared" si="110"/>
        <v>25</v>
      </c>
      <c r="AN78" s="51"/>
      <c r="AO78" s="13">
        <f t="shared" si="111"/>
        <v>0</v>
      </c>
      <c r="AP78" s="51">
        <v>0</v>
      </c>
      <c r="AQ78" s="12" t="e">
        <f t="shared" si="112"/>
        <v>#DIV/0!</v>
      </c>
      <c r="AR78" s="11" t="e">
        <f t="shared" si="113"/>
        <v>#DIV/0!</v>
      </c>
      <c r="AS78" s="41">
        <v>0</v>
      </c>
      <c r="AT78" s="13">
        <f t="shared" si="114"/>
        <v>0</v>
      </c>
      <c r="AU78" s="51">
        <v>0</v>
      </c>
      <c r="AV78" s="41">
        <v>0</v>
      </c>
      <c r="AW78" s="11">
        <f t="shared" si="115"/>
        <v>0</v>
      </c>
      <c r="AX78" s="51">
        <v>0</v>
      </c>
      <c r="AY78" s="52">
        <v>23849.6</v>
      </c>
      <c r="AZ78" s="11">
        <f t="shared" si="116"/>
        <v>19874.666666666664</v>
      </c>
      <c r="BA78" s="51">
        <v>19874.8</v>
      </c>
      <c r="BB78" s="41">
        <v>0</v>
      </c>
      <c r="BC78" s="14">
        <f t="shared" si="117"/>
        <v>0</v>
      </c>
      <c r="BD78" s="24"/>
      <c r="BE78" s="45">
        <v>0</v>
      </c>
      <c r="BF78" s="39">
        <f t="shared" si="118"/>
        <v>0</v>
      </c>
      <c r="BG78" s="51">
        <v>0</v>
      </c>
      <c r="BH78" s="41">
        <v>0</v>
      </c>
      <c r="BI78" s="11">
        <f t="shared" si="119"/>
        <v>0</v>
      </c>
      <c r="BJ78" s="51">
        <v>0</v>
      </c>
      <c r="BK78" s="41">
        <v>0</v>
      </c>
      <c r="BL78" s="11">
        <f t="shared" si="120"/>
        <v>0</v>
      </c>
      <c r="BM78" s="51">
        <v>0</v>
      </c>
      <c r="BN78" s="21">
        <f t="shared" si="84"/>
        <v>1080</v>
      </c>
      <c r="BO78" s="12">
        <f t="shared" si="121"/>
        <v>900</v>
      </c>
      <c r="BP78" s="21">
        <f t="shared" si="85"/>
        <v>900</v>
      </c>
      <c r="BQ78" s="12">
        <f t="shared" si="122"/>
        <v>100</v>
      </c>
      <c r="BR78" s="11">
        <f t="shared" si="123"/>
        <v>83.33333333333334</v>
      </c>
      <c r="BS78" s="51">
        <v>300</v>
      </c>
      <c r="BT78" s="38">
        <f t="shared" si="124"/>
        <v>250</v>
      </c>
      <c r="BU78" s="51">
        <v>650</v>
      </c>
      <c r="BV78" s="51">
        <v>300</v>
      </c>
      <c r="BW78" s="11">
        <f t="shared" si="125"/>
        <v>250</v>
      </c>
      <c r="BX78" s="51">
        <v>250</v>
      </c>
      <c r="BY78" s="45">
        <v>0</v>
      </c>
      <c r="BZ78" s="11">
        <f t="shared" si="126"/>
        <v>0</v>
      </c>
      <c r="CA78" s="51">
        <v>0</v>
      </c>
      <c r="CB78" s="51">
        <v>480</v>
      </c>
      <c r="CC78" s="38">
        <f t="shared" si="127"/>
        <v>400</v>
      </c>
      <c r="CD78" s="51">
        <v>0</v>
      </c>
      <c r="CE78" s="20"/>
      <c r="CF78" s="20"/>
      <c r="CG78" s="51">
        <v>0</v>
      </c>
      <c r="CH78" s="45">
        <v>0</v>
      </c>
      <c r="CI78" s="11">
        <f t="shared" si="128"/>
        <v>0</v>
      </c>
      <c r="CJ78" s="51">
        <v>0</v>
      </c>
      <c r="CK78" s="41">
        <v>0</v>
      </c>
      <c r="CL78" s="38">
        <f t="shared" si="129"/>
        <v>0</v>
      </c>
      <c r="CM78" s="51">
        <v>0</v>
      </c>
      <c r="CN78" s="51">
        <v>1665</v>
      </c>
      <c r="CO78" s="38">
        <f t="shared" si="130"/>
        <v>1387.5</v>
      </c>
      <c r="CP78" s="51">
        <v>580</v>
      </c>
      <c r="CQ78" s="51">
        <v>600</v>
      </c>
      <c r="CR78" s="11">
        <f t="shared" si="131"/>
        <v>500</v>
      </c>
      <c r="CS78" s="51">
        <v>17</v>
      </c>
      <c r="CT78" s="41">
        <v>0</v>
      </c>
      <c r="CU78" s="38">
        <f t="shared" si="132"/>
        <v>0</v>
      </c>
      <c r="CV78" s="51">
        <v>0</v>
      </c>
      <c r="CW78" s="45">
        <v>0</v>
      </c>
      <c r="CX78" s="11">
        <f t="shared" si="133"/>
        <v>0</v>
      </c>
      <c r="CY78" s="51">
        <v>0</v>
      </c>
      <c r="CZ78" s="45">
        <v>0</v>
      </c>
      <c r="DA78" s="11">
        <f t="shared" si="134"/>
        <v>0</v>
      </c>
      <c r="DB78" s="51">
        <v>0</v>
      </c>
      <c r="DC78" s="51">
        <v>0</v>
      </c>
      <c r="DD78" s="11">
        <f t="shared" si="135"/>
        <v>0</v>
      </c>
      <c r="DE78" s="51">
        <v>0</v>
      </c>
      <c r="DF78" s="51">
        <v>0</v>
      </c>
      <c r="DG78" s="21">
        <f t="shared" si="86"/>
        <v>29755</v>
      </c>
      <c r="DH78" s="12">
        <f t="shared" si="136"/>
        <v>24795.833333333336</v>
      </c>
      <c r="DI78" s="21">
        <f t="shared" si="87"/>
        <v>24251.626</v>
      </c>
      <c r="DJ78" s="45">
        <v>0</v>
      </c>
      <c r="DK78" s="11">
        <f t="shared" si="137"/>
        <v>0</v>
      </c>
      <c r="DL78" s="51">
        <v>0</v>
      </c>
      <c r="DM78" s="51">
        <v>0</v>
      </c>
      <c r="DN78" s="11">
        <f t="shared" si="138"/>
        <v>0</v>
      </c>
      <c r="DO78" s="51">
        <v>0</v>
      </c>
      <c r="DP78" s="45">
        <v>0</v>
      </c>
      <c r="DQ78" s="11">
        <f t="shared" si="139"/>
        <v>0</v>
      </c>
      <c r="DR78" s="51">
        <v>0</v>
      </c>
      <c r="DS78" s="51">
        <v>0</v>
      </c>
      <c r="DT78" s="11">
        <f t="shared" si="140"/>
        <v>0</v>
      </c>
      <c r="DU78" s="51">
        <v>0</v>
      </c>
      <c r="DV78" s="45">
        <v>0</v>
      </c>
      <c r="DW78" s="11">
        <f t="shared" si="141"/>
        <v>0</v>
      </c>
      <c r="DX78" s="51">
        <v>0</v>
      </c>
      <c r="DY78" s="51">
        <v>1500</v>
      </c>
      <c r="DZ78" s="11">
        <f t="shared" si="142"/>
        <v>1250</v>
      </c>
      <c r="EA78" s="51">
        <v>0</v>
      </c>
      <c r="EB78" s="51">
        <v>0</v>
      </c>
      <c r="EC78" s="21">
        <f t="shared" si="88"/>
        <v>1500</v>
      </c>
      <c r="ED78" s="12">
        <f t="shared" si="143"/>
        <v>1250</v>
      </c>
      <c r="EE78" s="12">
        <f t="shared" si="89"/>
        <v>0</v>
      </c>
      <c r="EH78" s="15"/>
      <c r="EJ78" s="15"/>
      <c r="EK78" s="15"/>
      <c r="EM78" s="15"/>
    </row>
    <row r="79" spans="1:143" s="16" customFormat="1" ht="20.25" customHeight="1">
      <c r="A79" s="22">
        <v>70</v>
      </c>
      <c r="B79" s="49" t="s">
        <v>125</v>
      </c>
      <c r="C79" s="41">
        <v>1823.8</v>
      </c>
      <c r="D79" s="45">
        <v>0</v>
      </c>
      <c r="E79" s="26">
        <f t="shared" si="78"/>
        <v>14254.5</v>
      </c>
      <c r="F79" s="34">
        <f t="shared" si="90"/>
        <v>11878.75</v>
      </c>
      <c r="G79" s="12">
        <f t="shared" si="79"/>
        <v>11063.022</v>
      </c>
      <c r="H79" s="12">
        <f t="shared" si="91"/>
        <v>93.1328801431127</v>
      </c>
      <c r="I79" s="12">
        <f t="shared" si="92"/>
        <v>77.61073345259393</v>
      </c>
      <c r="J79" s="12">
        <f t="shared" si="80"/>
        <v>4677.7</v>
      </c>
      <c r="K79" s="12">
        <f t="shared" si="93"/>
        <v>3898.0833333333335</v>
      </c>
      <c r="L79" s="12">
        <f t="shared" si="81"/>
        <v>3082.422</v>
      </c>
      <c r="M79" s="12">
        <f t="shared" si="94"/>
        <v>79.0753233426684</v>
      </c>
      <c r="N79" s="12">
        <f t="shared" si="95"/>
        <v>65.896102785557</v>
      </c>
      <c r="O79" s="21">
        <f t="shared" si="82"/>
        <v>1659.6</v>
      </c>
      <c r="P79" s="12">
        <f t="shared" si="96"/>
        <v>1382.9999999999998</v>
      </c>
      <c r="Q79" s="21">
        <f t="shared" si="83"/>
        <v>887.022</v>
      </c>
      <c r="R79" s="12">
        <f t="shared" si="97"/>
        <v>64.13752711496747</v>
      </c>
      <c r="S79" s="11">
        <f t="shared" si="98"/>
        <v>53.447939262472886</v>
      </c>
      <c r="T79" s="51">
        <v>2</v>
      </c>
      <c r="U79" s="38">
        <f t="shared" si="99"/>
        <v>1.6666666666666665</v>
      </c>
      <c r="V79" s="51">
        <v>2.682</v>
      </c>
      <c r="W79" s="12">
        <f t="shared" si="100"/>
        <v>160.92000000000002</v>
      </c>
      <c r="X79" s="11">
        <f t="shared" si="101"/>
        <v>134.1</v>
      </c>
      <c r="Y79" s="51">
        <v>732.1</v>
      </c>
      <c r="Z79" s="38">
        <f t="shared" si="102"/>
        <v>610.0833333333334</v>
      </c>
      <c r="AA79" s="51">
        <v>615.97</v>
      </c>
      <c r="AB79" s="12">
        <f t="shared" si="103"/>
        <v>100.9648955060784</v>
      </c>
      <c r="AC79" s="11">
        <f t="shared" si="104"/>
        <v>84.13741292173201</v>
      </c>
      <c r="AD79" s="51">
        <v>1657.6</v>
      </c>
      <c r="AE79" s="38">
        <f t="shared" si="105"/>
        <v>1381.3333333333333</v>
      </c>
      <c r="AF79" s="51">
        <v>884.34</v>
      </c>
      <c r="AG79" s="12">
        <f t="shared" si="106"/>
        <v>64.02075289575289</v>
      </c>
      <c r="AH79" s="11">
        <f t="shared" si="107"/>
        <v>53.35062741312741</v>
      </c>
      <c r="AI79" s="51">
        <v>20</v>
      </c>
      <c r="AJ79" s="38">
        <f t="shared" si="108"/>
        <v>16.666666666666668</v>
      </c>
      <c r="AK79" s="51">
        <v>10</v>
      </c>
      <c r="AL79" s="12">
        <f t="shared" si="109"/>
        <v>60</v>
      </c>
      <c r="AM79" s="11">
        <f t="shared" si="110"/>
        <v>50</v>
      </c>
      <c r="AN79" s="51"/>
      <c r="AO79" s="13">
        <f t="shared" si="111"/>
        <v>0</v>
      </c>
      <c r="AP79" s="51">
        <v>0</v>
      </c>
      <c r="AQ79" s="12" t="e">
        <f t="shared" si="112"/>
        <v>#DIV/0!</v>
      </c>
      <c r="AR79" s="11" t="e">
        <f t="shared" si="113"/>
        <v>#DIV/0!</v>
      </c>
      <c r="AS79" s="41">
        <v>0</v>
      </c>
      <c r="AT79" s="13">
        <f t="shared" si="114"/>
        <v>0</v>
      </c>
      <c r="AU79" s="51">
        <v>0</v>
      </c>
      <c r="AV79" s="41">
        <v>0</v>
      </c>
      <c r="AW79" s="11">
        <f t="shared" si="115"/>
        <v>0</v>
      </c>
      <c r="AX79" s="51">
        <v>0</v>
      </c>
      <c r="AY79" s="52">
        <v>9576.8</v>
      </c>
      <c r="AZ79" s="11">
        <f t="shared" si="116"/>
        <v>7980.666666666666</v>
      </c>
      <c r="BA79" s="51">
        <v>7980.6</v>
      </c>
      <c r="BB79" s="41">
        <v>0</v>
      </c>
      <c r="BC79" s="14">
        <f t="shared" si="117"/>
        <v>0</v>
      </c>
      <c r="BD79" s="24"/>
      <c r="BE79" s="45">
        <v>0</v>
      </c>
      <c r="BF79" s="39">
        <f t="shared" si="118"/>
        <v>0</v>
      </c>
      <c r="BG79" s="51">
        <v>0</v>
      </c>
      <c r="BH79" s="41">
        <v>0</v>
      </c>
      <c r="BI79" s="11">
        <f t="shared" si="119"/>
        <v>0</v>
      </c>
      <c r="BJ79" s="51">
        <v>0</v>
      </c>
      <c r="BK79" s="41">
        <v>0</v>
      </c>
      <c r="BL79" s="11">
        <f t="shared" si="120"/>
        <v>0</v>
      </c>
      <c r="BM79" s="51">
        <v>0</v>
      </c>
      <c r="BN79" s="21">
        <f t="shared" si="84"/>
        <v>1450</v>
      </c>
      <c r="BO79" s="12">
        <f t="shared" si="121"/>
        <v>1208.3333333333333</v>
      </c>
      <c r="BP79" s="21">
        <f t="shared" si="85"/>
        <v>1515.83</v>
      </c>
      <c r="BQ79" s="12">
        <f t="shared" si="122"/>
        <v>125.44800000000001</v>
      </c>
      <c r="BR79" s="11">
        <f t="shared" si="123"/>
        <v>104.53999999999999</v>
      </c>
      <c r="BS79" s="51">
        <v>1000</v>
      </c>
      <c r="BT79" s="38">
        <f t="shared" si="124"/>
        <v>833.3333333333333</v>
      </c>
      <c r="BU79" s="51">
        <v>869.83</v>
      </c>
      <c r="BV79" s="51">
        <v>450</v>
      </c>
      <c r="BW79" s="11">
        <f t="shared" si="125"/>
        <v>375</v>
      </c>
      <c r="BX79" s="51">
        <v>646</v>
      </c>
      <c r="BY79" s="45">
        <v>0</v>
      </c>
      <c r="BZ79" s="11">
        <f t="shared" si="126"/>
        <v>0</v>
      </c>
      <c r="CA79" s="51">
        <v>0</v>
      </c>
      <c r="CB79" s="51">
        <v>0</v>
      </c>
      <c r="CC79" s="38">
        <f t="shared" si="127"/>
        <v>0</v>
      </c>
      <c r="CD79" s="51">
        <v>0</v>
      </c>
      <c r="CE79" s="20"/>
      <c r="CF79" s="20"/>
      <c r="CG79" s="51">
        <v>0</v>
      </c>
      <c r="CH79" s="45">
        <v>0</v>
      </c>
      <c r="CI79" s="11">
        <f t="shared" si="128"/>
        <v>0</v>
      </c>
      <c r="CJ79" s="51">
        <v>0</v>
      </c>
      <c r="CK79" s="41">
        <v>0</v>
      </c>
      <c r="CL79" s="38">
        <f t="shared" si="129"/>
        <v>0</v>
      </c>
      <c r="CM79" s="51">
        <v>0</v>
      </c>
      <c r="CN79" s="51">
        <v>516</v>
      </c>
      <c r="CO79" s="38">
        <f t="shared" si="130"/>
        <v>430</v>
      </c>
      <c r="CP79" s="51">
        <v>0</v>
      </c>
      <c r="CQ79" s="51">
        <v>276</v>
      </c>
      <c r="CR79" s="11">
        <f t="shared" si="131"/>
        <v>230</v>
      </c>
      <c r="CS79" s="51">
        <v>0</v>
      </c>
      <c r="CT79" s="41">
        <v>0</v>
      </c>
      <c r="CU79" s="38">
        <f t="shared" si="132"/>
        <v>0</v>
      </c>
      <c r="CV79" s="51">
        <v>0</v>
      </c>
      <c r="CW79" s="45">
        <v>0</v>
      </c>
      <c r="CX79" s="11">
        <f t="shared" si="133"/>
        <v>0</v>
      </c>
      <c r="CY79" s="51">
        <v>0</v>
      </c>
      <c r="CZ79" s="45">
        <v>0</v>
      </c>
      <c r="DA79" s="11">
        <f t="shared" si="134"/>
        <v>0</v>
      </c>
      <c r="DB79" s="51">
        <v>0</v>
      </c>
      <c r="DC79" s="51">
        <v>300</v>
      </c>
      <c r="DD79" s="11">
        <f t="shared" si="135"/>
        <v>250</v>
      </c>
      <c r="DE79" s="51">
        <v>53.6</v>
      </c>
      <c r="DF79" s="51">
        <v>0</v>
      </c>
      <c r="DG79" s="21">
        <f t="shared" si="86"/>
        <v>14254.5</v>
      </c>
      <c r="DH79" s="12">
        <f t="shared" si="136"/>
        <v>11878.75</v>
      </c>
      <c r="DI79" s="21">
        <f t="shared" si="87"/>
        <v>11063.022</v>
      </c>
      <c r="DJ79" s="45">
        <v>0</v>
      </c>
      <c r="DK79" s="11">
        <f t="shared" si="137"/>
        <v>0</v>
      </c>
      <c r="DL79" s="51">
        <v>0</v>
      </c>
      <c r="DM79" s="51">
        <v>0</v>
      </c>
      <c r="DN79" s="11">
        <f t="shared" si="138"/>
        <v>0</v>
      </c>
      <c r="DO79" s="51">
        <v>0</v>
      </c>
      <c r="DP79" s="45">
        <v>0</v>
      </c>
      <c r="DQ79" s="11">
        <f t="shared" si="139"/>
        <v>0</v>
      </c>
      <c r="DR79" s="51">
        <v>0</v>
      </c>
      <c r="DS79" s="51">
        <v>0</v>
      </c>
      <c r="DT79" s="11">
        <f t="shared" si="140"/>
        <v>0</v>
      </c>
      <c r="DU79" s="51">
        <v>0</v>
      </c>
      <c r="DV79" s="45">
        <v>0</v>
      </c>
      <c r="DW79" s="11">
        <f t="shared" si="141"/>
        <v>0</v>
      </c>
      <c r="DX79" s="51">
        <v>0</v>
      </c>
      <c r="DY79" s="51">
        <v>900</v>
      </c>
      <c r="DZ79" s="11">
        <f t="shared" si="142"/>
        <v>750</v>
      </c>
      <c r="EA79" s="51">
        <v>0</v>
      </c>
      <c r="EB79" s="51">
        <v>0</v>
      </c>
      <c r="EC79" s="21">
        <f t="shared" si="88"/>
        <v>900</v>
      </c>
      <c r="ED79" s="12">
        <f t="shared" si="143"/>
        <v>750</v>
      </c>
      <c r="EE79" s="12">
        <f t="shared" si="89"/>
        <v>0</v>
      </c>
      <c r="EH79" s="15"/>
      <c r="EJ79" s="15"/>
      <c r="EK79" s="15"/>
      <c r="EM79" s="15"/>
    </row>
    <row r="80" spans="1:143" s="16" customFormat="1" ht="20.25" customHeight="1">
      <c r="A80" s="22">
        <v>71</v>
      </c>
      <c r="B80" s="49" t="s">
        <v>126</v>
      </c>
      <c r="C80" s="41">
        <v>2557.5</v>
      </c>
      <c r="D80" s="45">
        <v>0</v>
      </c>
      <c r="E80" s="26">
        <f t="shared" si="78"/>
        <v>11815.300000000001</v>
      </c>
      <c r="F80" s="34">
        <f t="shared" si="90"/>
        <v>9846.083333333334</v>
      </c>
      <c r="G80" s="12">
        <f t="shared" si="79"/>
        <v>9254.978</v>
      </c>
      <c r="H80" s="12">
        <f t="shared" si="91"/>
        <v>93.99654346482949</v>
      </c>
      <c r="I80" s="12">
        <f t="shared" si="92"/>
        <v>78.33045288735791</v>
      </c>
      <c r="J80" s="12">
        <f t="shared" si="80"/>
        <v>2907.2</v>
      </c>
      <c r="K80" s="12">
        <f t="shared" si="93"/>
        <v>2422.6666666666665</v>
      </c>
      <c r="L80" s="12">
        <f t="shared" si="81"/>
        <v>1831.4779999999998</v>
      </c>
      <c r="M80" s="12">
        <f t="shared" si="94"/>
        <v>75.59760594386351</v>
      </c>
      <c r="N80" s="12">
        <f t="shared" si="95"/>
        <v>62.99800495321959</v>
      </c>
      <c r="O80" s="21">
        <f t="shared" si="82"/>
        <v>893.2</v>
      </c>
      <c r="P80" s="12">
        <f t="shared" si="96"/>
        <v>744.3333333333334</v>
      </c>
      <c r="Q80" s="21">
        <f t="shared" si="83"/>
        <v>754.3</v>
      </c>
      <c r="R80" s="12">
        <f t="shared" si="97"/>
        <v>101.33900582176443</v>
      </c>
      <c r="S80" s="11">
        <f t="shared" si="98"/>
        <v>84.44917151813702</v>
      </c>
      <c r="T80" s="51">
        <v>3</v>
      </c>
      <c r="U80" s="38">
        <f t="shared" si="99"/>
        <v>2.5</v>
      </c>
      <c r="V80" s="51">
        <v>0</v>
      </c>
      <c r="W80" s="12">
        <f t="shared" si="100"/>
        <v>0</v>
      </c>
      <c r="X80" s="11">
        <f t="shared" si="101"/>
        <v>0</v>
      </c>
      <c r="Y80" s="51">
        <v>560</v>
      </c>
      <c r="Z80" s="38">
        <f t="shared" si="102"/>
        <v>466.66666666666663</v>
      </c>
      <c r="AA80" s="51">
        <v>326.9</v>
      </c>
      <c r="AB80" s="12">
        <f t="shared" si="103"/>
        <v>70.05</v>
      </c>
      <c r="AC80" s="11">
        <f t="shared" si="104"/>
        <v>58.375</v>
      </c>
      <c r="AD80" s="51">
        <v>890.2</v>
      </c>
      <c r="AE80" s="38">
        <f t="shared" si="105"/>
        <v>741.8333333333334</v>
      </c>
      <c r="AF80" s="51">
        <v>754.3</v>
      </c>
      <c r="AG80" s="12">
        <f t="shared" si="106"/>
        <v>101.68052123118399</v>
      </c>
      <c r="AH80" s="11">
        <f t="shared" si="107"/>
        <v>84.73376769265333</v>
      </c>
      <c r="AI80" s="51">
        <v>230</v>
      </c>
      <c r="AJ80" s="38">
        <f t="shared" si="108"/>
        <v>191.66666666666669</v>
      </c>
      <c r="AK80" s="51">
        <v>15</v>
      </c>
      <c r="AL80" s="12">
        <f t="shared" si="109"/>
        <v>7.826086956521738</v>
      </c>
      <c r="AM80" s="11">
        <f t="shared" si="110"/>
        <v>6.521739130434782</v>
      </c>
      <c r="AN80" s="51"/>
      <c r="AO80" s="13">
        <f t="shared" si="111"/>
        <v>0</v>
      </c>
      <c r="AP80" s="51">
        <v>0</v>
      </c>
      <c r="AQ80" s="12" t="e">
        <f t="shared" si="112"/>
        <v>#DIV/0!</v>
      </c>
      <c r="AR80" s="11" t="e">
        <f t="shared" si="113"/>
        <v>#DIV/0!</v>
      </c>
      <c r="AS80" s="41">
        <v>0</v>
      </c>
      <c r="AT80" s="13">
        <f t="shared" si="114"/>
        <v>0</v>
      </c>
      <c r="AU80" s="51">
        <v>0</v>
      </c>
      <c r="AV80" s="41">
        <v>0</v>
      </c>
      <c r="AW80" s="11">
        <f t="shared" si="115"/>
        <v>0</v>
      </c>
      <c r="AX80" s="51">
        <v>0</v>
      </c>
      <c r="AY80" s="52">
        <v>8908.1</v>
      </c>
      <c r="AZ80" s="11">
        <f t="shared" si="116"/>
        <v>7423.416666666667</v>
      </c>
      <c r="BA80" s="51">
        <v>7423.5</v>
      </c>
      <c r="BB80" s="41">
        <v>0</v>
      </c>
      <c r="BC80" s="14">
        <f t="shared" si="117"/>
        <v>0</v>
      </c>
      <c r="BD80" s="24"/>
      <c r="BE80" s="45">
        <v>0</v>
      </c>
      <c r="BF80" s="39">
        <f t="shared" si="118"/>
        <v>0</v>
      </c>
      <c r="BG80" s="51">
        <v>0</v>
      </c>
      <c r="BH80" s="41">
        <v>0</v>
      </c>
      <c r="BI80" s="11">
        <f t="shared" si="119"/>
        <v>0</v>
      </c>
      <c r="BJ80" s="51">
        <v>0</v>
      </c>
      <c r="BK80" s="41">
        <v>0</v>
      </c>
      <c r="BL80" s="11">
        <f t="shared" si="120"/>
        <v>0</v>
      </c>
      <c r="BM80" s="51">
        <v>0</v>
      </c>
      <c r="BN80" s="21">
        <f t="shared" si="84"/>
        <v>974</v>
      </c>
      <c r="BO80" s="12">
        <f t="shared" si="121"/>
        <v>811.6666666666667</v>
      </c>
      <c r="BP80" s="21">
        <f t="shared" si="85"/>
        <v>513.8</v>
      </c>
      <c r="BQ80" s="12">
        <f t="shared" si="122"/>
        <v>63.301848049281304</v>
      </c>
      <c r="BR80" s="11">
        <f t="shared" si="123"/>
        <v>52.751540041067756</v>
      </c>
      <c r="BS80" s="51">
        <v>600</v>
      </c>
      <c r="BT80" s="38">
        <f t="shared" si="124"/>
        <v>500</v>
      </c>
      <c r="BU80" s="51">
        <v>513.8</v>
      </c>
      <c r="BV80" s="51">
        <v>374</v>
      </c>
      <c r="BW80" s="11">
        <f t="shared" si="125"/>
        <v>311.6666666666667</v>
      </c>
      <c r="BX80" s="51">
        <v>0</v>
      </c>
      <c r="BY80" s="45">
        <v>0</v>
      </c>
      <c r="BZ80" s="11">
        <f t="shared" si="126"/>
        <v>0</v>
      </c>
      <c r="CA80" s="51">
        <v>0</v>
      </c>
      <c r="CB80" s="51">
        <v>0</v>
      </c>
      <c r="CC80" s="38">
        <f t="shared" si="127"/>
        <v>0</v>
      </c>
      <c r="CD80" s="51">
        <v>0</v>
      </c>
      <c r="CE80" s="20"/>
      <c r="CF80" s="20"/>
      <c r="CG80" s="51">
        <v>0</v>
      </c>
      <c r="CH80" s="45">
        <v>0</v>
      </c>
      <c r="CI80" s="11">
        <f t="shared" si="128"/>
        <v>0</v>
      </c>
      <c r="CJ80" s="51">
        <v>0</v>
      </c>
      <c r="CK80" s="41">
        <v>0</v>
      </c>
      <c r="CL80" s="38">
        <f t="shared" si="129"/>
        <v>0</v>
      </c>
      <c r="CM80" s="51">
        <v>0</v>
      </c>
      <c r="CN80" s="51">
        <v>250</v>
      </c>
      <c r="CO80" s="38">
        <f t="shared" si="130"/>
        <v>208.33333333333331</v>
      </c>
      <c r="CP80" s="51">
        <v>0</v>
      </c>
      <c r="CQ80" s="51">
        <v>250</v>
      </c>
      <c r="CR80" s="11">
        <f t="shared" si="131"/>
        <v>208.33333333333331</v>
      </c>
      <c r="CS80" s="51">
        <v>0</v>
      </c>
      <c r="CT80" s="41">
        <v>0</v>
      </c>
      <c r="CU80" s="38">
        <f t="shared" si="132"/>
        <v>0</v>
      </c>
      <c r="CV80" s="51">
        <v>0</v>
      </c>
      <c r="CW80" s="45">
        <v>0</v>
      </c>
      <c r="CX80" s="11">
        <f t="shared" si="133"/>
        <v>0</v>
      </c>
      <c r="CY80" s="51">
        <v>0</v>
      </c>
      <c r="CZ80" s="45">
        <v>0</v>
      </c>
      <c r="DA80" s="11">
        <f t="shared" si="134"/>
        <v>0</v>
      </c>
      <c r="DB80" s="51">
        <v>0</v>
      </c>
      <c r="DC80" s="51">
        <v>0</v>
      </c>
      <c r="DD80" s="11">
        <f t="shared" si="135"/>
        <v>0</v>
      </c>
      <c r="DE80" s="51">
        <v>221.478</v>
      </c>
      <c r="DF80" s="51">
        <v>0</v>
      </c>
      <c r="DG80" s="21">
        <f t="shared" si="86"/>
        <v>11815.300000000001</v>
      </c>
      <c r="DH80" s="12">
        <f t="shared" si="136"/>
        <v>9846.083333333334</v>
      </c>
      <c r="DI80" s="21">
        <f t="shared" si="87"/>
        <v>9254.978</v>
      </c>
      <c r="DJ80" s="45">
        <v>0</v>
      </c>
      <c r="DK80" s="11">
        <f t="shared" si="137"/>
        <v>0</v>
      </c>
      <c r="DL80" s="51">
        <v>0</v>
      </c>
      <c r="DM80" s="51">
        <v>0</v>
      </c>
      <c r="DN80" s="11">
        <f t="shared" si="138"/>
        <v>0</v>
      </c>
      <c r="DO80" s="51">
        <v>0</v>
      </c>
      <c r="DP80" s="45">
        <v>0</v>
      </c>
      <c r="DQ80" s="11">
        <f t="shared" si="139"/>
        <v>0</v>
      </c>
      <c r="DR80" s="51">
        <v>0</v>
      </c>
      <c r="DS80" s="51">
        <v>0</v>
      </c>
      <c r="DT80" s="11">
        <f t="shared" si="140"/>
        <v>0</v>
      </c>
      <c r="DU80" s="51">
        <v>0</v>
      </c>
      <c r="DV80" s="45">
        <v>0</v>
      </c>
      <c r="DW80" s="11">
        <f t="shared" si="141"/>
        <v>0</v>
      </c>
      <c r="DX80" s="51">
        <v>0</v>
      </c>
      <c r="DY80" s="51">
        <v>800</v>
      </c>
      <c r="DZ80" s="11">
        <f t="shared" si="142"/>
        <v>666.6666666666667</v>
      </c>
      <c r="EA80" s="51">
        <v>0</v>
      </c>
      <c r="EB80" s="51">
        <v>0</v>
      </c>
      <c r="EC80" s="21">
        <f t="shared" si="88"/>
        <v>800</v>
      </c>
      <c r="ED80" s="12">
        <f t="shared" si="143"/>
        <v>666.6666666666667</v>
      </c>
      <c r="EE80" s="12">
        <f t="shared" si="89"/>
        <v>0</v>
      </c>
      <c r="EH80" s="15"/>
      <c r="EJ80" s="15"/>
      <c r="EK80" s="15"/>
      <c r="EM80" s="15"/>
    </row>
    <row r="81" spans="1:143" s="16" customFormat="1" ht="20.25" customHeight="1" thickBot="1">
      <c r="A81" s="22">
        <v>72</v>
      </c>
      <c r="B81" s="49" t="s">
        <v>127</v>
      </c>
      <c r="C81" s="41">
        <v>1042</v>
      </c>
      <c r="D81" s="45">
        <v>0</v>
      </c>
      <c r="E81" s="26">
        <f t="shared" si="78"/>
        <v>11723.6</v>
      </c>
      <c r="F81" s="34">
        <f t="shared" si="90"/>
        <v>9769.666666666668</v>
      </c>
      <c r="G81" s="12">
        <f t="shared" si="79"/>
        <v>9281.707</v>
      </c>
      <c r="H81" s="12">
        <f t="shared" si="91"/>
        <v>95.00536012828823</v>
      </c>
      <c r="I81" s="12">
        <f t="shared" si="92"/>
        <v>79.1711334402402</v>
      </c>
      <c r="J81" s="12">
        <f t="shared" si="80"/>
        <v>3456</v>
      </c>
      <c r="K81" s="12">
        <f t="shared" si="93"/>
        <v>2880</v>
      </c>
      <c r="L81" s="12">
        <f t="shared" si="81"/>
        <v>2392.107</v>
      </c>
      <c r="M81" s="12">
        <f t="shared" si="94"/>
        <v>83.05927083333333</v>
      </c>
      <c r="N81" s="12">
        <f t="shared" si="95"/>
        <v>69.21605902777777</v>
      </c>
      <c r="O81" s="21">
        <f t="shared" si="82"/>
        <v>891.5</v>
      </c>
      <c r="P81" s="12">
        <f t="shared" si="96"/>
        <v>742.9166666666667</v>
      </c>
      <c r="Q81" s="21">
        <f t="shared" si="83"/>
        <v>885.007</v>
      </c>
      <c r="R81" s="12">
        <f t="shared" si="97"/>
        <v>119.12601233875489</v>
      </c>
      <c r="S81" s="11">
        <f t="shared" si="98"/>
        <v>99.27167694896242</v>
      </c>
      <c r="T81" s="51">
        <v>10.6</v>
      </c>
      <c r="U81" s="38">
        <f t="shared" si="99"/>
        <v>8.833333333333332</v>
      </c>
      <c r="V81" s="51">
        <v>0</v>
      </c>
      <c r="W81" s="12">
        <f t="shared" si="100"/>
        <v>0</v>
      </c>
      <c r="X81" s="11">
        <f t="shared" si="101"/>
        <v>0</v>
      </c>
      <c r="Y81" s="51">
        <v>1572.5</v>
      </c>
      <c r="Z81" s="38">
        <f t="shared" si="102"/>
        <v>1310.4166666666665</v>
      </c>
      <c r="AA81" s="51">
        <v>965.5</v>
      </c>
      <c r="AB81" s="12">
        <f t="shared" si="103"/>
        <v>73.67885532591416</v>
      </c>
      <c r="AC81" s="11">
        <f t="shared" si="104"/>
        <v>61.39904610492846</v>
      </c>
      <c r="AD81" s="51">
        <v>880.9</v>
      </c>
      <c r="AE81" s="38">
        <f t="shared" si="105"/>
        <v>734.0833333333333</v>
      </c>
      <c r="AF81" s="51">
        <v>885.007</v>
      </c>
      <c r="AG81" s="12">
        <f t="shared" si="106"/>
        <v>120.55947326597799</v>
      </c>
      <c r="AH81" s="11">
        <f t="shared" si="107"/>
        <v>100.46622772164831</v>
      </c>
      <c r="AI81" s="51">
        <v>12</v>
      </c>
      <c r="AJ81" s="38">
        <f t="shared" si="108"/>
        <v>10</v>
      </c>
      <c r="AK81" s="51">
        <v>75</v>
      </c>
      <c r="AL81" s="12">
        <f t="shared" si="109"/>
        <v>750</v>
      </c>
      <c r="AM81" s="11">
        <f t="shared" si="110"/>
        <v>625</v>
      </c>
      <c r="AN81" s="51"/>
      <c r="AO81" s="13">
        <f t="shared" si="111"/>
        <v>0</v>
      </c>
      <c r="AP81" s="51">
        <v>0</v>
      </c>
      <c r="AQ81" s="12" t="e">
        <f t="shared" si="112"/>
        <v>#DIV/0!</v>
      </c>
      <c r="AR81" s="11" t="e">
        <f t="shared" si="113"/>
        <v>#DIV/0!</v>
      </c>
      <c r="AS81" s="41">
        <v>0</v>
      </c>
      <c r="AT81" s="13">
        <f t="shared" si="114"/>
        <v>0</v>
      </c>
      <c r="AU81" s="51">
        <v>0</v>
      </c>
      <c r="AV81" s="41">
        <v>0</v>
      </c>
      <c r="AW81" s="11">
        <f t="shared" si="115"/>
        <v>0</v>
      </c>
      <c r="AX81" s="51">
        <v>0</v>
      </c>
      <c r="AY81" s="53">
        <v>8267.6</v>
      </c>
      <c r="AZ81" s="11">
        <f t="shared" si="116"/>
        <v>6889.666666666667</v>
      </c>
      <c r="BA81" s="51">
        <v>6889.6</v>
      </c>
      <c r="BB81" s="41">
        <v>0</v>
      </c>
      <c r="BC81" s="14">
        <f t="shared" si="117"/>
        <v>0</v>
      </c>
      <c r="BD81" s="24"/>
      <c r="BE81" s="45">
        <v>0</v>
      </c>
      <c r="BF81" s="39">
        <f t="shared" si="118"/>
        <v>0</v>
      </c>
      <c r="BG81" s="51">
        <v>0</v>
      </c>
      <c r="BH81" s="41">
        <v>0</v>
      </c>
      <c r="BI81" s="11">
        <f t="shared" si="119"/>
        <v>0</v>
      </c>
      <c r="BJ81" s="51">
        <v>0</v>
      </c>
      <c r="BK81" s="41">
        <v>0</v>
      </c>
      <c r="BL81" s="11">
        <f t="shared" si="120"/>
        <v>0</v>
      </c>
      <c r="BM81" s="51">
        <v>0</v>
      </c>
      <c r="BN81" s="21">
        <f t="shared" si="84"/>
        <v>500</v>
      </c>
      <c r="BO81" s="12">
        <f t="shared" si="121"/>
        <v>416.66666666666663</v>
      </c>
      <c r="BP81" s="21">
        <f t="shared" si="85"/>
        <v>418.6</v>
      </c>
      <c r="BQ81" s="12">
        <f t="shared" si="122"/>
        <v>100.46400000000003</v>
      </c>
      <c r="BR81" s="11">
        <f t="shared" si="123"/>
        <v>83.72</v>
      </c>
      <c r="BS81" s="51">
        <v>500</v>
      </c>
      <c r="BT81" s="38">
        <f t="shared" si="124"/>
        <v>416.66666666666663</v>
      </c>
      <c r="BU81" s="51">
        <v>418.6</v>
      </c>
      <c r="BV81" s="51">
        <v>0</v>
      </c>
      <c r="BW81" s="11">
        <f t="shared" si="125"/>
        <v>0</v>
      </c>
      <c r="BX81" s="51">
        <v>0</v>
      </c>
      <c r="BY81" s="45">
        <v>0</v>
      </c>
      <c r="BZ81" s="11">
        <f t="shared" si="126"/>
        <v>0</v>
      </c>
      <c r="CA81" s="51">
        <v>0</v>
      </c>
      <c r="CB81" s="51">
        <v>0</v>
      </c>
      <c r="CC81" s="38">
        <f t="shared" si="127"/>
        <v>0</v>
      </c>
      <c r="CD81" s="51">
        <v>0</v>
      </c>
      <c r="CE81" s="20"/>
      <c r="CF81" s="20"/>
      <c r="CG81" s="51">
        <v>0</v>
      </c>
      <c r="CH81" s="45">
        <v>0</v>
      </c>
      <c r="CI81" s="11">
        <f t="shared" si="128"/>
        <v>0</v>
      </c>
      <c r="CJ81" s="51">
        <v>0</v>
      </c>
      <c r="CK81" s="41">
        <v>0</v>
      </c>
      <c r="CL81" s="38">
        <f t="shared" si="129"/>
        <v>0</v>
      </c>
      <c r="CM81" s="51">
        <v>0</v>
      </c>
      <c r="CN81" s="51">
        <v>480</v>
      </c>
      <c r="CO81" s="38">
        <f t="shared" si="130"/>
        <v>400</v>
      </c>
      <c r="CP81" s="51">
        <v>48</v>
      </c>
      <c r="CQ81" s="51">
        <v>380</v>
      </c>
      <c r="CR81" s="11">
        <f t="shared" si="131"/>
        <v>316.6666666666667</v>
      </c>
      <c r="CS81" s="51">
        <v>0</v>
      </c>
      <c r="CT81" s="41">
        <v>0</v>
      </c>
      <c r="CU81" s="38">
        <f t="shared" si="132"/>
        <v>0</v>
      </c>
      <c r="CV81" s="51">
        <v>0</v>
      </c>
      <c r="CW81" s="45">
        <v>0</v>
      </c>
      <c r="CX81" s="11">
        <f t="shared" si="133"/>
        <v>0</v>
      </c>
      <c r="CY81" s="51">
        <v>0</v>
      </c>
      <c r="CZ81" s="45">
        <v>0</v>
      </c>
      <c r="DA81" s="11">
        <f t="shared" si="134"/>
        <v>0</v>
      </c>
      <c r="DB81" s="51">
        <v>0</v>
      </c>
      <c r="DC81" s="51">
        <v>0</v>
      </c>
      <c r="DD81" s="11">
        <f t="shared" si="135"/>
        <v>0</v>
      </c>
      <c r="DE81" s="51">
        <v>0</v>
      </c>
      <c r="DF81" s="51">
        <v>0</v>
      </c>
      <c r="DG81" s="21">
        <f t="shared" si="86"/>
        <v>11723.6</v>
      </c>
      <c r="DH81" s="12">
        <f t="shared" si="136"/>
        <v>9769.666666666668</v>
      </c>
      <c r="DI81" s="21">
        <f t="shared" si="87"/>
        <v>9281.707</v>
      </c>
      <c r="DJ81" s="45">
        <v>0</v>
      </c>
      <c r="DK81" s="11">
        <f t="shared" si="137"/>
        <v>0</v>
      </c>
      <c r="DL81" s="51">
        <v>0</v>
      </c>
      <c r="DM81" s="51">
        <v>0</v>
      </c>
      <c r="DN81" s="11">
        <f t="shared" si="138"/>
        <v>0</v>
      </c>
      <c r="DO81" s="51">
        <v>0</v>
      </c>
      <c r="DP81" s="45">
        <v>0</v>
      </c>
      <c r="DQ81" s="11">
        <f t="shared" si="139"/>
        <v>0</v>
      </c>
      <c r="DR81" s="51">
        <v>0</v>
      </c>
      <c r="DS81" s="51">
        <v>0</v>
      </c>
      <c r="DT81" s="11">
        <f t="shared" si="140"/>
        <v>0</v>
      </c>
      <c r="DU81" s="51">
        <v>0</v>
      </c>
      <c r="DV81" s="45">
        <v>0</v>
      </c>
      <c r="DW81" s="11">
        <f t="shared" si="141"/>
        <v>0</v>
      </c>
      <c r="DX81" s="51">
        <v>0</v>
      </c>
      <c r="DY81" s="51">
        <v>1980</v>
      </c>
      <c r="DZ81" s="11">
        <f t="shared" si="142"/>
        <v>1650</v>
      </c>
      <c r="EA81" s="51">
        <v>1417.9983</v>
      </c>
      <c r="EB81" s="51">
        <v>0</v>
      </c>
      <c r="EC81" s="21">
        <f t="shared" si="88"/>
        <v>1980</v>
      </c>
      <c r="ED81" s="12">
        <f t="shared" si="143"/>
        <v>1650</v>
      </c>
      <c r="EE81" s="12">
        <f t="shared" si="89"/>
        <v>1417.9983</v>
      </c>
      <c r="EH81" s="15"/>
      <c r="EJ81" s="15"/>
      <c r="EK81" s="15"/>
      <c r="EM81" s="15"/>
    </row>
    <row r="82" spans="1:135" s="18" customFormat="1" ht="18.75" customHeight="1">
      <c r="A82" s="22"/>
      <c r="B82" s="19" t="s">
        <v>44</v>
      </c>
      <c r="C82" s="17">
        <f>SUM(C10:C81)</f>
        <v>702720.3999999998</v>
      </c>
      <c r="D82" s="17">
        <f>SUM(D10:D81)</f>
        <v>46363.00000000001</v>
      </c>
      <c r="E82" s="26">
        <f t="shared" si="78"/>
        <v>4317971.336999999</v>
      </c>
      <c r="F82" s="34">
        <f>E82/12*10</f>
        <v>3598309.4475</v>
      </c>
      <c r="G82" s="17">
        <f>SUM(G10:G81)</f>
        <v>3391646.3301000022</v>
      </c>
      <c r="H82" s="12">
        <f t="shared" si="91"/>
        <v>94.25666078987229</v>
      </c>
      <c r="I82" s="12">
        <f t="shared" si="92"/>
        <v>78.54721732489357</v>
      </c>
      <c r="J82" s="17">
        <f>SUM(J10:J81)</f>
        <v>1529787.997</v>
      </c>
      <c r="K82" s="12">
        <f>J82/12*10</f>
        <v>1274823.3308333333</v>
      </c>
      <c r="L82" s="17">
        <f>SUM(L10:L81)</f>
        <v>1182547.2291000003</v>
      </c>
      <c r="M82" s="12">
        <f t="shared" si="94"/>
        <v>92.7616557132655</v>
      </c>
      <c r="N82" s="12">
        <f t="shared" si="95"/>
        <v>77.30137976105459</v>
      </c>
      <c r="O82" s="25">
        <f>SUM(O10:O81)</f>
        <v>581275.7469999999</v>
      </c>
      <c r="P82" s="12">
        <f>O82/12*10</f>
        <v>484396.45583333325</v>
      </c>
      <c r="Q82" s="25">
        <f>SUM(Q10:Q81)</f>
        <v>476805.9312000001</v>
      </c>
      <c r="R82" s="12">
        <f t="shared" si="97"/>
        <v>98.4329933586581</v>
      </c>
      <c r="S82" s="11">
        <f t="shared" si="98"/>
        <v>82.02749446554843</v>
      </c>
      <c r="T82" s="25">
        <f>SUM(T10:T81)</f>
        <v>126464.516</v>
      </c>
      <c r="U82" s="38">
        <f>T82/12*10</f>
        <v>105387.09666666668</v>
      </c>
      <c r="V82" s="25">
        <f>SUM(V10:V81)</f>
        <v>104756.05869999998</v>
      </c>
      <c r="W82" s="12">
        <f t="shared" si="100"/>
        <v>99.40121894745555</v>
      </c>
      <c r="X82" s="11">
        <f t="shared" si="101"/>
        <v>82.83434912287963</v>
      </c>
      <c r="Y82" s="25">
        <f>SUM(Y10:Y81)</f>
        <v>373775.85000000003</v>
      </c>
      <c r="Z82" s="38">
        <f>Y82/12*10</f>
        <v>311479.875</v>
      </c>
      <c r="AA82" s="25">
        <f>SUM(AA10:AA81)</f>
        <v>274770.174</v>
      </c>
      <c r="AB82" s="12">
        <f t="shared" si="103"/>
        <v>88.21442284192517</v>
      </c>
      <c r="AC82" s="11">
        <f t="shared" si="104"/>
        <v>73.51201903493765</v>
      </c>
      <c r="AD82" s="25">
        <f>SUM(AD10:AD81)</f>
        <v>454811.2309999999</v>
      </c>
      <c r="AE82" s="38">
        <f>AD82/12*10</f>
        <v>379009.35916666663</v>
      </c>
      <c r="AF82" s="25">
        <f>SUM(AF10:AF81)</f>
        <v>372049.8725000002</v>
      </c>
      <c r="AG82" s="12">
        <f t="shared" si="106"/>
        <v>98.16376917921806</v>
      </c>
      <c r="AH82" s="11">
        <f t="shared" si="107"/>
        <v>81.80314098268173</v>
      </c>
      <c r="AI82" s="25">
        <f>SUM(AI10:AI81)</f>
        <v>45568.2</v>
      </c>
      <c r="AJ82" s="38">
        <f>AI82/12*10</f>
        <v>37973.5</v>
      </c>
      <c r="AK82" s="25">
        <f>SUM(AK10:AK81)</f>
        <v>31766.537</v>
      </c>
      <c r="AL82" s="12">
        <f t="shared" si="109"/>
        <v>83.65448799820928</v>
      </c>
      <c r="AM82" s="11">
        <f t="shared" si="110"/>
        <v>69.71207333184107</v>
      </c>
      <c r="AN82" s="25">
        <f>SUM(AN10:AN81)</f>
        <v>22900</v>
      </c>
      <c r="AO82" s="13">
        <f>AN82/12*10</f>
        <v>19083.333333333332</v>
      </c>
      <c r="AP82" s="25">
        <f>SUM(AP10:AP81)</f>
        <v>24177.36</v>
      </c>
      <c r="AQ82" s="12">
        <f t="shared" si="112"/>
        <v>126.69358951965066</v>
      </c>
      <c r="AR82" s="11">
        <f t="shared" si="113"/>
        <v>105.57799126637555</v>
      </c>
      <c r="AS82" s="25">
        <f>SUM(AS10:AS81)</f>
        <v>0</v>
      </c>
      <c r="AT82" s="13">
        <f t="shared" si="114"/>
        <v>0</v>
      </c>
      <c r="AU82" s="20">
        <v>0</v>
      </c>
      <c r="AV82" s="25">
        <f>SUM(AV10:AV81)</f>
        <v>0</v>
      </c>
      <c r="AW82" s="11">
        <f t="shared" si="115"/>
        <v>0</v>
      </c>
      <c r="AX82" s="20">
        <f>SUM(AX10:AX81)</f>
        <v>9.917</v>
      </c>
      <c r="AY82" s="25">
        <f>SUM(AY10:AY81)</f>
        <v>2617593.3000000007</v>
      </c>
      <c r="AZ82" s="11">
        <f>AY82/12*10</f>
        <v>2181327.7500000005</v>
      </c>
      <c r="BA82" s="20">
        <f>SUM(BA10:BA81)</f>
        <v>2181329.3000000003</v>
      </c>
      <c r="BB82" s="25">
        <f>SUM(BB10:BB81)</f>
        <v>0</v>
      </c>
      <c r="BC82" s="14">
        <f t="shared" si="117"/>
        <v>0</v>
      </c>
      <c r="BD82" s="24"/>
      <c r="BE82" s="25">
        <f>SUM(BE10:BE81)</f>
        <v>18903.3</v>
      </c>
      <c r="BF82" s="39">
        <f t="shared" si="118"/>
        <v>15752.749999999998</v>
      </c>
      <c r="BG82" s="20">
        <f>SUM(BG10:BG81)</f>
        <v>15979.599999999999</v>
      </c>
      <c r="BH82" s="25">
        <f>SUM(BH10:BH81)</f>
        <v>0</v>
      </c>
      <c r="BI82" s="11">
        <f t="shared" si="119"/>
        <v>0</v>
      </c>
      <c r="BJ82" s="20"/>
      <c r="BK82" s="25">
        <f>SUM(BK10:BK81)</f>
        <v>0</v>
      </c>
      <c r="BL82" s="11">
        <f t="shared" si="120"/>
        <v>0</v>
      </c>
      <c r="BM82" s="20"/>
      <c r="BN82" s="25">
        <f>SUM(BN10:BN81)</f>
        <v>148081.69999999998</v>
      </c>
      <c r="BO82" s="12">
        <f t="shared" si="121"/>
        <v>123401.41666666664</v>
      </c>
      <c r="BP82" s="25">
        <f>SUM(BP10:BP81)</f>
        <v>115678.95000000001</v>
      </c>
      <c r="BQ82" s="12">
        <f t="shared" si="122"/>
        <v>93.74199512836498</v>
      </c>
      <c r="BR82" s="11">
        <f t="shared" si="123"/>
        <v>78.11832927363747</v>
      </c>
      <c r="BS82" s="25">
        <f>SUM(BS10:BS81)</f>
        <v>110417.5</v>
      </c>
      <c r="BT82" s="38">
        <f t="shared" si="124"/>
        <v>92014.58333333334</v>
      </c>
      <c r="BU82" s="21">
        <f>SUM(BU10:BU81)</f>
        <v>86070.15700000002</v>
      </c>
      <c r="BV82" s="25">
        <f>SUM(BV10:BV81)</f>
        <v>17026.5</v>
      </c>
      <c r="BW82" s="11">
        <f t="shared" si="125"/>
        <v>14188.75</v>
      </c>
      <c r="BX82" s="21">
        <f>SUM(BX10:BX81)</f>
        <v>15513.614999999998</v>
      </c>
      <c r="BY82" s="25">
        <f>SUM(BY10:BY81)</f>
        <v>11798.5</v>
      </c>
      <c r="BZ82" s="11">
        <f t="shared" si="126"/>
        <v>9832.083333333334</v>
      </c>
      <c r="CA82" s="20">
        <f>SUM(CA10:CA81)</f>
        <v>4767.879</v>
      </c>
      <c r="CB82" s="25">
        <f>SUM(CB10:CB81)</f>
        <v>8839.2</v>
      </c>
      <c r="CC82" s="38">
        <f t="shared" si="127"/>
        <v>7366</v>
      </c>
      <c r="CD82" s="20">
        <f>SUM(CD10:CD81)</f>
        <v>9327.298999999999</v>
      </c>
      <c r="CE82" s="25">
        <f>SUM(CE10:CE81)</f>
        <v>0</v>
      </c>
      <c r="CF82" s="25"/>
      <c r="CG82" s="20"/>
      <c r="CH82" s="25">
        <f>SUM(CH10:CH81)</f>
        <v>22813.9</v>
      </c>
      <c r="CI82" s="11">
        <f t="shared" si="128"/>
        <v>19011.583333333336</v>
      </c>
      <c r="CJ82" s="20">
        <f>SUM(CJ10:CJ81)</f>
        <v>17368.172000000002</v>
      </c>
      <c r="CK82" s="25">
        <f>SUM(CK10:CK81)</f>
        <v>14700</v>
      </c>
      <c r="CL82" s="38">
        <f t="shared" si="129"/>
        <v>12250</v>
      </c>
      <c r="CM82" s="20">
        <f>SUM(CM10:CM81)</f>
        <v>4381</v>
      </c>
      <c r="CN82" s="25">
        <f>SUM(CN10:CN81)</f>
        <v>287255.10000000003</v>
      </c>
      <c r="CO82" s="38">
        <f t="shared" si="130"/>
        <v>239379.25000000003</v>
      </c>
      <c r="CP82" s="20">
        <f>SUM(CP10:CP81)</f>
        <v>217645.6995</v>
      </c>
      <c r="CQ82" s="25">
        <f>SUM(CQ10:CQ81)</f>
        <v>113827.9</v>
      </c>
      <c r="CR82" s="11">
        <f t="shared" si="131"/>
        <v>94856.58333333333</v>
      </c>
      <c r="CS82" s="20">
        <f>SUM(CS10:CS81)</f>
        <v>62863.009699999995</v>
      </c>
      <c r="CT82" s="25">
        <f>SUM(CT10:CT81)</f>
        <v>17036.4</v>
      </c>
      <c r="CU82" s="38">
        <f t="shared" si="132"/>
        <v>14197</v>
      </c>
      <c r="CV82" s="20">
        <f>SUM(CV10:CV81)</f>
        <v>8871.225</v>
      </c>
      <c r="CW82" s="25">
        <f>SUM(CW10:CW81)</f>
        <v>1610</v>
      </c>
      <c r="CX82" s="11">
        <f t="shared" si="133"/>
        <v>1341.6666666666665</v>
      </c>
      <c r="CY82" s="20">
        <f>SUM(CY10:CY81)</f>
        <v>1524.9</v>
      </c>
      <c r="CZ82" s="25">
        <f>SUM(CZ10:CZ81)</f>
        <v>0</v>
      </c>
      <c r="DA82" s="11">
        <f t="shared" si="134"/>
        <v>0</v>
      </c>
      <c r="DB82" s="51">
        <f>SUM(DB10:DB81)</f>
        <v>556.25</v>
      </c>
      <c r="DC82" s="25">
        <f>SUM(DC10:DC81)</f>
        <v>37585</v>
      </c>
      <c r="DD82" s="11">
        <f t="shared" si="135"/>
        <v>31320.833333333336</v>
      </c>
      <c r="DE82" s="51">
        <f>SUM(DE10:DE81)</f>
        <v>26925.4524</v>
      </c>
      <c r="DF82" s="51">
        <f>SUM(DF10:DF81)</f>
        <v>-21961.083</v>
      </c>
      <c r="DG82" s="25">
        <f>SUM(DG10:DG81)</f>
        <v>4189098.496999999</v>
      </c>
      <c r="DH82" s="12">
        <f t="shared" si="136"/>
        <v>3490915.4141666656</v>
      </c>
      <c r="DI82" s="21">
        <f t="shared" si="87"/>
        <v>3375829.3851000005</v>
      </c>
      <c r="DJ82" s="25">
        <f>SUM(DJ10:DJ81)</f>
        <v>0</v>
      </c>
      <c r="DK82" s="11">
        <f t="shared" si="137"/>
        <v>0</v>
      </c>
      <c r="DL82" s="51">
        <v>0</v>
      </c>
      <c r="DM82" s="25">
        <f>SUM(DM10:DM81)</f>
        <v>118751.84000000001</v>
      </c>
      <c r="DN82" s="11">
        <f t="shared" si="138"/>
        <v>98959.86666666667</v>
      </c>
      <c r="DO82" s="51">
        <f>SUM(DO10:DO81)</f>
        <v>6511.5</v>
      </c>
      <c r="DP82" s="25">
        <f>SUM(DP10:DP81)</f>
        <v>0</v>
      </c>
      <c r="DQ82" s="11">
        <f t="shared" si="139"/>
        <v>0</v>
      </c>
      <c r="DR82" s="20">
        <f>SUM(DR10:DR81)</f>
        <v>0</v>
      </c>
      <c r="DS82" s="25">
        <f>SUM(DS10:DS81)</f>
        <v>10121</v>
      </c>
      <c r="DT82" s="11">
        <f t="shared" si="140"/>
        <v>8434.166666666666</v>
      </c>
      <c r="DU82" s="20">
        <f>SUM(DU10:DU81)</f>
        <v>10121</v>
      </c>
      <c r="DV82" s="25">
        <f>SUM(DV10:DV81)</f>
        <v>0</v>
      </c>
      <c r="DW82" s="11">
        <f t="shared" si="141"/>
        <v>0</v>
      </c>
      <c r="DX82" s="20">
        <f>SUM(DX10:DX81)</f>
        <v>0</v>
      </c>
      <c r="DY82" s="25">
        <f>SUM(DY10:DY81)</f>
        <v>301620.91800000006</v>
      </c>
      <c r="DZ82" s="11">
        <f t="shared" si="142"/>
        <v>251350.76500000007</v>
      </c>
      <c r="EA82" s="20">
        <f>SUM(EA10:EA81)</f>
        <v>110726.921</v>
      </c>
      <c r="EB82" s="25">
        <f>SUM(EB10:EB81)</f>
        <v>-815.555</v>
      </c>
      <c r="EC82" s="25">
        <f>SUM(EC10:EC81)</f>
        <v>430493.75800000003</v>
      </c>
      <c r="ED82" s="12">
        <f t="shared" si="143"/>
        <v>358744.7983333334</v>
      </c>
      <c r="EE82" s="25">
        <f>SUM(EE10:EE81)</f>
        <v>126543.86600000001</v>
      </c>
    </row>
  </sheetData>
  <sheetProtection/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BU10:BU81" name="Range5_1_2"/>
    <protectedRange sqref="BX10:BX81" name="Range5_1_3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</protectedRanges>
  <mergeCells count="132">
    <mergeCell ref="ED7:EE7"/>
    <mergeCell ref="CX7:CY7"/>
    <mergeCell ref="DA7:DB7"/>
    <mergeCell ref="DD7:DE7"/>
    <mergeCell ref="DH7:DI7"/>
    <mergeCell ref="DW7:DX7"/>
    <mergeCell ref="DZ7:EA7"/>
    <mergeCell ref="DN7:DO7"/>
    <mergeCell ref="EB7:EB8"/>
    <mergeCell ref="EC7:EC8"/>
    <mergeCell ref="DV7:DV8"/>
    <mergeCell ref="CO7:CP7"/>
    <mergeCell ref="BF7:BG7"/>
    <mergeCell ref="BO7:BR7"/>
    <mergeCell ref="BZ7:CA7"/>
    <mergeCell ref="CC7:CD7"/>
    <mergeCell ref="DT7:DU7"/>
    <mergeCell ref="BN7:BN8"/>
    <mergeCell ref="CI7:CJ7"/>
    <mergeCell ref="CN7:CN8"/>
    <mergeCell ref="DY7:DY8"/>
    <mergeCell ref="CF7:CG7"/>
    <mergeCell ref="A4:A8"/>
    <mergeCell ref="B4:B8"/>
    <mergeCell ref="C4:C8"/>
    <mergeCell ref="D4:D8"/>
    <mergeCell ref="E7:E8"/>
    <mergeCell ref="E4:I6"/>
    <mergeCell ref="F7:I7"/>
    <mergeCell ref="T6:X6"/>
    <mergeCell ref="BY6:CA6"/>
    <mergeCell ref="C1:N1"/>
    <mergeCell ref="C2:N2"/>
    <mergeCell ref="T2:V2"/>
    <mergeCell ref="L3:O3"/>
    <mergeCell ref="J7:J8"/>
    <mergeCell ref="J4:N6"/>
    <mergeCell ref="K7:N7"/>
    <mergeCell ref="U7:X7"/>
    <mergeCell ref="BS6:BU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O6:S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CB6:CD6"/>
    <mergeCell ref="AW7:AX7"/>
    <mergeCell ref="O7:O8"/>
    <mergeCell ref="BV6:BX6"/>
    <mergeCell ref="AY6:BA6"/>
    <mergeCell ref="BB6:BD6"/>
    <mergeCell ref="AV6:AX6"/>
    <mergeCell ref="P7:S7"/>
    <mergeCell ref="BN6:BR6"/>
    <mergeCell ref="BE7:BE8"/>
    <mergeCell ref="Y6:AC6"/>
    <mergeCell ref="AZ7:BA7"/>
    <mergeCell ref="BC7:BD7"/>
    <mergeCell ref="BI7:BJ7"/>
    <mergeCell ref="AT7:AU7"/>
    <mergeCell ref="AE7:AH7"/>
    <mergeCell ref="AN7:AN8"/>
    <mergeCell ref="AO7:AR7"/>
    <mergeCell ref="BH6:BJ6"/>
    <mergeCell ref="Z7:AC7"/>
    <mergeCell ref="T7:T8"/>
    <mergeCell ref="Y7:Y8"/>
    <mergeCell ref="AD7:AD8"/>
    <mergeCell ref="AY7:AY8"/>
    <mergeCell ref="BB7:BB8"/>
    <mergeCell ref="AS7:AS8"/>
    <mergeCell ref="AJ7:AM7"/>
    <mergeCell ref="AI7:AI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CB7:CB8"/>
    <mergeCell ref="CE7:CE8"/>
    <mergeCell ref="BK7:BK8"/>
    <mergeCell ref="BL7:BM7"/>
    <mergeCell ref="BT7:BU7"/>
    <mergeCell ref="BW7:BX7"/>
    <mergeCell ref="CL7:CM7"/>
    <mergeCell ref="CK7:CK8"/>
    <mergeCell ref="CQ7:CQ8"/>
    <mergeCell ref="CW7:CW8"/>
    <mergeCell ref="CT7:CT8"/>
    <mergeCell ref="DF7:DF8"/>
    <mergeCell ref="DJ5:DO5"/>
    <mergeCell ref="DG7:DG8"/>
    <mergeCell ref="DJ7:DJ8"/>
    <mergeCell ref="CR7:CS7"/>
    <mergeCell ref="CU7:CV7"/>
    <mergeCell ref="DK7:DL7"/>
    <mergeCell ref="DS7:DS8"/>
    <mergeCell ref="CZ7:CZ8"/>
    <mergeCell ref="DP7:DP8"/>
    <mergeCell ref="DC7:DC8"/>
    <mergeCell ref="DM7:DM8"/>
    <mergeCell ref="DQ7:DR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2019-11-07T08:02:04Z</dcterms:modified>
  <cp:category/>
  <cp:version/>
  <cp:contentType/>
  <cp:contentStatus/>
</cp:coreProperties>
</file>