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<sst xmlns="http://schemas.openxmlformats.org/spreadsheetml/2006/main" count="728" uniqueCount="327">
  <si>
    <t>հավելված 1</t>
  </si>
  <si>
    <t xml:space="preserve"> 2013 ԹՎԱԿԱՆԻ ՏԱՐԵԿԱՆ ԱՇԽԱՏԱՆՔԱՅԻՆ  ՊԼԱՆՈՎ  ՆԱԽԱՏԵՍՎԱԾ ՄԻՋՈՑԱՌՈՒՄՆԵՐԻ  ՎԵՐԱԲԵՐՅԱԼ</t>
  </si>
  <si>
    <t>1. ԱՐԴՅՈՒՆԱԲԵՐՈՒԹՅՈՒՆ</t>
  </si>
  <si>
    <t>Հ/Հ</t>
  </si>
  <si>
    <t>Միջոցառման համառոտ բովանդակությունը</t>
  </si>
  <si>
    <t xml:space="preserve">2013թ. կարիքների գնահատման արժեքը ըստ ՄԶԾ-ի </t>
  </si>
  <si>
    <t>2013թ. ՏԱՊ-ով նախատես-ված արժեքը</t>
  </si>
  <si>
    <t>Առ 01.07.2013թ. ՏԱՊ-ով փաստացի կատարված ծրագրերը</t>
  </si>
  <si>
    <t>Ֆինանսավորման աղբյուրը</t>
  </si>
  <si>
    <t>Տարբերու-թյունը</t>
  </si>
  <si>
    <t>Ծանոթություն</t>
  </si>
  <si>
    <t>Կարողությունների ստեղծում, նոր ձեռնարկությունների գործարկում</t>
  </si>
  <si>
    <t>Վարկավորում</t>
  </si>
  <si>
    <t>Սեփական արտադրության, ծառայությունների և առևտրի ծավալների  ընդլայնում</t>
  </si>
  <si>
    <t>ՓՄՁ-ներ</t>
  </si>
  <si>
    <t>Ուսուցման և փորձի փոխանակման ծրագրերի իրականացում</t>
  </si>
  <si>
    <t>ՀՀ Պետբյուջե ՓՄՁ-ԶԱԿ</t>
  </si>
  <si>
    <t>ՀԷԿ-երի շինարարություն</t>
  </si>
  <si>
    <t>Ձեռնարկու-թյուններ</t>
  </si>
  <si>
    <t>Ընդամենը</t>
  </si>
  <si>
    <t>2. ՍՈՑԻԱԼԱԿԱՆ ՈԼՈՐՏՆԵՐ</t>
  </si>
  <si>
    <t>2.1. Կրթություն</t>
  </si>
  <si>
    <t>Աշտարակի թիվ 3 դպրոցի հիմնանորոգում</t>
  </si>
  <si>
    <t>ՀՀ պետ. բյուջե</t>
  </si>
  <si>
    <t>Փարպիի դպրոցի հիմնանորոգում</t>
  </si>
  <si>
    <t>Բյուրականի դպրոցի վերանորոգում</t>
  </si>
  <si>
    <t>Ծաղկահովիտի դպրոցի վերանորոգում</t>
  </si>
  <si>
    <t>Կատարվում է վերանախագծում</t>
  </si>
  <si>
    <t>Մաստարայի դպրոցի հիմնանորոգում (2-րդ մասնաշենք)</t>
  </si>
  <si>
    <t>Հիմնանորոգման աշխատանքները չեն սկսվել</t>
  </si>
  <si>
    <t>Լեռնապարի դպրոցի կառուցում</t>
  </si>
  <si>
    <t>Աշխատանքներն ընթանում են</t>
  </si>
  <si>
    <t>Աշտարակի մարզադպրոցի շինարարություն</t>
  </si>
  <si>
    <t>Շինարարական աշխատանքները չեն սկսվել:</t>
  </si>
  <si>
    <t>Քուչակի դպրոցի հիմնանորոգում</t>
  </si>
  <si>
    <t>Կատարվում է վերանախագծում: Հիմնանորոգման աշխատանքները սկսված են:</t>
  </si>
  <si>
    <t>Վարդենիսի դպրոցի կառուցում</t>
  </si>
  <si>
    <t xml:space="preserve">Նոր Եդեսիա համայնքի դպրոցի վերանորոգում </t>
  </si>
  <si>
    <t>ՀՀ պետ. բյուջե, 4-րդ հրատապ ծրագիր</t>
  </si>
  <si>
    <t xml:space="preserve">ՈՒջան համայնքի դպրոցի վերանորոգում </t>
  </si>
  <si>
    <t xml:space="preserve">Իրինդ համայնքի դպրոցի վերանորոգում </t>
  </si>
  <si>
    <t xml:space="preserve">Ապարան համայնքի թիվ 1 դպրոցի վերանորոգում </t>
  </si>
  <si>
    <t xml:space="preserve">Վ. Սասնաշեն համայնքի դպրոցի վերանորոգում </t>
  </si>
  <si>
    <t>Թալին համայնքի թիվ 2 դպրոցի վերանորոգում</t>
  </si>
  <si>
    <t>Եղնիկ համայնքի դպրոցի վերանորոգում</t>
  </si>
  <si>
    <t xml:space="preserve">Արտենիի թիվ 1 դպրոցի պատուհանների հիմնանորոգում </t>
  </si>
  <si>
    <t>Կաքավաձորի դպրոցի սպորտդահլիճի վերանորոգում</t>
  </si>
  <si>
    <t>Արագածավանի թիվ 2 դպ. հիմնանորոգում</t>
  </si>
  <si>
    <t>ՀՀ պետբյուջե</t>
  </si>
  <si>
    <t>Ծրագրից դուրս է մնացել</t>
  </si>
  <si>
    <t>Հացաշենի դպրոցի վերանորոգում</t>
  </si>
  <si>
    <t>Արայի դպրոցի վերանորոգում</t>
  </si>
  <si>
    <t>Մելիքգյուղի դպրոցի վերանորոգում</t>
  </si>
  <si>
    <t>Ծիլքարի դպրոցի վերանորոգում</t>
  </si>
  <si>
    <t>Օրթաճյայի դպրոցի վերանորոգում</t>
  </si>
  <si>
    <t>Կարինի  դպրոցի վերանորոգում</t>
  </si>
  <si>
    <t>Շենկանիի  դպրոցի վերանորոգում</t>
  </si>
  <si>
    <t>Ակունքի դպրոցի վերանորոգում</t>
  </si>
  <si>
    <t>Լուսակնի դպրոցի վերանորոգում</t>
  </si>
  <si>
    <t>Թալինի արհեստ. ուսումն.վերանորոգում</t>
  </si>
  <si>
    <t>Սասունիկի դպրոցի դպրոցի վերանորոգում</t>
  </si>
  <si>
    <t>Ներդրումներ կրթական օջախներում</t>
  </si>
  <si>
    <t>Դոնորներ</t>
  </si>
  <si>
    <t>Համայնքներ</t>
  </si>
  <si>
    <t>ԸՆԴԱՄԵՆԸ</t>
  </si>
  <si>
    <t>2.2.Մշակույթ, սպորտ, երիտասարդության հարցեր</t>
  </si>
  <si>
    <t>2013թ. ՏԱՊ-ով նախատեսված արժեքը</t>
  </si>
  <si>
    <t xml:space="preserve">Մշակութային միջոցառումների իրականացում </t>
  </si>
  <si>
    <t>ՀՀ պետական բյուջե</t>
  </si>
  <si>
    <t>Ընթացքի մեջ է</t>
  </si>
  <si>
    <t>Մարզի 6 պատմաճարտարապետական հուշարձանների վերանորոգում, այդ թվում</t>
  </si>
  <si>
    <t xml:space="preserve">գ. Արուճ, Արուճի համալիր </t>
  </si>
  <si>
    <t>Չի սկսվել</t>
  </si>
  <si>
    <t xml:space="preserve">գ. Հարթավան, Աստվածընկալ վանք Սբ Նշան եկեղեցի </t>
  </si>
  <si>
    <t xml:space="preserve">գ. Իրինդ Սբ. Աստվածածին եկեղեցի </t>
  </si>
  <si>
    <t>Զովունի բնակատեղի /Ապարանի ջրամբար/</t>
  </si>
  <si>
    <t>գ. Ավան Սբ Աստվածածին եկեղեցի</t>
  </si>
  <si>
    <t xml:space="preserve">գ. Ոսկեվազ Սբ. Հովհաննես եկեղեցի </t>
  </si>
  <si>
    <t>Ագարակավանի մշակույթի տան վերանորոգում</t>
  </si>
  <si>
    <t>ՀՀ պետական բյուջե, 4-րդ հրատապ ծրագիր</t>
  </si>
  <si>
    <t>Դավթաշենի մշակույթի տան վերանորոգում</t>
  </si>
  <si>
    <t>Ներդրումներ մշակույթի և սպորտի ոլորտներում</t>
  </si>
  <si>
    <t>Համայնքների բյուջեներ</t>
  </si>
  <si>
    <t>2.3. Առողջապահություն</t>
  </si>
  <si>
    <t>Երեխաների բուժման նպատակով անհետաձգելի միջամտության ցուցաբերում</t>
  </si>
  <si>
    <t>Առողջապահական թեմաներով դասընթացների կազմակերպում մարզի համայնքնեորում</t>
  </si>
  <si>
    <t>Դեղորայքի տրամադրում մարզի բժշկական կազմակերպություններին</t>
  </si>
  <si>
    <t>Միավ/Ձիահի, սեռավարակների և տուբերկուլյոզի կանխարգելում և հսկողություն</t>
  </si>
  <si>
    <t>Մարզի բուժհաստատություններում նորոգման աշխատանքների իրականացում</t>
  </si>
  <si>
    <t>ՀՀ պետբյուջեով չի նախատեսվել</t>
  </si>
  <si>
    <t>Ներդրումներ մարզի բուժհաստատություններում</t>
  </si>
  <si>
    <t>2.3. Սոցիալական ապահովություն, երեխաների պաշտպանություն</t>
  </si>
  <si>
    <t xml:space="preserve">2013թ. կարիքների գնահատման             արժեքը ըստ           ՄԶԾ-ի </t>
  </si>
  <si>
    <t>Մարզի բնակավայրերում թեքհարթակների կառուցում և ծերերի ու հաշմանդամների խնամքի կենտրոնների կազմակերպում</t>
  </si>
  <si>
    <t>Բնակչության շրջանում տեղեկատվության տարածում, մասնագետների ուսուցման կազմակերպում, նախադպրոցական հաստատությունների աշխատողների վերապատրաստում</t>
  </si>
  <si>
    <t>Առանց ծնողական խնամքի մնացած երեխաների տեղավորում խնամատար ընտանիքներում</t>
  </si>
  <si>
    <t>,,Փրկեք երեխաներին,, կազմակեր-պություն</t>
  </si>
  <si>
    <t>Կյանքի դժվարին պայմաններում գտնվող երեխաների ամառային հանգստի կազմակերպում</t>
  </si>
  <si>
    <t>Մարզի համայնքների խոցելի բնակիչներին նյութական օգնության տրամադրում</t>
  </si>
  <si>
    <t>Ներդրումներ մարզի սոցիալական ոլորտում</t>
  </si>
  <si>
    <t>ՀՀ պետբյոուջե</t>
  </si>
  <si>
    <t>Չի նախատեսվել</t>
  </si>
  <si>
    <t>3.ԳՅՈՒՂԱՏՆՏԵՍՈՒԹՅՈՒՆ</t>
  </si>
  <si>
    <t>Աջակցություն մարզի ֆերմերային տնտեսություններին կերարտադրության, կաթնարտադրության և արհեստական սերմնավորման բնագավառներում</t>
  </si>
  <si>
    <t xml:space="preserve">Ներդրումներ Աշտարակի անասնաբուժական կենտրոն ՊՈԱԿ-ում </t>
  </si>
  <si>
    <t>Գարնանացան գարու սերմացուի ձեռքբերում</t>
  </si>
  <si>
    <t>Պարարտանյութերի ձեռքբերում</t>
  </si>
  <si>
    <t>Գյուղատնտեսության տեխնիկայի ձեռքբերում</t>
  </si>
  <si>
    <t>Թունաքիմիկատների ձեռքբերում</t>
  </si>
  <si>
    <t>Անհատ ներդրողներ</t>
  </si>
  <si>
    <t>Ներդրումներ ոլորտում</t>
  </si>
  <si>
    <t>Գյուղատնտեսական կենդանիների արհեստական սերմնավորում</t>
  </si>
  <si>
    <t>«Վորլդ Վիժն ինթերնեյշնլ» ՄԲԿ</t>
  </si>
  <si>
    <t>Գյուղատնտեսության մասնագետների ուսուցում և խորհրդատվության մատուցում ԳԱՄԿ-ի միջոցներով</t>
  </si>
  <si>
    <t>4. ԲՆԱՊԱՀՊԱՆՈՒԹՅՈՒՆ</t>
  </si>
  <si>
    <t>Անտառատնկումներ</t>
  </si>
  <si>
    <t>Հանքերի ռեկուլտիվացիա</t>
  </si>
  <si>
    <t>5. ՔԱՂԱՔԱՇԻՆՈՒԹՅՈՒՆ</t>
  </si>
  <si>
    <t>5.1. ԲՆԱԿԱՐԱՆԱՇԻՆՈՒԹՅՈՒՆ</t>
  </si>
  <si>
    <t xml:space="preserve">Ներդրումներ ոլորտում </t>
  </si>
  <si>
    <t>Բնակչություն</t>
  </si>
  <si>
    <t>5.2. Ջրամատակարարում</t>
  </si>
  <si>
    <t>Ավան համայնքի խմելու ջրի կապտաժի կառուցում</t>
  </si>
  <si>
    <t>Ներդրումներ համակարգում</t>
  </si>
  <si>
    <t>,,Հայջրմուղկոյուղի ՓԲԸ</t>
  </si>
  <si>
    <t>Ներդրումներ համայնքներում</t>
  </si>
  <si>
    <t>Ներդրումներ մարզի համայնքներում</t>
  </si>
  <si>
    <t>Ընդամենը ջրամատակարարում</t>
  </si>
  <si>
    <t xml:space="preserve">5.3. Ճանապարհաշինություն </t>
  </si>
  <si>
    <t>Երևան-Գյումրի վրաստանի սահման ,,Քասախ,, գետի կամրջի վերանորոգում</t>
  </si>
  <si>
    <t>Միջպետական և հանրապետական ձմեռային պահպանում, ընթացիկ պահպանում և շահագործում</t>
  </si>
  <si>
    <t>Ընդամենը ճանապարհաշինություն</t>
  </si>
  <si>
    <t>5.4. Գազաֆիկացում</t>
  </si>
  <si>
    <t>Մարզի համայնքներում գազաֆիկացում</t>
  </si>
  <si>
    <t>ԻՖԱԴ</t>
  </si>
  <si>
    <t>Ընդամենը գազաֆիկացում</t>
  </si>
  <si>
    <t>Ընդամենը քաղաքաշինություն</t>
  </si>
  <si>
    <t>Տարածքային կառավարում, տեղական ինքնակառավարում  և քաղաքացիական հասարակություն</t>
  </si>
  <si>
    <t>Տնտեսական զարգացման նախադրյալների ուսումնասիրում և գնահատում Ապարանի տարածաշրջանի 10 համայնքներում</t>
  </si>
  <si>
    <t>Համայնքների  գլխավոր հատակագծերի և հողերի գույքագրման և օգտագործման սխեմաների կազմում</t>
  </si>
  <si>
    <t>Համայնքապետարանների նորոգում և  կարողությունների զարգացում</t>
  </si>
  <si>
    <t>Ներդրումներ ՏԻՄ համակարգում</t>
  </si>
  <si>
    <t>Պարբերական մամուլի զարգացում</t>
  </si>
  <si>
    <t>Զբոսաշրջություն</t>
  </si>
  <si>
    <t>Տուրիստական հանգրվանների բարեկարգում</t>
  </si>
  <si>
    <t>Մարզի տուրիստական կազմակերպու-թյուններ</t>
  </si>
  <si>
    <t>Մարկանց հանգստի կազմակերպում Բյուրականի հանգստյան գոտում</t>
  </si>
  <si>
    <t>Ձմեռային հանգստի կազմակերպման համար նախադրյալների ստեղծում</t>
  </si>
  <si>
    <t>Միջազգային կազմակերպու-թյուններ</t>
  </si>
  <si>
    <t>միջազգային կազմակերպություններ և դոնորներ</t>
  </si>
  <si>
    <t>համայնքային բյուջե</t>
  </si>
  <si>
    <t>ՏԱՊ-ով չնախատեսված,սակայն իրականացված աշխատանքներ</t>
  </si>
  <si>
    <t>հավելված 14</t>
  </si>
  <si>
    <t>հ.հ</t>
  </si>
  <si>
    <t>Գումարը-հազ. դրամ</t>
  </si>
  <si>
    <t>4-րդ հրատապ ծրագրով նախատեսվող</t>
  </si>
  <si>
    <t xml:space="preserve"> Շենքերի և շինությունների շինարարություն</t>
  </si>
  <si>
    <t>Օշական համայնքի կամրջի կառուցում</t>
  </si>
  <si>
    <t>Վերանորոգվում է համայնքի  երկու թաղամասերը իրար միացնող կամուրջը:</t>
  </si>
  <si>
    <t>Սարալանջ համայնքի գազաֆիկացում</t>
  </si>
  <si>
    <t>Աշխատանքներն ավարտված են</t>
  </si>
  <si>
    <t>Աշտարակ քաղաքային համայնքի մշակույթի տան լոկալ ջեռուցման համակարգի կառուցում</t>
  </si>
  <si>
    <t xml:space="preserve"> Շենքերի և շինությունների կապիտալ վերանորոգում</t>
  </si>
  <si>
    <t>Ղազարավան համայնքի ներհամայնքային ճանապարհի վերանորոգում</t>
  </si>
  <si>
    <t>Իրինդ  գյուղական համայնքի գիշերային լուսավորության  համակարգի լուսավորություն</t>
  </si>
  <si>
    <t>Ծաղկահովիտ համայնքի գիշերային լուսավորության  համակարգի լուսավորություն</t>
  </si>
  <si>
    <t>Արագածոտն  համայնքի գիշերային լուսավորության  համակարգի լուսավորություն</t>
  </si>
  <si>
    <t>Արտենի համայնքի Իսահակյան 8 բազմաբնակարան շենքի տանիքի վերանորոգում</t>
  </si>
  <si>
    <t>Աշխատանքներն ընթացքի մեջ են</t>
  </si>
  <si>
    <t>Արտենի համայնքի Բաղրամյան 16 բազմաբնակարան շենքի տանիքի վերանորոգում</t>
  </si>
  <si>
    <t>Թթուջուր համայնքի կամրջի վերանորոգում</t>
  </si>
  <si>
    <t>Հարթավան համայնքի պոմպակայանի վերանորոգում</t>
  </si>
  <si>
    <t xml:space="preserve">Ն. Բազմաբերդ համայնքի ներհամայնքային  ճանապարհի վերանորոգում </t>
  </si>
  <si>
    <t>Բազմաղբյուր համայնքի ներքին ցանցիջրագծի ծրագրի իրականացում</t>
  </si>
  <si>
    <t xml:space="preserve"> Արտենի համայնքի ներքին ցանցի ջրագծի ծրագրի իրականացում</t>
  </si>
  <si>
    <t>Հյուսիս-հարավ ճանապարհի կառուցում</t>
  </si>
  <si>
    <t>ԲՆԱԿԱՐԱՆԱՇԻՆՈՒԹՅՈՒՆ /հազ. դրամ/</t>
  </si>
  <si>
    <t>Համայնքը</t>
  </si>
  <si>
    <t>Ծավալը</t>
  </si>
  <si>
    <t>Հնաբերդ</t>
  </si>
  <si>
    <t xml:space="preserve">,,Գլենդել Հիլզ,, </t>
  </si>
  <si>
    <t>3 բնակարան</t>
  </si>
  <si>
    <t>Սկսված է</t>
  </si>
  <si>
    <t>Սիփան</t>
  </si>
  <si>
    <t>1 բնակարան</t>
  </si>
  <si>
    <t>Գեղարոտ</t>
  </si>
  <si>
    <t>Գեղաձոր</t>
  </si>
  <si>
    <t>Ծիլքար</t>
  </si>
  <si>
    <t>8 բնակարան</t>
  </si>
  <si>
    <t>Եղիպատրուշ</t>
  </si>
  <si>
    <t>Բերքառատ</t>
  </si>
  <si>
    <t>2 բնակարան</t>
  </si>
  <si>
    <t>Նորաշեն</t>
  </si>
  <si>
    <t>Ավշեն</t>
  </si>
  <si>
    <t>Սադունց</t>
  </si>
  <si>
    <t>Կայք</t>
  </si>
  <si>
    <t>Կանիաշիր</t>
  </si>
  <si>
    <t>4 բնակարան</t>
  </si>
  <si>
    <t>Ջամշլու</t>
  </si>
  <si>
    <t>Լեռնապար</t>
  </si>
  <si>
    <t>5 բնակարան</t>
  </si>
  <si>
    <t>Մելիքգյուղ</t>
  </si>
  <si>
    <t>Լուսագյուղ</t>
  </si>
  <si>
    <t>38 բնակարան</t>
  </si>
  <si>
    <t>16 ընտանիքի համար կառուցվել են 3 սենյականոց, 9 ընտանիքի համար՝ 4 սենյականոց,</t>
  </si>
  <si>
    <t>10 ընտանիքի համար՝ 2 սենյականոց, 3 ընտանիքի համար՝ 5 սենյականոց բնակարաններ:</t>
  </si>
  <si>
    <t>Խմելու ջրամատակարարում /հազ. դրամ/</t>
  </si>
  <si>
    <t>Գումարը</t>
  </si>
  <si>
    <t>Հարթավան</t>
  </si>
  <si>
    <t>,,Մաքուր ջուր և էներգիա,, ծրագիր</t>
  </si>
  <si>
    <t>Համայնք</t>
  </si>
  <si>
    <t>Արտենի</t>
  </si>
  <si>
    <t>,,Վորլդ Վիժըն,,</t>
  </si>
  <si>
    <t>Արագածավան</t>
  </si>
  <si>
    <t>Համայնքների փողոցային լուսավորություն</t>
  </si>
  <si>
    <t>Թաթուլ</t>
  </si>
  <si>
    <t>Զովասար</t>
  </si>
  <si>
    <t>Աշնակ</t>
  </si>
  <si>
    <t>,,Վերջին օրերի սրբեր,, ՀԿ-ի կողմից իրականաված ներդրումներ /հազ. դրամ/</t>
  </si>
  <si>
    <t>Ոլորտը</t>
  </si>
  <si>
    <t>Շենավան</t>
  </si>
  <si>
    <t>Խմելու ջրագիծ</t>
  </si>
  <si>
    <t>3450 մ</t>
  </si>
  <si>
    <t>Վարդաբլուր</t>
  </si>
  <si>
    <t>800 մ</t>
  </si>
  <si>
    <t>1850 մ</t>
  </si>
  <si>
    <t>Նիգավան</t>
  </si>
  <si>
    <t>532. մ</t>
  </si>
  <si>
    <t>1200 մ</t>
  </si>
  <si>
    <t>3150 մ</t>
  </si>
  <si>
    <t>Վարդենուտ</t>
  </si>
  <si>
    <t>Խմելու ջրագծի և մաքրման ջրավազանի կառուցում</t>
  </si>
  <si>
    <t>220 մ</t>
  </si>
  <si>
    <t>Այլ կազմակերպությունների կողմից մարզում իրականացված ներդրումներ</t>
  </si>
  <si>
    <t>Կազմակերպությունը և ներդրման ոլորտը</t>
  </si>
  <si>
    <t>գումարը -հազ. դրամ</t>
  </si>
  <si>
    <t>Ֆրանսիական Ալֆորվիլ քաղաք</t>
  </si>
  <si>
    <t>Օշականի միջնակարգ  դպրոցի վերանորոգում</t>
  </si>
  <si>
    <t>ՄԱԿ-ի գրասենյակ</t>
  </si>
  <si>
    <t>Լեռնարոտ համայնքում երիտասարդական կենտրոնի կառուցում</t>
  </si>
  <si>
    <t>Աշնակի գյուղապետարանի վերանորոգում</t>
  </si>
  <si>
    <t>Անհատ բարերարներ</t>
  </si>
  <si>
    <t>Փարպիի մարզական համալիրի կառուցում</t>
  </si>
  <si>
    <t>Եղիպատրուշ և Նիգավան համայնքների ոռոգման ջրագծի ցանցի ենթակառուցվածքների վերանորոգում</t>
  </si>
  <si>
    <t>Հարթավան համայնքի դպրոցի տանիքի վերանորոգում</t>
  </si>
  <si>
    <t>Քուչակ համայնքի դպրոցի մարզադահլիճի վերանորոգում</t>
  </si>
  <si>
    <t>Ծաղկաշեն համայնքի մանկապարտեզի տանիքի նորոգում</t>
  </si>
  <si>
    <t>Շենավանի դպրոցի տանիքի նորոգում</t>
  </si>
  <si>
    <t>Հարթավանի գյուղապետարանի և մշակույթի տան վերանորոգում վերանորոգում</t>
  </si>
  <si>
    <t>Վարդենուտի միջնակարգ դպրոցի ենթակառուցվածքների վերանորոգում</t>
  </si>
  <si>
    <t>Արեգ համայնքի դպրոցի նախակրթարանի վերանորոգում</t>
  </si>
  <si>
    <t>Զովասարի համայնքի դպրոցի նախակրթարանի վերանորոգում</t>
  </si>
  <si>
    <t>«Արագածոտնի մարզի Թալինի տարածաշրջանի Նոր Արթիկ համայնքի միջնակարգ դպրոցի ջեռուցման համակարգի մատակարարում և տեղադրում» ծրագիր</t>
  </si>
  <si>
    <t>Համաշխարհային բանկի ֆինանսավորմամբ</t>
  </si>
  <si>
    <t>Սասունիկ համայնքի խմելու ջրի ներքին ցանցի 100% հիմնանորոգում</t>
  </si>
  <si>
    <t>Օհանավան-Կարբի-Մուղնի համայնքների խմելու ջրի ներքին ցանցի 100% հիմնանորոգում</t>
  </si>
  <si>
    <t>Աշտարակ քաղաքի  խմելու ջրի ներքին ցանցի 50-60% հիմնանորոգում</t>
  </si>
  <si>
    <t>«Համայնքներին մաքուր խմելու ջրի ջրամատակարարում»  ծրագիր – մարզի 7 համայնքներում / Շենավան, Վարդաբլուր, Եղիպատրուշ, Նիգավան, Վարդենուտ, Լուսագյուղ, Հարթավան/խմելու ջրագծերի վերանորոգում և ցայտաղբյուրների տեղադրում:</t>
  </si>
  <si>
    <t>«Հայաստան» համահայկական հիմնադրամ</t>
  </si>
  <si>
    <t xml:space="preserve">Մելիքգյուղի համայնքային կենտրոնի նախագծում </t>
  </si>
  <si>
    <t>Ներդրումներն ըստ աղբյուրների 2013 թ. (հազ. .դրամ)</t>
  </si>
  <si>
    <t>հ.հ.</t>
  </si>
  <si>
    <t xml:space="preserve">գումարը </t>
  </si>
  <si>
    <t>Կատար-ման %</t>
  </si>
  <si>
    <t>ՀՀ պետբյուջեի մասին օրենքով և բաշխումներով հատկացված</t>
  </si>
  <si>
    <t>Դոնորներ, կազմակերպություններ, վարկավորում</t>
  </si>
  <si>
    <t>որից</t>
  </si>
  <si>
    <t>Դոնորներ, կազմակերպություններ</t>
  </si>
  <si>
    <t>ՓՄՁ միջոցներ</t>
  </si>
  <si>
    <t>Համայնքային բյուջեներ</t>
  </si>
  <si>
    <t>ԳՆԱՀԱՏՎԱԾ ԿԱՐԻՔՆԵՐՆ ԸՍՏ 2011-2014 ԹԹ ԾՐԱԳՐԻ</t>
  </si>
  <si>
    <t xml:space="preserve">ՆԵՐԴՐՈՒՄՆԵՐԸ 2013 Թ-ԻՆ </t>
  </si>
  <si>
    <t>ՀԱՎԵԼՈՒՐԴԸ ԿԱՐԻՔՆԵՐԻ ՆԿԱՏՄԱՄԲ</t>
  </si>
  <si>
    <t>Համեմատական</t>
  </si>
  <si>
    <t>ՀՀ կառավարության 2009 թ. հունիսի 26-ի թիվ 782-Ն որոշմամբ հաստատված ՀՀ Արագածոտնի մարզի 2011-2014 թթ. սոցիալ-տնտեսական զարգացման ծրագրի 2013 թ. գնահատված կարիքների և տարեկան աշխատանքային պլանի</t>
  </si>
  <si>
    <t>(հազ. դրամ)</t>
  </si>
  <si>
    <t>Ոլորտը/ֆինանսավորման աղբյուրը</t>
  </si>
  <si>
    <t>2013 թ. ՏԱՊ-ով նախատեսվող ծրագրերը</t>
  </si>
  <si>
    <t>Կատ %</t>
  </si>
  <si>
    <t>1. Արդյունաբերություն</t>
  </si>
  <si>
    <t>որից`</t>
  </si>
  <si>
    <t>միջազգային կազմակերպություններ և բանկեր/վարկային միջոցներ/</t>
  </si>
  <si>
    <t>2.Սոցիալական ոլորտներ</t>
  </si>
  <si>
    <t>միջազգային կազմակերպություններ և բանկեր/վարկային միջոցներ/, մասնավոր ներդրումներ</t>
  </si>
  <si>
    <t>ա.Կրթություն</t>
  </si>
  <si>
    <t>բ. Մշակույթ, սպորտ և երիտասարդական հարցեր</t>
  </si>
  <si>
    <t>գ. Առողջապահություն</t>
  </si>
  <si>
    <t>միջազգային կազմակերպություններ, բանկեր, մասնավոր ներդրողներ</t>
  </si>
  <si>
    <t>Սոցիալական պաշտպանություն և երեխաների պաշտպանություն</t>
  </si>
  <si>
    <t>միջազգային կազմակերպություններ և դոնորներ, մասնավոր ներդրումներ</t>
  </si>
  <si>
    <t>3. Գյուղատնտեսություն</t>
  </si>
  <si>
    <t>միջազգային կազմակերպություններ, դոնորներ, վարկավորում և մասնավոր ներդրումներ</t>
  </si>
  <si>
    <t>4. Բնապահպանություն</t>
  </si>
  <si>
    <t>միջազգային կազմակերպություններ, դոնորներ և մասնավոր ներդրումներ</t>
  </si>
  <si>
    <t>5. Զբոսաշրջություն</t>
  </si>
  <si>
    <t>6. Քաղաքաշինություն</t>
  </si>
  <si>
    <t>մասնավոր ներդրողներ</t>
  </si>
  <si>
    <t>Բնակարանաշինություն</t>
  </si>
  <si>
    <t>միջազգային կազմակերպություններ, դոնորներ և բնակչություն</t>
  </si>
  <si>
    <t>Ճանապարհաշինություն</t>
  </si>
  <si>
    <t>համայնքային բյուջեներ</t>
  </si>
  <si>
    <t>Խմելու ջրամատակարարում</t>
  </si>
  <si>
    <t>Գազամատակարարում</t>
  </si>
  <si>
    <t>Տարածքային կառավարում, տեղական ինքնակառավարում, քաղաքացիական հասարակություն, արտակարգ իրավիճակներ</t>
  </si>
  <si>
    <t xml:space="preserve">  Ոսկեվազ, Ոսկեհատ, Օշական համայնքների խմելու ջրի ներքին ցանցի կառուցում և հիմնանորոգում   </t>
  </si>
  <si>
    <t>Հավելված 2</t>
  </si>
  <si>
    <t xml:space="preserve">Հիմնանորոգվել են  1-2 ,3-4, 6, 7 մասնաշենքերի հատակները, պատերը և առաստաղը, ներքին հարդարումը, դռներ և պատուհանները աշխատանքները ընթացքի մեջ է: </t>
  </si>
  <si>
    <t>Կատարվել են նախատեսված աշխատանքների մոտ  30%-ը: Աշխատանքներն   ընթացքի մեջ են</t>
  </si>
  <si>
    <t>Աշխատանքներն ավարտական փուլում  են</t>
  </si>
  <si>
    <t>Վերանորոգվում են դպրոցի տանիքը, առաջին, երկրորդ հարկերի միջանցքները, դասասենյակները, դռներ և պատուհանները և ներքին էլեկտրա-մատակարարումը:</t>
  </si>
  <si>
    <t>Աշխատանքներն սկսված են:</t>
  </si>
  <si>
    <t>Վերանորոգվում են դպրոցի առաջին հարկի միջանցքները,  դասասենյակները,  դռները և պատուհանները:</t>
  </si>
  <si>
    <t>Վերանորոգվում եմ դպրոցի տանիքը, առաջին հարկի միջանցքները, դասասենյակները և դռներ,պատուհանները:</t>
  </si>
  <si>
    <t>Վերանորոգվում են դպրոցի տանիքը, առաջին և երկրորդ  հարկի միջանցքները,  դասասենյակները, դռներ և  պատուհանները:</t>
  </si>
  <si>
    <t>Վերանորոգվում են դպրոցի տանիքը, առաջին  հարկի միջանցքները, դասասենյակները,  դռներ և պատուհանները:</t>
  </si>
  <si>
    <t>Վերանորոգվում են դպրոցի տանիքը, առաջին, երկրորդ հարկերի միջանցքների, դասասենյակների հարդարման աշխատանքները, միջնորմները,հատակները, դռներ և պատուհանները:</t>
  </si>
  <si>
    <t>Ծրագիրից դուրս է մնացել /չի ֆինանսավորվել/</t>
  </si>
  <si>
    <t>Վերանորոգվում են դպրոցի սպրոտ դահլիճը պատերը և առաստաղը, դռներ և պատուհանները:</t>
  </si>
  <si>
    <t>Կառուցվում են համայնքի թիվ 1 դպրոցի պատուհանները:</t>
  </si>
  <si>
    <t>Վերանորոգվում են դռները, պատուհանները, միջանցքները և  սենյակները:</t>
  </si>
  <si>
    <r>
      <t>Ասիական զարգացման  բանկի ֆինանսավորմամբ</t>
    </r>
    <r>
      <rPr>
        <b/>
        <sz val="10"/>
        <color indexed="8"/>
        <rFont val="GHEA Grapalat"/>
        <family val="3"/>
      </rPr>
      <t xml:space="preserve">  </t>
    </r>
  </si>
  <si>
    <r>
      <t>«Վերջին օրերի սրբերի բարեգործություններ»</t>
    </r>
    <r>
      <rPr>
        <b/>
        <i/>
        <sz val="10"/>
        <color indexed="8"/>
        <rFont val="GHEA Grapalat"/>
        <family val="3"/>
      </rPr>
      <t xml:space="preserve"> կորպորացիայի հայաստանյան ներկայացուցչություն</t>
    </r>
  </si>
  <si>
    <t>Վերանորոգվում են  միջանցքները,  սենյակները, դռները և  պատուհանները:</t>
  </si>
  <si>
    <t>Համայնքային  ավտոճանապարհների նորոգում</t>
  </si>
  <si>
    <t>,,Հայջրմուղկո-յուղի ՓԲԸ</t>
  </si>
  <si>
    <t>Մարզային նշ.ավտոճանապարհների ձմեռային պահպանում, ընթացիկ պահպանում և շահագործում</t>
  </si>
  <si>
    <t>Կառուցվում են խմելու ջրի ջրընդունիչ համակարգը,տարածքի մետաղական ցանակապտը և ջրհորի  վերանորոգման աշխատանքերը:</t>
  </si>
</sst>
</file>

<file path=xl/styles.xml><?xml version="1.0" encoding="utf-8"?>
<styleSheet xmlns="http://schemas.openxmlformats.org/spreadsheetml/2006/main">
  <numFmts count="1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0.0"/>
    <numFmt numFmtId="165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0"/>
      <name val="Arial"/>
      <family val="2"/>
    </font>
    <font>
      <b/>
      <sz val="10"/>
      <name val="GHEA Grapalat"/>
      <family val="3"/>
    </font>
    <font>
      <b/>
      <sz val="10"/>
      <color indexed="8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1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Armeni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9"/>
      <name val="GHEA Grapalat"/>
      <family val="3"/>
    </font>
    <font>
      <b/>
      <sz val="10"/>
      <color indexed="63"/>
      <name val="GHEA Grapalat"/>
      <family val="3"/>
    </font>
    <font>
      <b/>
      <i/>
      <u val="single"/>
      <sz val="10"/>
      <color indexed="8"/>
      <name val="GHEA Grapalat"/>
      <family val="3"/>
    </font>
    <font>
      <b/>
      <u val="single"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Armen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i/>
      <sz val="10"/>
      <color theme="0"/>
      <name val="GHEA Grapalat"/>
      <family val="3"/>
    </font>
    <font>
      <b/>
      <sz val="10"/>
      <color rgb="FF333333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u val="single"/>
      <sz val="10"/>
      <color theme="1"/>
      <name val="GHEA Grapalat"/>
      <family val="3"/>
    </font>
    <font>
      <b/>
      <i/>
      <u val="single"/>
      <sz val="10"/>
      <color theme="1"/>
      <name val="GHEA Grapalat"/>
      <family val="3"/>
    </font>
    <font>
      <b/>
      <sz val="12"/>
      <color rgb="FF000000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63" fillId="0" borderId="10" xfId="62" applyFont="1" applyBorder="1" applyAlignment="1">
      <alignment horizontal="center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 readingOrder="1"/>
      <protection/>
    </xf>
    <xf numFmtId="0" fontId="7" fillId="33" borderId="11" xfId="62" applyFont="1" applyFill="1" applyBorder="1" applyAlignment="1">
      <alignment horizontal="center" vertical="center" wrapText="1" readingOrder="1"/>
      <protection/>
    </xf>
    <xf numFmtId="0" fontId="8" fillId="0" borderId="11" xfId="62" applyFont="1" applyBorder="1" applyAlignment="1">
      <alignment horizontal="center" vertical="center" wrapText="1" readingOrder="1"/>
      <protection/>
    </xf>
    <xf numFmtId="0" fontId="9" fillId="34" borderId="11" xfId="62" applyFont="1" applyFill="1" applyBorder="1" applyAlignment="1">
      <alignment horizontal="center" wrapText="1"/>
      <protection/>
    </xf>
    <xf numFmtId="0" fontId="9" fillId="34" borderId="11" xfId="62" applyFont="1" applyFill="1" applyBorder="1" applyAlignment="1">
      <alignment horizontal="center"/>
      <protection/>
    </xf>
    <xf numFmtId="0" fontId="10" fillId="0" borderId="11" xfId="57" applyFont="1" applyBorder="1" applyAlignment="1">
      <alignment vertical="center" wrapText="1"/>
      <protection/>
    </xf>
    <xf numFmtId="164" fontId="2" fillId="0" borderId="11" xfId="57" applyNumberFormat="1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left" vertical="center" wrapText="1"/>
      <protection/>
    </xf>
    <xf numFmtId="0" fontId="4" fillId="35" borderId="11" xfId="62" applyFont="1" applyFill="1" applyBorder="1" applyAlignment="1">
      <alignment horizontal="left" vertical="center" wrapText="1" readingOrder="1"/>
      <protection/>
    </xf>
    <xf numFmtId="164" fontId="4" fillId="0" borderId="11" xfId="59" applyNumberFormat="1" applyFont="1" applyBorder="1" applyAlignment="1">
      <alignment horizontal="center" vertical="center" wrapText="1"/>
      <protection/>
    </xf>
    <xf numFmtId="164" fontId="4" fillId="0" borderId="12" xfId="57" applyNumberFormat="1" applyFont="1" applyBorder="1" applyAlignment="1">
      <alignment horizontal="center" vertical="center" wrapText="1"/>
      <protection/>
    </xf>
    <xf numFmtId="164" fontId="4" fillId="0" borderId="11" xfId="57" applyNumberFormat="1" applyFont="1" applyBorder="1" applyAlignment="1">
      <alignment horizontal="center" vertical="center" wrapText="1"/>
      <protection/>
    </xf>
    <xf numFmtId="3" fontId="2" fillId="35" borderId="11" xfId="62" applyNumberFormat="1" applyFont="1" applyFill="1" applyBorder="1" applyAlignment="1">
      <alignment horizontal="center" vertical="center"/>
      <protection/>
    </xf>
    <xf numFmtId="0" fontId="2" fillId="35" borderId="0" xfId="62" applyFont="1" applyFill="1" applyBorder="1" applyAlignment="1">
      <alignment horizontal="left" vertical="center" wrapText="1" readingOrder="1"/>
      <protection/>
    </xf>
    <xf numFmtId="3" fontId="2" fillId="35" borderId="0" xfId="62" applyNumberFormat="1" applyFont="1" applyFill="1" applyBorder="1" applyAlignment="1">
      <alignment horizontal="center" vertical="center" wrapText="1"/>
      <protection/>
    </xf>
    <xf numFmtId="3" fontId="2" fillId="0" borderId="0" xfId="62" applyNumberFormat="1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wrapText="1"/>
      <protection/>
    </xf>
    <xf numFmtId="0" fontId="4" fillId="0" borderId="0" xfId="57" applyFont="1" applyFill="1" applyBorder="1" applyAlignment="1">
      <alignment horizontal="center" wrapText="1"/>
      <protection/>
    </xf>
    <xf numFmtId="0" fontId="10" fillId="0" borderId="11" xfId="57" applyFont="1" applyFill="1" applyBorder="1" applyAlignment="1">
      <alignment horizontal="left" vertical="center" wrapText="1"/>
      <protection/>
    </xf>
    <xf numFmtId="164" fontId="11" fillId="0" borderId="11" xfId="58" applyNumberFormat="1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2" fillId="0" borderId="13" xfId="62" applyFont="1" applyFill="1" applyBorder="1" applyAlignment="1">
      <alignment horizontal="center" vertical="center" wrapText="1"/>
      <protection/>
    </xf>
    <xf numFmtId="0" fontId="12" fillId="0" borderId="11" xfId="62" applyFont="1" applyFill="1" applyBorder="1" applyAlignment="1">
      <alignment horizontal="center" vertical="center" wrapText="1"/>
      <protection/>
    </xf>
    <xf numFmtId="0" fontId="10" fillId="0" borderId="11" xfId="62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left" vertical="center" wrapText="1"/>
      <protection/>
    </xf>
    <xf numFmtId="164" fontId="3" fillId="0" borderId="11" xfId="58" applyNumberFormat="1" applyFont="1" applyFill="1" applyBorder="1" applyAlignment="1">
      <alignment horizontal="center" vertical="center" wrapText="1"/>
      <protection/>
    </xf>
    <xf numFmtId="0" fontId="63" fillId="0" borderId="11" xfId="62" applyFont="1" applyBorder="1">
      <alignment/>
      <protection/>
    </xf>
    <xf numFmtId="164" fontId="64" fillId="0" borderId="11" xfId="0" applyNumberFormat="1" applyFont="1" applyBorder="1" applyAlignment="1">
      <alignment horizontal="center" vertical="center" wrapText="1"/>
    </xf>
    <xf numFmtId="164" fontId="2" fillId="0" borderId="11" xfId="57" applyNumberFormat="1" applyFont="1" applyFill="1" applyBorder="1" applyAlignment="1">
      <alignment horizontal="center" vertical="center" wrapText="1"/>
      <protection/>
    </xf>
    <xf numFmtId="0" fontId="2" fillId="0" borderId="11" xfId="62" applyFont="1" applyFill="1" applyBorder="1">
      <alignment/>
      <protection/>
    </xf>
    <xf numFmtId="0" fontId="10" fillId="0" borderId="11" xfId="57" applyFont="1" applyFill="1" applyBorder="1" applyAlignment="1">
      <alignment horizontal="right" vertical="center" wrapText="1"/>
      <protection/>
    </xf>
    <xf numFmtId="164" fontId="2" fillId="33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wrapText="1"/>
      <protection/>
    </xf>
    <xf numFmtId="164" fontId="63" fillId="0" borderId="11" xfId="0" applyNumberFormat="1" applyFont="1" applyBorder="1" applyAlignment="1">
      <alignment horizontal="center"/>
    </xf>
    <xf numFmtId="0" fontId="64" fillId="0" borderId="11" xfId="62" applyFont="1" applyBorder="1">
      <alignment/>
      <protection/>
    </xf>
    <xf numFmtId="164" fontId="4" fillId="0" borderId="11" xfId="0" applyNumberFormat="1" applyFont="1" applyBorder="1" applyAlignment="1">
      <alignment horizontal="center"/>
    </xf>
    <xf numFmtId="0" fontId="6" fillId="0" borderId="0" xfId="57" applyFont="1" applyBorder="1" applyAlignment="1">
      <alignment horizontal="center" wrapText="1"/>
      <protection/>
    </xf>
    <xf numFmtId="164" fontId="63" fillId="0" borderId="0" xfId="0" applyNumberFormat="1" applyFont="1" applyBorder="1" applyAlignment="1">
      <alignment horizontal="center"/>
    </xf>
    <xf numFmtId="0" fontId="64" fillId="0" borderId="0" xfId="62" applyFont="1" applyBorder="1">
      <alignment/>
      <protection/>
    </xf>
    <xf numFmtId="164" fontId="4" fillId="0" borderId="0" xfId="0" applyNumberFormat="1" applyFont="1" applyBorder="1" applyAlignment="1">
      <alignment horizontal="center"/>
    </xf>
    <xf numFmtId="0" fontId="64" fillId="0" borderId="11" xfId="62" applyFont="1" applyBorder="1" applyAlignment="1">
      <alignment horizontal="center" vertical="center" wrapText="1"/>
      <protection/>
    </xf>
    <xf numFmtId="164" fontId="64" fillId="0" borderId="11" xfId="62" applyNumberFormat="1" applyFont="1" applyBorder="1" applyAlignment="1">
      <alignment horizontal="center" vertical="center" wrapText="1"/>
      <protection/>
    </xf>
    <xf numFmtId="164" fontId="10" fillId="0" borderId="11" xfId="57" applyNumberFormat="1" applyFont="1" applyBorder="1" applyAlignment="1">
      <alignment horizontal="center" vertical="center" wrapText="1"/>
      <protection/>
    </xf>
    <xf numFmtId="0" fontId="63" fillId="0" borderId="11" xfId="62" applyFont="1" applyBorder="1" applyAlignment="1">
      <alignment horizontal="center"/>
      <protection/>
    </xf>
    <xf numFmtId="0" fontId="14" fillId="0" borderId="11" xfId="57" applyFont="1" applyBorder="1" applyAlignment="1">
      <alignment vertical="center" wrapText="1"/>
      <protection/>
    </xf>
    <xf numFmtId="164" fontId="15" fillId="0" borderId="11" xfId="57" applyNumberFormat="1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left" vertical="center" wrapText="1"/>
      <protection/>
    </xf>
    <xf numFmtId="0" fontId="64" fillId="0" borderId="11" xfId="62" applyFont="1" applyBorder="1" applyAlignment="1">
      <alignment horizontal="center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wrapText="1"/>
      <protection/>
    </xf>
    <xf numFmtId="0" fontId="14" fillId="0" borderId="14" xfId="57" applyFont="1" applyBorder="1" applyAlignment="1">
      <alignment horizontal="left" vertical="center" wrapText="1"/>
      <protection/>
    </xf>
    <xf numFmtId="164" fontId="64" fillId="0" borderId="11" xfId="62" applyNumberFormat="1" applyFont="1" applyBorder="1" applyAlignment="1">
      <alignment horizontal="center"/>
      <protection/>
    </xf>
    <xf numFmtId="164" fontId="63" fillId="0" borderId="12" xfId="0" applyNumberFormat="1" applyFont="1" applyBorder="1" applyAlignment="1">
      <alignment horizontal="center"/>
    </xf>
    <xf numFmtId="0" fontId="16" fillId="0" borderId="0" xfId="57" applyFont="1" applyFill="1" applyBorder="1" applyAlignment="1">
      <alignment horizontal="center" vertical="center" wrapText="1"/>
      <protection/>
    </xf>
    <xf numFmtId="164" fontId="64" fillId="0" borderId="0" xfId="62" applyNumberFormat="1" applyFont="1" applyFill="1" applyBorder="1">
      <alignment/>
      <protection/>
    </xf>
    <xf numFmtId="0" fontId="64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0" fontId="64" fillId="0" borderId="0" xfId="62" applyFont="1" applyFill="1">
      <alignment/>
      <protection/>
    </xf>
    <xf numFmtId="0" fontId="2" fillId="0" borderId="0" xfId="62" applyFont="1" applyFill="1">
      <alignment/>
      <protection/>
    </xf>
    <xf numFmtId="0" fontId="6" fillId="0" borderId="11" xfId="62" applyFont="1" applyFill="1" applyBorder="1" applyAlignment="1">
      <alignment horizontal="center" vertical="center" wrapText="1" readingOrder="1"/>
      <protection/>
    </xf>
    <xf numFmtId="0" fontId="7" fillId="0" borderId="11" xfId="62" applyFont="1" applyFill="1" applyBorder="1" applyAlignment="1">
      <alignment horizontal="center" vertical="center" wrapText="1" readingOrder="1"/>
      <protection/>
    </xf>
    <xf numFmtId="0" fontId="8" fillId="0" borderId="11" xfId="62" applyFont="1" applyFill="1" applyBorder="1" applyAlignment="1">
      <alignment horizontal="center" vertical="center" wrapText="1" readingOrder="1"/>
      <protection/>
    </xf>
    <xf numFmtId="0" fontId="14" fillId="0" borderId="11" xfId="57" applyFont="1" applyFill="1" applyBorder="1" applyAlignment="1">
      <alignment horizontal="center" vertical="center" wrapText="1"/>
      <protection/>
    </xf>
    <xf numFmtId="0" fontId="10" fillId="0" borderId="11" xfId="62" applyFont="1" applyFill="1" applyBorder="1" applyAlignment="1">
      <alignment horizontal="left" vertical="center" wrapText="1"/>
      <protection/>
    </xf>
    <xf numFmtId="0" fontId="16" fillId="0" borderId="11" xfId="57" applyFont="1" applyBorder="1" applyAlignment="1">
      <alignment horizontal="left" vertical="center" wrapText="1"/>
      <protection/>
    </xf>
    <xf numFmtId="0" fontId="14" fillId="0" borderId="0" xfId="57" applyFont="1" applyBorder="1" applyAlignment="1">
      <alignment horizontal="center" vertical="center" wrapText="1"/>
      <protection/>
    </xf>
    <xf numFmtId="0" fontId="16" fillId="0" borderId="0" xfId="57" applyFont="1" applyBorder="1" applyAlignment="1">
      <alignment horizontal="left" vertical="center" wrapText="1"/>
      <protection/>
    </xf>
    <xf numFmtId="0" fontId="16" fillId="0" borderId="0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0" xfId="57" applyFont="1" applyBorder="1" applyAlignment="1">
      <alignment horizontal="center" vertical="center" wrapText="1"/>
      <protection/>
    </xf>
    <xf numFmtId="164" fontId="4" fillId="0" borderId="0" xfId="57" applyNumberFormat="1" applyFont="1" applyBorder="1" applyAlignment="1">
      <alignment horizontal="center" vertical="center" wrapText="1"/>
      <protection/>
    </xf>
    <xf numFmtId="164" fontId="64" fillId="0" borderId="0" xfId="62" applyNumberFormat="1" applyFont="1">
      <alignment/>
      <protection/>
    </xf>
    <xf numFmtId="0" fontId="17" fillId="0" borderId="11" xfId="57" applyFont="1" applyBorder="1" applyAlignment="1">
      <alignment horizontal="center" vertical="center" wrapText="1"/>
      <protection/>
    </xf>
    <xf numFmtId="164" fontId="64" fillId="0" borderId="0" xfId="0" applyNumberFormat="1" applyFont="1" applyBorder="1" applyAlignment="1">
      <alignment horizontal="center" vertical="center" wrapText="1"/>
    </xf>
    <xf numFmtId="164" fontId="63" fillId="0" borderId="11" xfId="0" applyNumberFormat="1" applyFont="1" applyBorder="1" applyAlignment="1">
      <alignment/>
    </xf>
    <xf numFmtId="164" fontId="63" fillId="0" borderId="11" xfId="62" applyNumberFormat="1" applyFont="1" applyBorder="1" applyAlignment="1">
      <alignment horizontal="center"/>
      <protection/>
    </xf>
    <xf numFmtId="0" fontId="13" fillId="0" borderId="11" xfId="62" applyFont="1" applyFill="1" applyBorder="1" applyAlignment="1">
      <alignment horizontal="center" vertical="center" wrapText="1"/>
      <protection/>
    </xf>
    <xf numFmtId="164" fontId="64" fillId="0" borderId="11" xfId="0" applyNumberFormat="1" applyFont="1" applyBorder="1" applyAlignment="1">
      <alignment horizontal="center"/>
    </xf>
    <xf numFmtId="0" fontId="64" fillId="0" borderId="0" xfId="62" applyFont="1" applyAlignment="1">
      <alignment horizontal="center"/>
      <protection/>
    </xf>
    <xf numFmtId="0" fontId="64" fillId="0" borderId="0" xfId="62" applyFont="1">
      <alignment/>
      <protection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164" fontId="64" fillId="0" borderId="0" xfId="0" applyNumberFormat="1" applyFont="1" applyAlignment="1">
      <alignment/>
    </xf>
    <xf numFmtId="164" fontId="63" fillId="0" borderId="11" xfId="60" applyNumberFormat="1" applyFont="1" applyBorder="1" applyAlignment="1">
      <alignment horizontal="center"/>
      <protection/>
    </xf>
    <xf numFmtId="0" fontId="64" fillId="0" borderId="11" xfId="0" applyFont="1" applyBorder="1" applyAlignment="1">
      <alignment horizontal="center"/>
    </xf>
    <xf numFmtId="164" fontId="2" fillId="0" borderId="11" xfId="62" applyNumberFormat="1" applyFont="1" applyFill="1" applyBorder="1">
      <alignment/>
      <protection/>
    </xf>
    <xf numFmtId="164" fontId="2" fillId="0" borderId="11" xfId="62" applyNumberFormat="1" applyFont="1" applyFill="1" applyBorder="1" applyAlignment="1">
      <alignment horizontal="center" vertical="center" wrapText="1"/>
      <protection/>
    </xf>
    <xf numFmtId="0" fontId="64" fillId="0" borderId="0" xfId="0" applyFont="1" applyBorder="1" applyAlignment="1">
      <alignment/>
    </xf>
    <xf numFmtId="164" fontId="64" fillId="0" borderId="11" xfId="61" applyNumberFormat="1" applyFont="1" applyBorder="1" applyAlignment="1">
      <alignment horizontal="center"/>
      <protection/>
    </xf>
    <xf numFmtId="164" fontId="64" fillId="0" borderId="0" xfId="61" applyNumberFormat="1" applyFont="1" applyBorder="1" applyAlignment="1">
      <alignment horizontal="center"/>
      <protection/>
    </xf>
    <xf numFmtId="164" fontId="64" fillId="0" borderId="0" xfId="0" applyNumberFormat="1" applyFont="1" applyBorder="1" applyAlignment="1">
      <alignment/>
    </xf>
    <xf numFmtId="0" fontId="64" fillId="0" borderId="11" xfId="61" applyFont="1" applyBorder="1">
      <alignment/>
      <protection/>
    </xf>
    <xf numFmtId="0" fontId="64" fillId="0" borderId="0" xfId="61" applyFont="1" applyBorder="1">
      <alignment/>
      <protection/>
    </xf>
    <xf numFmtId="0" fontId="4" fillId="0" borderId="10" xfId="62" applyFont="1" applyFill="1" applyBorder="1" applyAlignment="1">
      <alignment horizontal="center"/>
      <protection/>
    </xf>
    <xf numFmtId="3" fontId="4" fillId="0" borderId="11" xfId="62" applyNumberFormat="1" applyFont="1" applyFill="1" applyBorder="1">
      <alignment/>
      <protection/>
    </xf>
    <xf numFmtId="164" fontId="4" fillId="0" borderId="11" xfId="59" applyNumberFormat="1" applyFont="1" applyFill="1" applyBorder="1" applyAlignment="1">
      <alignment horizontal="center" vertical="center" wrapText="1"/>
      <protection/>
    </xf>
    <xf numFmtId="3" fontId="2" fillId="0" borderId="0" xfId="62" applyNumberFormat="1" applyFont="1" applyFill="1" applyBorder="1" applyAlignment="1">
      <alignment horizontal="center" vertical="center"/>
      <protection/>
    </xf>
    <xf numFmtId="164" fontId="2" fillId="0" borderId="0" xfId="62" applyNumberFormat="1" applyFont="1" applyFill="1" applyBorder="1">
      <alignment/>
      <protection/>
    </xf>
    <xf numFmtId="164" fontId="2" fillId="0" borderId="0" xfId="62" applyNumberFormat="1" applyFont="1" applyFill="1">
      <alignment/>
      <protection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164" fontId="2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0" fontId="2" fillId="0" borderId="12" xfId="62" applyFont="1" applyFill="1" applyBorder="1">
      <alignment/>
      <protection/>
    </xf>
    <xf numFmtId="164" fontId="4" fillId="0" borderId="11" xfId="57" applyNumberFormat="1" applyFont="1" applyFill="1" applyBorder="1" applyAlignment="1">
      <alignment horizontal="center" vertical="center" wrapText="1"/>
      <protection/>
    </xf>
    <xf numFmtId="164" fontId="2" fillId="0" borderId="11" xfId="62" applyNumberFormat="1" applyFont="1" applyFill="1" applyBorder="1" applyAlignment="1">
      <alignment horizontal="center"/>
      <protection/>
    </xf>
    <xf numFmtId="0" fontId="13" fillId="0" borderId="0" xfId="62" applyFont="1" applyFill="1">
      <alignment/>
      <protection/>
    </xf>
    <xf numFmtId="0" fontId="65" fillId="0" borderId="11" xfId="62" applyFont="1" applyFill="1" applyBorder="1" applyAlignment="1">
      <alignment horizontal="center" wrapText="1"/>
      <protection/>
    </xf>
    <xf numFmtId="164" fontId="4" fillId="0" borderId="11" xfId="62" applyNumberFormat="1" applyFont="1" applyFill="1" applyBorder="1">
      <alignment/>
      <protection/>
    </xf>
    <xf numFmtId="164" fontId="4" fillId="0" borderId="11" xfId="62" applyNumberFormat="1" applyFont="1" applyFill="1" applyBorder="1" applyAlignment="1">
      <alignment horizontal="center" vertical="center" wrapText="1"/>
      <protection/>
    </xf>
    <xf numFmtId="0" fontId="15" fillId="0" borderId="0" xfId="62" applyFont="1" applyFill="1" applyAlignment="1">
      <alignment horizontal="center"/>
      <protection/>
    </xf>
    <xf numFmtId="0" fontId="15" fillId="0" borderId="0" xfId="62" applyFont="1" applyFill="1">
      <alignment/>
      <protection/>
    </xf>
    <xf numFmtId="0" fontId="17" fillId="0" borderId="0" xfId="62" applyFont="1" applyFill="1">
      <alignment/>
      <protection/>
    </xf>
    <xf numFmtId="0" fontId="15" fillId="0" borderId="11" xfId="62" applyFont="1" applyFill="1" applyBorder="1" applyAlignment="1">
      <alignment horizontal="center" vertical="center" wrapText="1"/>
      <protection/>
    </xf>
    <xf numFmtId="0" fontId="15" fillId="0" borderId="11" xfId="62" applyFont="1" applyFill="1" applyBorder="1">
      <alignment/>
      <protection/>
    </xf>
    <xf numFmtId="0" fontId="14" fillId="0" borderId="11" xfId="62" applyFont="1" applyFill="1" applyBorder="1" applyAlignment="1">
      <alignment wrapText="1"/>
      <protection/>
    </xf>
    <xf numFmtId="0" fontId="10" fillId="33" borderId="11" xfId="62" applyFont="1" applyFill="1" applyBorder="1" applyAlignment="1">
      <alignment horizontal="left" vertical="center" wrapText="1"/>
      <protection/>
    </xf>
    <xf numFmtId="165" fontId="63" fillId="0" borderId="11" xfId="0" applyNumberFormat="1" applyFont="1" applyBorder="1" applyAlignment="1">
      <alignment horizontal="center"/>
    </xf>
    <xf numFmtId="164" fontId="64" fillId="0" borderId="0" xfId="62" applyNumberFormat="1" applyFont="1" applyBorder="1">
      <alignment/>
      <protection/>
    </xf>
    <xf numFmtId="0" fontId="64" fillId="0" borderId="11" xfId="61" applyFont="1" applyBorder="1" applyAlignment="1">
      <alignment horizontal="center" vertical="center" wrapText="1"/>
      <protection/>
    </xf>
    <xf numFmtId="0" fontId="64" fillId="0" borderId="11" xfId="61" applyFont="1" applyBorder="1" applyAlignment="1">
      <alignment horizontal="left" vertical="center" wrapText="1"/>
      <protection/>
    </xf>
    <xf numFmtId="0" fontId="64" fillId="0" borderId="11" xfId="61" applyFont="1" applyBorder="1" applyAlignment="1">
      <alignment horizontal="center"/>
      <protection/>
    </xf>
    <xf numFmtId="0" fontId="63" fillId="0" borderId="11" xfId="61" applyFont="1" applyBorder="1">
      <alignment/>
      <protection/>
    </xf>
    <xf numFmtId="164" fontId="63" fillId="0" borderId="0" xfId="61" applyNumberFormat="1" applyFont="1" applyBorder="1" applyAlignment="1">
      <alignment horizontal="center"/>
      <protection/>
    </xf>
    <xf numFmtId="164" fontId="63" fillId="0" borderId="11" xfId="61" applyNumberFormat="1" applyFont="1" applyBorder="1" applyAlignment="1">
      <alignment horizontal="center"/>
      <protection/>
    </xf>
    <xf numFmtId="0" fontId="64" fillId="0" borderId="0" xfId="61" applyFont="1" applyBorder="1" applyAlignment="1">
      <alignment horizontal="center"/>
      <protection/>
    </xf>
    <xf numFmtId="0" fontId="63" fillId="0" borderId="0" xfId="61" applyFont="1" applyBorder="1" applyAlignment="1">
      <alignment horizontal="center"/>
      <protection/>
    </xf>
    <xf numFmtId="0" fontId="64" fillId="0" borderId="11" xfId="61" applyFont="1" applyBorder="1" applyAlignment="1">
      <alignment horizontal="center" vertical="center"/>
      <protection/>
    </xf>
    <xf numFmtId="164" fontId="64" fillId="0" borderId="11" xfId="61" applyNumberFormat="1" applyFont="1" applyBorder="1" applyAlignment="1">
      <alignment horizontal="center" vertical="center" wrapText="1"/>
      <protection/>
    </xf>
    <xf numFmtId="164" fontId="2" fillId="0" borderId="0" xfId="0" applyNumberFormat="1" applyFont="1" applyFill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64" fillId="0" borderId="0" xfId="61" applyFont="1">
      <alignment/>
      <protection/>
    </xf>
    <xf numFmtId="0" fontId="64" fillId="0" borderId="0" xfId="61" applyFont="1" applyAlignment="1">
      <alignment horizontal="center"/>
      <protection/>
    </xf>
    <xf numFmtId="0" fontId="66" fillId="0" borderId="11" xfId="59" applyFont="1" applyBorder="1" applyAlignment="1">
      <alignment horizontal="center" vertical="center" wrapText="1"/>
      <protection/>
    </xf>
    <xf numFmtId="0" fontId="63" fillId="0" borderId="11" xfId="61" applyFont="1" applyBorder="1" applyAlignment="1">
      <alignment horizontal="center"/>
      <protection/>
    </xf>
    <xf numFmtId="0" fontId="2" fillId="0" borderId="11" xfId="59" applyFont="1" applyBorder="1" applyAlignment="1">
      <alignment wrapText="1"/>
      <protection/>
    </xf>
    <xf numFmtId="0" fontId="64" fillId="0" borderId="0" xfId="0" applyFont="1" applyAlignment="1">
      <alignment horizontal="center" vertical="center" wrapText="1"/>
    </xf>
    <xf numFmtId="0" fontId="63" fillId="0" borderId="11" xfId="61" applyFont="1" applyBorder="1" applyAlignment="1">
      <alignment horizontal="center" vertical="center" wrapText="1"/>
      <protection/>
    </xf>
    <xf numFmtId="164" fontId="63" fillId="0" borderId="11" xfId="61" applyNumberFormat="1" applyFont="1" applyBorder="1" applyAlignment="1">
      <alignment horizontal="center" vertical="center" wrapText="1"/>
      <protection/>
    </xf>
    <xf numFmtId="0" fontId="64" fillId="0" borderId="0" xfId="0" applyFont="1" applyAlignment="1">
      <alignment horizontal="center"/>
    </xf>
    <xf numFmtId="164" fontId="64" fillId="0" borderId="0" xfId="60" applyNumberFormat="1" applyFont="1" applyBorder="1" applyAlignment="1">
      <alignment horizontal="center"/>
      <protection/>
    </xf>
    <xf numFmtId="0" fontId="19" fillId="0" borderId="11" xfId="62" applyFont="1" applyFill="1" applyBorder="1" applyAlignment="1">
      <alignment horizontal="center"/>
      <protection/>
    </xf>
    <xf numFmtId="0" fontId="9" fillId="0" borderId="11" xfId="62" applyFont="1" applyFill="1" applyBorder="1" applyAlignment="1">
      <alignment horizontal="center" wrapText="1"/>
      <protection/>
    </xf>
    <xf numFmtId="0" fontId="9" fillId="0" borderId="11" xfId="62" applyFont="1" applyFill="1" applyBorder="1" applyAlignment="1">
      <alignment horizontal="center" vertical="center" wrapText="1"/>
      <protection/>
    </xf>
    <xf numFmtId="0" fontId="9" fillId="0" borderId="11" xfId="62" applyFont="1" applyFill="1" applyBorder="1" applyAlignment="1">
      <alignment horizontal="left" vertical="center" wrapText="1"/>
      <protection/>
    </xf>
    <xf numFmtId="0" fontId="2" fillId="0" borderId="0" xfId="62" applyNumberFormat="1" applyFont="1" applyFill="1">
      <alignment/>
      <protection/>
    </xf>
    <xf numFmtId="0" fontId="67" fillId="0" borderId="10" xfId="0" applyFont="1" applyBorder="1" applyAlignment="1">
      <alignment horizontal="center"/>
    </xf>
    <xf numFmtId="0" fontId="68" fillId="0" borderId="0" xfId="0" applyFont="1" applyAlignment="1">
      <alignment/>
    </xf>
    <xf numFmtId="0" fontId="10" fillId="0" borderId="0" xfId="62" applyFont="1" applyFill="1" applyAlignment="1">
      <alignment horizontal="right"/>
      <protection/>
    </xf>
    <xf numFmtId="0" fontId="68" fillId="0" borderId="11" xfId="0" applyFont="1" applyBorder="1" applyAlignment="1">
      <alignment/>
    </xf>
    <xf numFmtId="0" fontId="17" fillId="0" borderId="11" xfId="62" applyFont="1" applyFill="1" applyBorder="1" applyAlignment="1">
      <alignment wrapText="1"/>
      <protection/>
    </xf>
    <xf numFmtId="0" fontId="68" fillId="0" borderId="11" xfId="61" applyFont="1" applyBorder="1" applyAlignment="1">
      <alignment horizontal="center" vertical="center" wrapText="1"/>
      <protection/>
    </xf>
    <xf numFmtId="0" fontId="68" fillId="0" borderId="11" xfId="61" applyFont="1" applyBorder="1" applyAlignment="1">
      <alignment horizontal="center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0" fontId="68" fillId="0" borderId="11" xfId="0" applyFont="1" applyBorder="1" applyAlignment="1">
      <alignment horizontal="center"/>
    </xf>
    <xf numFmtId="164" fontId="68" fillId="0" borderId="11" xfId="0" applyNumberFormat="1" applyFont="1" applyBorder="1" applyAlignment="1">
      <alignment horizontal="center" vertical="center"/>
    </xf>
    <xf numFmtId="164" fontId="68" fillId="0" borderId="11" xfId="0" applyNumberFormat="1" applyFont="1" applyBorder="1" applyAlignment="1">
      <alignment/>
    </xf>
    <xf numFmtId="164" fontId="68" fillId="0" borderId="11" xfId="0" applyNumberFormat="1" applyFont="1" applyBorder="1" applyAlignment="1">
      <alignment horizontal="center"/>
    </xf>
    <xf numFmtId="164" fontId="68" fillId="0" borderId="11" xfId="0" applyNumberFormat="1" applyFont="1" applyBorder="1" applyAlignment="1">
      <alignment vertical="center"/>
    </xf>
    <xf numFmtId="0" fontId="64" fillId="0" borderId="0" xfId="62" applyFont="1" applyBorder="1" applyAlignment="1">
      <alignment horizontal="center" vertical="center" wrapText="1"/>
      <protection/>
    </xf>
    <xf numFmtId="0" fontId="4" fillId="35" borderId="0" xfId="62" applyFont="1" applyFill="1" applyBorder="1" applyAlignment="1">
      <alignment horizontal="left" vertical="center" wrapText="1" readingOrder="1"/>
      <protection/>
    </xf>
    <xf numFmtId="164" fontId="4" fillId="0" borderId="0" xfId="59" applyNumberFormat="1" applyFont="1" applyBorder="1" applyAlignment="1">
      <alignment horizontal="center" vertical="center" wrapText="1"/>
      <protection/>
    </xf>
    <xf numFmtId="3" fontId="2" fillId="35" borderId="0" xfId="62" applyNumberFormat="1" applyFont="1" applyFill="1" applyBorder="1" applyAlignment="1">
      <alignment horizontal="center" vertical="center"/>
      <protection/>
    </xf>
    <xf numFmtId="164" fontId="4" fillId="0" borderId="0" xfId="59" applyNumberFormat="1" applyFont="1" applyFill="1" applyBorder="1" applyAlignment="1">
      <alignment horizontal="center" vertical="center" wrapText="1"/>
      <protection/>
    </xf>
    <xf numFmtId="0" fontId="3" fillId="0" borderId="0" xfId="62" applyFont="1" applyBorder="1" applyAlignment="1">
      <alignment horizontal="center" vertical="center" wrapText="1"/>
      <protection/>
    </xf>
    <xf numFmtId="0" fontId="63" fillId="0" borderId="0" xfId="62" applyFont="1" applyBorder="1" applyAlignment="1">
      <alignment horizontal="center"/>
      <protection/>
    </xf>
    <xf numFmtId="0" fontId="4" fillId="0" borderId="0" xfId="57" applyFont="1" applyBorder="1" applyAlignment="1">
      <alignment horizontal="center" wrapText="1"/>
      <protection/>
    </xf>
    <xf numFmtId="0" fontId="4" fillId="0" borderId="0" xfId="57" applyFont="1" applyFill="1" applyBorder="1" applyAlignment="1">
      <alignment horizont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wrapText="1"/>
      <protection/>
    </xf>
    <xf numFmtId="164" fontId="63" fillId="0" borderId="14" xfId="0" applyNumberFormat="1" applyFont="1" applyBorder="1" applyAlignment="1">
      <alignment horizontal="center"/>
    </xf>
    <xf numFmtId="164" fontId="63" fillId="0" borderId="12" xfId="0" applyNumberFormat="1" applyFont="1" applyBorder="1" applyAlignment="1">
      <alignment horizontal="center"/>
    </xf>
    <xf numFmtId="0" fontId="15" fillId="0" borderId="0" xfId="62" applyFont="1" applyFill="1" applyAlignment="1">
      <alignment horizontal="center"/>
      <protection/>
    </xf>
    <xf numFmtId="0" fontId="15" fillId="0" borderId="11" xfId="62" applyFont="1" applyFill="1" applyBorder="1" applyAlignment="1">
      <alignment horizontal="center" vertical="center" wrapText="1"/>
      <protection/>
    </xf>
    <xf numFmtId="0" fontId="9" fillId="34" borderId="14" xfId="62" applyFont="1" applyFill="1" applyBorder="1" applyAlignment="1">
      <alignment horizontal="center" wrapText="1"/>
      <protection/>
    </xf>
    <xf numFmtId="0" fontId="9" fillId="34" borderId="12" xfId="62" applyFont="1" applyFill="1" applyBorder="1" applyAlignment="1">
      <alignment horizontal="center" wrapText="1"/>
      <protection/>
    </xf>
    <xf numFmtId="0" fontId="18" fillId="0" borderId="14" xfId="62" applyFont="1" applyFill="1" applyBorder="1" applyAlignment="1">
      <alignment horizontal="center" wrapText="1"/>
      <protection/>
    </xf>
    <xf numFmtId="0" fontId="18" fillId="0" borderId="15" xfId="62" applyFont="1" applyFill="1" applyBorder="1" applyAlignment="1">
      <alignment horizontal="center" wrapText="1"/>
      <protection/>
    </xf>
    <xf numFmtId="0" fontId="18" fillId="0" borderId="12" xfId="62" applyFont="1" applyFill="1" applyBorder="1" applyAlignment="1">
      <alignment horizontal="center" wrapText="1"/>
      <protection/>
    </xf>
    <xf numFmtId="0" fontId="15" fillId="0" borderId="14" xfId="62" applyFont="1" applyFill="1" applyBorder="1" applyAlignment="1">
      <alignment horizontal="center" vertical="center" wrapText="1"/>
      <protection/>
    </xf>
    <xf numFmtId="0" fontId="15" fillId="0" borderId="12" xfId="62" applyFont="1" applyFill="1" applyBorder="1" applyAlignment="1">
      <alignment horizontal="center" vertical="center" wrapText="1"/>
      <protection/>
    </xf>
    <xf numFmtId="165" fontId="63" fillId="0" borderId="14" xfId="0" applyNumberFormat="1" applyFont="1" applyBorder="1" applyAlignment="1">
      <alignment horizontal="center"/>
    </xf>
    <xf numFmtId="165" fontId="63" fillId="0" borderId="15" xfId="0" applyNumberFormat="1" applyFont="1" applyBorder="1" applyAlignment="1">
      <alignment horizontal="center"/>
    </xf>
    <xf numFmtId="165" fontId="63" fillId="0" borderId="12" xfId="0" applyNumberFormat="1" applyFont="1" applyBorder="1" applyAlignment="1">
      <alignment horizontal="center"/>
    </xf>
    <xf numFmtId="0" fontId="64" fillId="0" borderId="0" xfId="61" applyFont="1" applyAlignment="1">
      <alignment horizontal="center"/>
      <protection/>
    </xf>
    <xf numFmtId="0" fontId="15" fillId="0" borderId="11" xfId="61" applyFont="1" applyFill="1" applyBorder="1" applyAlignment="1">
      <alignment horizontal="center" vertical="center" wrapText="1"/>
      <protection/>
    </xf>
    <xf numFmtId="0" fontId="64" fillId="0" borderId="11" xfId="61" applyFont="1" applyBorder="1" applyAlignment="1">
      <alignment horizontal="center" vertical="center" wrapText="1"/>
      <protection/>
    </xf>
    <xf numFmtId="0" fontId="63" fillId="0" borderId="11" xfId="61" applyFont="1" applyBorder="1" applyAlignment="1">
      <alignment horizontal="center" vertical="center" wrapText="1"/>
      <protection/>
    </xf>
    <xf numFmtId="0" fontId="64" fillId="0" borderId="0" xfId="61" applyFont="1" applyAlignment="1">
      <alignment horizontal="left"/>
      <protection/>
    </xf>
    <xf numFmtId="0" fontId="15" fillId="0" borderId="14" xfId="61" applyFont="1" applyFill="1" applyBorder="1" applyAlignment="1">
      <alignment horizontal="center" vertical="center" wrapText="1"/>
      <protection/>
    </xf>
    <xf numFmtId="0" fontId="15" fillId="0" borderId="15" xfId="61" applyFont="1" applyFill="1" applyBorder="1" applyAlignment="1">
      <alignment horizontal="center" vertical="center" wrapText="1"/>
      <protection/>
    </xf>
    <xf numFmtId="0" fontId="15" fillId="0" borderId="12" xfId="61" applyFont="1" applyFill="1" applyBorder="1" applyAlignment="1">
      <alignment horizontal="center" vertical="center" wrapText="1"/>
      <protection/>
    </xf>
    <xf numFmtId="0" fontId="64" fillId="0" borderId="16" xfId="61" applyFont="1" applyBorder="1" applyAlignment="1">
      <alignment horizontal="center" vertical="center" wrapText="1"/>
      <protection/>
    </xf>
    <xf numFmtId="0" fontId="64" fillId="0" borderId="13" xfId="61" applyFont="1" applyBorder="1" applyAlignment="1">
      <alignment horizontal="center" vertical="center" wrapText="1"/>
      <protection/>
    </xf>
    <xf numFmtId="0" fontId="64" fillId="0" borderId="16" xfId="61" applyFont="1" applyBorder="1" applyAlignment="1">
      <alignment horizontal="left" vertical="center" wrapText="1"/>
      <protection/>
    </xf>
    <xf numFmtId="0" fontId="64" fillId="0" borderId="13" xfId="61" applyFont="1" applyBorder="1" applyAlignment="1">
      <alignment horizontal="left" vertical="center" wrapText="1"/>
      <protection/>
    </xf>
    <xf numFmtId="0" fontId="15" fillId="0" borderId="11" xfId="61" applyFont="1" applyFill="1" applyBorder="1" applyAlignment="1">
      <alignment horizontal="left" vertical="center" wrapText="1"/>
      <protection/>
    </xf>
    <xf numFmtId="0" fontId="64" fillId="0" borderId="17" xfId="61" applyFont="1" applyBorder="1" applyAlignment="1">
      <alignment horizontal="center" vertical="center" wrapText="1"/>
      <protection/>
    </xf>
    <xf numFmtId="0" fontId="64" fillId="0" borderId="17" xfId="61" applyFont="1" applyBorder="1" applyAlignment="1">
      <alignment horizontal="left" vertical="center" wrapText="1"/>
      <protection/>
    </xf>
    <xf numFmtId="0" fontId="63" fillId="0" borderId="14" xfId="61" applyFont="1" applyBorder="1" applyAlignment="1">
      <alignment horizontal="center"/>
      <protection/>
    </xf>
    <xf numFmtId="0" fontId="63" fillId="0" borderId="15" xfId="61" applyFont="1" applyBorder="1" applyAlignment="1">
      <alignment horizontal="center"/>
      <protection/>
    </xf>
    <xf numFmtId="0" fontId="63" fillId="0" borderId="12" xfId="61" applyFont="1" applyBorder="1" applyAlignment="1">
      <alignment horizontal="center"/>
      <protection/>
    </xf>
    <xf numFmtId="0" fontId="63" fillId="0" borderId="11" xfId="61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center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center"/>
    </xf>
    <xf numFmtId="0" fontId="69" fillId="0" borderId="11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15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164" fontId="68" fillId="0" borderId="11" xfId="0" applyNumberFormat="1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left"/>
    </xf>
    <xf numFmtId="0" fontId="64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63" fillId="0" borderId="11" xfId="0" applyFont="1" applyBorder="1" applyAlignment="1">
      <alignment horizontal="center" vertical="center" wrapText="1"/>
    </xf>
    <xf numFmtId="0" fontId="71" fillId="0" borderId="0" xfId="59" applyFont="1" applyAlignment="1">
      <alignment horizontal="center"/>
      <protection/>
    </xf>
    <xf numFmtId="0" fontId="3" fillId="0" borderId="0" xfId="59" applyFont="1" applyAlignment="1">
      <alignment horizontal="center" vertical="center" wrapText="1"/>
      <protection/>
    </xf>
    <xf numFmtId="0" fontId="10" fillId="0" borderId="0" xfId="59" applyFont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06fi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Havel.2"/>
      <sheetName val="Havel.3"/>
      <sheetName val="Havel.4"/>
      <sheetName val="Havel.5"/>
      <sheetName val="havel.6"/>
      <sheetName val="Havel.7"/>
      <sheetName val="Sheet8.9.10.11"/>
      <sheetName val="Havel.12"/>
      <sheetName val="Havel.13"/>
      <sheetName val="Havel. 12"/>
      <sheetName val="Havel.14.15.16.17"/>
      <sheetName val="Havel.18"/>
      <sheetName val="Havel.19"/>
    </sheetNames>
    <sheetDataSet>
      <sheetData sheetId="0">
        <row r="11">
          <cell r="E11">
            <v>1820050</v>
          </cell>
          <cell r="J11">
            <v>2000</v>
          </cell>
          <cell r="K11">
            <v>18050</v>
          </cell>
          <cell r="L11">
            <v>120000</v>
          </cell>
          <cell r="M11">
            <v>1680000</v>
          </cell>
          <cell r="N11">
            <v>0</v>
          </cell>
        </row>
        <row r="50">
          <cell r="J50">
            <v>251943.30000000002</v>
          </cell>
          <cell r="K50">
            <v>280000</v>
          </cell>
          <cell r="N50">
            <v>208200</v>
          </cell>
        </row>
        <row r="69">
          <cell r="J69">
            <v>27749.4</v>
          </cell>
          <cell r="K69">
            <v>208500</v>
          </cell>
          <cell r="L69">
            <v>0</v>
          </cell>
          <cell r="M69">
            <v>0</v>
          </cell>
          <cell r="N69">
            <v>12000</v>
          </cell>
        </row>
        <row r="82">
          <cell r="E82">
            <v>24420</v>
          </cell>
          <cell r="J82">
            <v>0</v>
          </cell>
          <cell r="K82">
            <v>17420</v>
          </cell>
          <cell r="L82">
            <v>0</v>
          </cell>
          <cell r="M82">
            <v>0</v>
          </cell>
          <cell r="N82">
            <v>7000</v>
          </cell>
        </row>
        <row r="96">
          <cell r="E96">
            <v>21130</v>
          </cell>
          <cell r="J96">
            <v>0</v>
          </cell>
          <cell r="K96">
            <v>10280</v>
          </cell>
          <cell r="L96">
            <v>0</v>
          </cell>
          <cell r="M96">
            <v>0</v>
          </cell>
          <cell r="N96">
            <v>10850</v>
          </cell>
        </row>
        <row r="113">
          <cell r="J113">
            <v>8900</v>
          </cell>
          <cell r="K113">
            <v>69700</v>
          </cell>
          <cell r="L113">
            <v>0</v>
          </cell>
          <cell r="M113">
            <v>3200000</v>
          </cell>
          <cell r="N113">
            <v>592100</v>
          </cell>
        </row>
        <row r="122">
          <cell r="E122">
            <v>2200</v>
          </cell>
          <cell r="K122">
            <v>1200</v>
          </cell>
          <cell r="L122">
            <v>1000</v>
          </cell>
        </row>
        <row r="132">
          <cell r="E132">
            <v>576000</v>
          </cell>
        </row>
        <row r="134">
          <cell r="N134">
            <v>0</v>
          </cell>
        </row>
        <row r="144">
          <cell r="J144">
            <v>8000</v>
          </cell>
          <cell r="K144">
            <v>46200</v>
          </cell>
        </row>
        <row r="154">
          <cell r="K154">
            <v>112000</v>
          </cell>
        </row>
        <row r="184">
          <cell r="E184">
            <v>12400</v>
          </cell>
          <cell r="L184">
            <v>12400</v>
          </cell>
        </row>
        <row r="193">
          <cell r="E193">
            <v>2484.7</v>
          </cell>
          <cell r="I193">
            <v>852500</v>
          </cell>
        </row>
        <row r="194">
          <cell r="J194">
            <v>13460.3</v>
          </cell>
        </row>
        <row r="195">
          <cell r="I195">
            <v>17200</v>
          </cell>
        </row>
        <row r="200">
          <cell r="J200">
            <v>750</v>
          </cell>
        </row>
        <row r="201">
          <cell r="J201">
            <v>750</v>
          </cell>
        </row>
        <row r="203">
          <cell r="E203">
            <v>1500</v>
          </cell>
        </row>
        <row r="205">
          <cell r="E205">
            <v>4000</v>
          </cell>
        </row>
        <row r="206">
          <cell r="E206">
            <v>7694</v>
          </cell>
        </row>
        <row r="245">
          <cell r="K245">
            <v>12800</v>
          </cell>
        </row>
        <row r="268">
          <cell r="K268">
            <v>32970</v>
          </cell>
        </row>
        <row r="289">
          <cell r="F289">
            <v>60000</v>
          </cell>
        </row>
        <row r="291">
          <cell r="F291">
            <v>16000</v>
          </cell>
        </row>
        <row r="294">
          <cell r="F294">
            <v>95000</v>
          </cell>
        </row>
        <row r="296">
          <cell r="F296">
            <v>1748</v>
          </cell>
        </row>
        <row r="297">
          <cell r="F297">
            <v>12713.5</v>
          </cell>
        </row>
        <row r="301">
          <cell r="F301">
            <v>3738.4</v>
          </cell>
        </row>
        <row r="302">
          <cell r="F302">
            <v>3529.7</v>
          </cell>
        </row>
        <row r="303">
          <cell r="F303">
            <v>4500</v>
          </cell>
        </row>
        <row r="304">
          <cell r="F304">
            <v>5000</v>
          </cell>
        </row>
        <row r="305">
          <cell r="F305">
            <v>4230</v>
          </cell>
        </row>
        <row r="307">
          <cell r="F307">
            <v>2700</v>
          </cell>
        </row>
        <row r="311">
          <cell r="F311">
            <v>2600</v>
          </cell>
        </row>
        <row r="313">
          <cell r="F313">
            <v>32970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26"/>
  <sheetViews>
    <sheetView tabSelected="1" zoomScalePageLayoutView="0" workbookViewId="0" topLeftCell="A318">
      <selection activeCell="D335" sqref="D335"/>
    </sheetView>
  </sheetViews>
  <sheetFormatPr defaultColWidth="9.140625" defaultRowHeight="15"/>
  <cols>
    <col min="1" max="1" width="4.421875" style="85" customWidth="1"/>
    <col min="2" max="2" width="49.8515625" style="85" customWidth="1"/>
    <col min="3" max="3" width="13.00390625" style="85" customWidth="1"/>
    <col min="4" max="4" width="14.7109375" style="85" customWidth="1"/>
    <col min="5" max="5" width="13.00390625" style="85" customWidth="1"/>
    <col min="6" max="6" width="14.57421875" style="85" customWidth="1"/>
    <col min="7" max="7" width="13.140625" style="85" customWidth="1"/>
    <col min="8" max="8" width="19.8515625" style="85" customWidth="1"/>
    <col min="9" max="9" width="10.7109375" style="85" bestFit="1" customWidth="1"/>
    <col min="10" max="10" width="12.421875" style="85" customWidth="1"/>
    <col min="11" max="11" width="11.57421875" style="85" customWidth="1"/>
    <col min="12" max="16384" width="9.140625" style="85" customWidth="1"/>
  </cols>
  <sheetData>
    <row r="1" spans="1:8" ht="16.5">
      <c r="A1" s="83"/>
      <c r="B1" s="84"/>
      <c r="C1" s="84"/>
      <c r="D1" s="84"/>
      <c r="E1" s="84"/>
      <c r="F1" s="84"/>
      <c r="G1" s="63"/>
      <c r="H1" s="159" t="s">
        <v>0</v>
      </c>
    </row>
    <row r="2" spans="1:8" ht="17.25">
      <c r="A2" s="83"/>
      <c r="B2" s="175" t="s">
        <v>1</v>
      </c>
      <c r="C2" s="175"/>
      <c r="D2" s="175"/>
      <c r="E2" s="175"/>
      <c r="F2" s="175"/>
      <c r="G2" s="175"/>
      <c r="H2" s="175"/>
    </row>
    <row r="3" spans="1:8" ht="16.5">
      <c r="A3" s="176" t="s">
        <v>2</v>
      </c>
      <c r="B3" s="176"/>
      <c r="C3" s="176"/>
      <c r="D3" s="176"/>
      <c r="E3" s="176"/>
      <c r="F3" s="176"/>
      <c r="G3" s="176"/>
      <c r="H3" s="176"/>
    </row>
    <row r="4" spans="1:8" ht="16.5">
      <c r="A4" s="1"/>
      <c r="B4" s="1"/>
      <c r="C4" s="1"/>
      <c r="D4" s="1"/>
      <c r="E4" s="1"/>
      <c r="F4" s="1"/>
      <c r="G4" s="98"/>
      <c r="H4" s="98"/>
    </row>
    <row r="5" spans="1:8" ht="90.75" customHeight="1">
      <c r="A5" s="2" t="s">
        <v>3</v>
      </c>
      <c r="B5" s="3" t="s">
        <v>4</v>
      </c>
      <c r="C5" s="3" t="s">
        <v>5</v>
      </c>
      <c r="D5" s="4" t="s">
        <v>6</v>
      </c>
      <c r="E5" s="5" t="s">
        <v>7</v>
      </c>
      <c r="F5" s="5" t="s">
        <v>8</v>
      </c>
      <c r="G5" s="64" t="s">
        <v>9</v>
      </c>
      <c r="H5" s="64" t="s">
        <v>10</v>
      </c>
    </row>
    <row r="6" spans="1:8" ht="24" customHeight="1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ht="32.25" customHeight="1">
      <c r="A7" s="44">
        <v>1</v>
      </c>
      <c r="B7" s="8" t="s">
        <v>11</v>
      </c>
      <c r="C7" s="9">
        <v>2630000</v>
      </c>
      <c r="D7" s="9">
        <v>2630000</v>
      </c>
      <c r="E7" s="9">
        <v>1680000</v>
      </c>
      <c r="F7" s="10" t="s">
        <v>12</v>
      </c>
      <c r="G7" s="91">
        <f>D7-C7</f>
        <v>0</v>
      </c>
      <c r="H7" s="99"/>
    </row>
    <row r="8" spans="1:8" ht="32.25" customHeight="1">
      <c r="A8" s="44">
        <v>2</v>
      </c>
      <c r="B8" s="11" t="s">
        <v>13</v>
      </c>
      <c r="C8" s="9">
        <v>196000</v>
      </c>
      <c r="D8" s="9">
        <v>213000</v>
      </c>
      <c r="E8" s="9">
        <v>120000</v>
      </c>
      <c r="F8" s="10" t="s">
        <v>14</v>
      </c>
      <c r="G8" s="91">
        <f>D8-C8</f>
        <v>17000</v>
      </c>
      <c r="H8" s="33"/>
    </row>
    <row r="9" spans="1:8" ht="32.25" customHeight="1">
      <c r="A9" s="44">
        <v>3</v>
      </c>
      <c r="B9" s="11" t="s">
        <v>15</v>
      </c>
      <c r="C9" s="9">
        <v>4000</v>
      </c>
      <c r="D9" s="9">
        <v>4000</v>
      </c>
      <c r="E9" s="9">
        <v>2000</v>
      </c>
      <c r="F9" s="10" t="s">
        <v>16</v>
      </c>
      <c r="G9" s="91">
        <f>D9-C9</f>
        <v>0</v>
      </c>
      <c r="H9" s="33"/>
    </row>
    <row r="10" spans="1:8" ht="32.25" customHeight="1">
      <c r="A10" s="44">
        <v>4</v>
      </c>
      <c r="B10" s="11" t="s">
        <v>17</v>
      </c>
      <c r="C10" s="9">
        <v>20000</v>
      </c>
      <c r="D10" s="9">
        <v>20000</v>
      </c>
      <c r="E10" s="9">
        <v>18050</v>
      </c>
      <c r="F10" s="10" t="s">
        <v>18</v>
      </c>
      <c r="G10" s="91">
        <f>D10-C10</f>
        <v>0</v>
      </c>
      <c r="H10" s="33"/>
    </row>
    <row r="11" spans="1:8" ht="25.5" customHeight="1">
      <c r="A11" s="44"/>
      <c r="B11" s="12" t="s">
        <v>19</v>
      </c>
      <c r="C11" s="13">
        <v>2850000</v>
      </c>
      <c r="D11" s="14">
        <f>SUM(D7:D10)</f>
        <v>2867000</v>
      </c>
      <c r="E11" s="15">
        <f>SUM(E7:E10)</f>
        <v>1820050</v>
      </c>
      <c r="F11" s="16"/>
      <c r="G11" s="100">
        <f>SUM(G7:G10)</f>
        <v>17000</v>
      </c>
      <c r="H11" s="33"/>
    </row>
    <row r="12" spans="1:8" ht="25.5" customHeight="1">
      <c r="A12" s="170"/>
      <c r="B12" s="171"/>
      <c r="C12" s="172"/>
      <c r="D12" s="75"/>
      <c r="E12" s="75"/>
      <c r="F12" s="173"/>
      <c r="G12" s="174"/>
      <c r="H12" s="61"/>
    </row>
    <row r="13" spans="1:8" ht="25.5" customHeight="1">
      <c r="A13" s="170"/>
      <c r="B13" s="171"/>
      <c r="C13" s="172"/>
      <c r="D13" s="75"/>
      <c r="E13" s="75"/>
      <c r="F13" s="173"/>
      <c r="G13" s="174"/>
      <c r="H13" s="61"/>
    </row>
    <row r="14" spans="1:8" ht="25.5" customHeight="1">
      <c r="A14" s="170"/>
      <c r="B14" s="171"/>
      <c r="C14" s="172"/>
      <c r="D14" s="75"/>
      <c r="E14" s="75"/>
      <c r="F14" s="173"/>
      <c r="G14" s="174"/>
      <c r="H14" s="61"/>
    </row>
    <row r="15" spans="1:8" ht="25.5" customHeight="1">
      <c r="A15" s="170"/>
      <c r="B15" s="171"/>
      <c r="C15" s="172"/>
      <c r="D15" s="75"/>
      <c r="E15" s="75"/>
      <c r="F15" s="173"/>
      <c r="G15" s="174"/>
      <c r="H15" s="61"/>
    </row>
    <row r="16" spans="1:8" ht="25.5" customHeight="1">
      <c r="A16" s="170"/>
      <c r="B16" s="171"/>
      <c r="C16" s="172"/>
      <c r="D16" s="75"/>
      <c r="E16" s="75"/>
      <c r="F16" s="173"/>
      <c r="G16" s="174"/>
      <c r="H16" s="61"/>
    </row>
    <row r="17" spans="1:8" ht="16.5">
      <c r="A17" s="83"/>
      <c r="B17" s="17"/>
      <c r="C17" s="18"/>
      <c r="D17" s="19"/>
      <c r="E17" s="19"/>
      <c r="F17" s="19"/>
      <c r="G17" s="101"/>
      <c r="H17" s="61"/>
    </row>
    <row r="18" spans="1:8" ht="16.5">
      <c r="A18" s="83"/>
      <c r="B18" s="17"/>
      <c r="C18" s="18"/>
      <c r="D18" s="19"/>
      <c r="E18" s="19"/>
      <c r="F18" s="19"/>
      <c r="G18" s="101"/>
      <c r="H18" s="61"/>
    </row>
    <row r="19" spans="1:8" ht="16.5">
      <c r="A19" s="83"/>
      <c r="B19" s="177" t="s">
        <v>20</v>
      </c>
      <c r="C19" s="177"/>
      <c r="D19" s="177"/>
      <c r="E19" s="177"/>
      <c r="F19" s="177"/>
      <c r="G19" s="177"/>
      <c r="H19" s="102"/>
    </row>
    <row r="20" spans="1:8" ht="16.5">
      <c r="A20" s="83"/>
      <c r="B20" s="178" t="s">
        <v>21</v>
      </c>
      <c r="C20" s="178"/>
      <c r="D20" s="178"/>
      <c r="E20" s="178"/>
      <c r="F20" s="178"/>
      <c r="G20" s="178"/>
      <c r="H20" s="103"/>
    </row>
    <row r="21" spans="1:8" ht="16.5">
      <c r="A21" s="83"/>
      <c r="B21" s="20"/>
      <c r="C21" s="20"/>
      <c r="D21" s="20"/>
      <c r="E21" s="20"/>
      <c r="F21" s="20"/>
      <c r="G21" s="21"/>
      <c r="H21" s="63"/>
    </row>
    <row r="22" spans="1:8" ht="81">
      <c r="A22" s="2" t="s">
        <v>3</v>
      </c>
      <c r="B22" s="3" t="s">
        <v>4</v>
      </c>
      <c r="C22" s="3" t="s">
        <v>5</v>
      </c>
      <c r="D22" s="4" t="s">
        <v>6</v>
      </c>
      <c r="E22" s="5" t="s">
        <v>7</v>
      </c>
      <c r="F22" s="5" t="s">
        <v>8</v>
      </c>
      <c r="G22" s="64" t="s">
        <v>9</v>
      </c>
      <c r="H22" s="64" t="s">
        <v>10</v>
      </c>
    </row>
    <row r="23" spans="1:8" ht="16.5">
      <c r="A23" s="6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  <c r="H23" s="7">
        <v>8</v>
      </c>
    </row>
    <row r="24" spans="1:8" ht="102">
      <c r="A24" s="44">
        <v>1</v>
      </c>
      <c r="B24" s="22" t="s">
        <v>22</v>
      </c>
      <c r="C24" s="23">
        <v>0</v>
      </c>
      <c r="D24" s="23">
        <v>50000</v>
      </c>
      <c r="E24" s="23">
        <v>18511</v>
      </c>
      <c r="F24" s="24" t="s">
        <v>23</v>
      </c>
      <c r="G24" s="23">
        <f>D24-C24</f>
        <v>50000</v>
      </c>
      <c r="H24" s="25" t="s">
        <v>306</v>
      </c>
    </row>
    <row r="25" spans="1:8" ht="63.75">
      <c r="A25" s="44">
        <v>2</v>
      </c>
      <c r="B25" s="22" t="s">
        <v>24</v>
      </c>
      <c r="C25" s="23">
        <v>0</v>
      </c>
      <c r="D25" s="23">
        <v>40000</v>
      </c>
      <c r="E25" s="23">
        <v>12000</v>
      </c>
      <c r="F25" s="24" t="s">
        <v>23</v>
      </c>
      <c r="G25" s="23">
        <f aca="true" t="shared" si="0" ref="G25:G53">D25-C25</f>
        <v>40000</v>
      </c>
      <c r="H25" s="26" t="s">
        <v>307</v>
      </c>
    </row>
    <row r="26" spans="1:8" ht="25.5">
      <c r="A26" s="44">
        <v>3</v>
      </c>
      <c r="B26" s="22" t="s">
        <v>25</v>
      </c>
      <c r="C26" s="23">
        <v>0</v>
      </c>
      <c r="D26" s="23">
        <v>61158.9</v>
      </c>
      <c r="E26" s="23">
        <v>5800</v>
      </c>
      <c r="F26" s="24" t="s">
        <v>23</v>
      </c>
      <c r="G26" s="23">
        <f t="shared" si="0"/>
        <v>61158.9</v>
      </c>
      <c r="H26" s="26" t="s">
        <v>308</v>
      </c>
    </row>
    <row r="27" spans="1:8" ht="25.5">
      <c r="A27" s="44">
        <v>4</v>
      </c>
      <c r="B27" s="22" t="s">
        <v>26</v>
      </c>
      <c r="C27" s="23">
        <v>0</v>
      </c>
      <c r="D27" s="23">
        <v>73798.4</v>
      </c>
      <c r="E27" s="23">
        <v>32.8</v>
      </c>
      <c r="F27" s="24" t="s">
        <v>23</v>
      </c>
      <c r="G27" s="23">
        <f t="shared" si="0"/>
        <v>73798.4</v>
      </c>
      <c r="H27" s="26" t="s">
        <v>27</v>
      </c>
    </row>
    <row r="28" spans="1:8" ht="38.25">
      <c r="A28" s="44">
        <v>5</v>
      </c>
      <c r="B28" s="22" t="s">
        <v>28</v>
      </c>
      <c r="C28" s="23">
        <v>0</v>
      </c>
      <c r="D28" s="23">
        <v>98448.5</v>
      </c>
      <c r="E28" s="23">
        <v>0</v>
      </c>
      <c r="F28" s="24" t="s">
        <v>23</v>
      </c>
      <c r="G28" s="23">
        <f t="shared" si="0"/>
        <v>98448.5</v>
      </c>
      <c r="H28" s="26" t="s">
        <v>29</v>
      </c>
    </row>
    <row r="29" spans="1:8" ht="25.5">
      <c r="A29" s="44">
        <v>6</v>
      </c>
      <c r="B29" s="22" t="s">
        <v>30</v>
      </c>
      <c r="C29" s="23">
        <v>0</v>
      </c>
      <c r="D29" s="23">
        <v>101076.4</v>
      </c>
      <c r="E29" s="23">
        <v>4000</v>
      </c>
      <c r="F29" s="24" t="s">
        <v>23</v>
      </c>
      <c r="G29" s="23">
        <f t="shared" si="0"/>
        <v>101076.4</v>
      </c>
      <c r="H29" s="26" t="s">
        <v>31</v>
      </c>
    </row>
    <row r="30" spans="1:8" ht="38.25">
      <c r="A30" s="44">
        <v>7</v>
      </c>
      <c r="B30" s="22" t="s">
        <v>32</v>
      </c>
      <c r="C30" s="23">
        <v>0</v>
      </c>
      <c r="D30" s="23">
        <v>15000</v>
      </c>
      <c r="E30" s="23">
        <v>0</v>
      </c>
      <c r="F30" s="24" t="s">
        <v>23</v>
      </c>
      <c r="G30" s="23">
        <f t="shared" si="0"/>
        <v>15000</v>
      </c>
      <c r="H30" s="26" t="s">
        <v>33</v>
      </c>
    </row>
    <row r="31" spans="1:8" ht="63.75">
      <c r="A31" s="44">
        <v>8</v>
      </c>
      <c r="B31" s="22" t="s">
        <v>34</v>
      </c>
      <c r="C31" s="23">
        <v>0</v>
      </c>
      <c r="D31" s="23">
        <v>78233.8</v>
      </c>
      <c r="E31" s="23">
        <v>0</v>
      </c>
      <c r="F31" s="24" t="s">
        <v>23</v>
      </c>
      <c r="G31" s="23">
        <f t="shared" si="0"/>
        <v>78233.8</v>
      </c>
      <c r="H31" s="26" t="s">
        <v>35</v>
      </c>
    </row>
    <row r="32" spans="1:8" ht="25.5">
      <c r="A32" s="44">
        <v>9</v>
      </c>
      <c r="B32" s="22" t="s">
        <v>36</v>
      </c>
      <c r="C32" s="23">
        <v>0</v>
      </c>
      <c r="D32" s="23">
        <v>155000</v>
      </c>
      <c r="E32" s="23">
        <v>5800</v>
      </c>
      <c r="F32" s="24" t="s">
        <v>23</v>
      </c>
      <c r="G32" s="23">
        <f t="shared" si="0"/>
        <v>155000</v>
      </c>
      <c r="H32" s="26" t="s">
        <v>310</v>
      </c>
    </row>
    <row r="33" spans="1:8" ht="102">
      <c r="A33" s="44">
        <v>10</v>
      </c>
      <c r="B33" s="22" t="s">
        <v>37</v>
      </c>
      <c r="C33" s="23">
        <v>0</v>
      </c>
      <c r="D33" s="23">
        <v>52000</v>
      </c>
      <c r="E33" s="23">
        <v>29042.9</v>
      </c>
      <c r="F33" s="24" t="s">
        <v>38</v>
      </c>
      <c r="G33" s="23">
        <f t="shared" si="0"/>
        <v>52000</v>
      </c>
      <c r="H33" s="26" t="s">
        <v>309</v>
      </c>
    </row>
    <row r="34" spans="1:8" ht="76.5">
      <c r="A34" s="44">
        <v>11</v>
      </c>
      <c r="B34" s="22" t="s">
        <v>39</v>
      </c>
      <c r="C34" s="23">
        <v>0</v>
      </c>
      <c r="D34" s="23">
        <v>40000</v>
      </c>
      <c r="E34" s="23">
        <v>26279.1</v>
      </c>
      <c r="F34" s="24" t="s">
        <v>38</v>
      </c>
      <c r="G34" s="23">
        <f t="shared" si="0"/>
        <v>40000</v>
      </c>
      <c r="H34" s="26" t="s">
        <v>311</v>
      </c>
    </row>
    <row r="35" spans="1:8" ht="76.5">
      <c r="A35" s="44">
        <v>12</v>
      </c>
      <c r="B35" s="22" t="s">
        <v>40</v>
      </c>
      <c r="C35" s="23">
        <v>0</v>
      </c>
      <c r="D35" s="23">
        <v>15000</v>
      </c>
      <c r="E35" s="23">
        <v>10393.5</v>
      </c>
      <c r="F35" s="24" t="s">
        <v>38</v>
      </c>
      <c r="G35" s="23">
        <f t="shared" si="0"/>
        <v>15000</v>
      </c>
      <c r="H35" s="26" t="s">
        <v>312</v>
      </c>
    </row>
    <row r="36" spans="1:8" ht="76.5">
      <c r="A36" s="44">
        <v>13</v>
      </c>
      <c r="B36" s="22" t="s">
        <v>41</v>
      </c>
      <c r="C36" s="23">
        <v>0</v>
      </c>
      <c r="D36" s="23">
        <v>70000</v>
      </c>
      <c r="E36" s="23">
        <v>27841.6</v>
      </c>
      <c r="F36" s="24" t="s">
        <v>38</v>
      </c>
      <c r="G36" s="23">
        <f t="shared" si="0"/>
        <v>70000</v>
      </c>
      <c r="H36" s="26" t="s">
        <v>313</v>
      </c>
    </row>
    <row r="37" spans="1:8" ht="76.5">
      <c r="A37" s="44">
        <v>14</v>
      </c>
      <c r="B37" s="22" t="s">
        <v>42</v>
      </c>
      <c r="C37" s="23">
        <v>60000</v>
      </c>
      <c r="D37" s="23">
        <v>30000</v>
      </c>
      <c r="E37" s="23">
        <v>21354.4</v>
      </c>
      <c r="F37" s="24" t="s">
        <v>38</v>
      </c>
      <c r="G37" s="23">
        <f t="shared" si="0"/>
        <v>-30000</v>
      </c>
      <c r="H37" s="26" t="s">
        <v>314</v>
      </c>
    </row>
    <row r="38" spans="1:8" ht="127.5">
      <c r="A38" s="44">
        <v>15</v>
      </c>
      <c r="B38" s="22" t="s">
        <v>43</v>
      </c>
      <c r="C38" s="23">
        <v>130000</v>
      </c>
      <c r="D38" s="23">
        <v>120000</v>
      </c>
      <c r="E38" s="23">
        <v>88093</v>
      </c>
      <c r="F38" s="24" t="s">
        <v>38</v>
      </c>
      <c r="G38" s="23">
        <f>D38-C38</f>
        <v>-10000</v>
      </c>
      <c r="H38" s="26" t="s">
        <v>315</v>
      </c>
    </row>
    <row r="39" spans="1:8" ht="54">
      <c r="A39" s="44">
        <v>16</v>
      </c>
      <c r="B39" s="22" t="s">
        <v>44</v>
      </c>
      <c r="C39" s="23">
        <v>0</v>
      </c>
      <c r="D39" s="23">
        <v>40000</v>
      </c>
      <c r="E39" s="23">
        <v>0</v>
      </c>
      <c r="F39" s="24" t="s">
        <v>38</v>
      </c>
      <c r="G39" s="23">
        <f t="shared" si="0"/>
        <v>40000</v>
      </c>
      <c r="H39" s="26" t="s">
        <v>316</v>
      </c>
    </row>
    <row r="40" spans="1:8" ht="54">
      <c r="A40" s="44">
        <v>17</v>
      </c>
      <c r="B40" s="22" t="s">
        <v>45</v>
      </c>
      <c r="C40" s="23">
        <v>0</v>
      </c>
      <c r="D40" s="23">
        <v>2000</v>
      </c>
      <c r="E40" s="23">
        <v>1895</v>
      </c>
      <c r="F40" s="24" t="s">
        <v>38</v>
      </c>
      <c r="G40" s="23">
        <f t="shared" si="0"/>
        <v>2000</v>
      </c>
      <c r="H40" s="26" t="s">
        <v>318</v>
      </c>
    </row>
    <row r="41" spans="1:8" ht="54">
      <c r="A41" s="44">
        <v>18</v>
      </c>
      <c r="B41" s="22" t="s">
        <v>46</v>
      </c>
      <c r="C41" s="23">
        <v>0</v>
      </c>
      <c r="D41" s="23">
        <v>18000</v>
      </c>
      <c r="E41" s="23">
        <v>900</v>
      </c>
      <c r="F41" s="24" t="s">
        <v>38</v>
      </c>
      <c r="G41" s="23">
        <f t="shared" si="0"/>
        <v>18000</v>
      </c>
      <c r="H41" s="26" t="s">
        <v>317</v>
      </c>
    </row>
    <row r="42" spans="1:8" ht="17.25">
      <c r="A42" s="44">
        <v>19</v>
      </c>
      <c r="B42" s="22" t="s">
        <v>47</v>
      </c>
      <c r="C42" s="23">
        <v>80000</v>
      </c>
      <c r="D42" s="23">
        <v>0</v>
      </c>
      <c r="E42" s="23">
        <v>0</v>
      </c>
      <c r="F42" s="24" t="s">
        <v>48</v>
      </c>
      <c r="G42" s="23">
        <f t="shared" si="0"/>
        <v>-80000</v>
      </c>
      <c r="H42" s="26" t="s">
        <v>49</v>
      </c>
    </row>
    <row r="43" spans="1:8" ht="17.25">
      <c r="A43" s="44">
        <v>20</v>
      </c>
      <c r="B43" s="22" t="s">
        <v>50</v>
      </c>
      <c r="C43" s="23">
        <v>60000</v>
      </c>
      <c r="D43" s="23">
        <v>0</v>
      </c>
      <c r="E43" s="23">
        <v>0</v>
      </c>
      <c r="F43" s="24" t="s">
        <v>48</v>
      </c>
      <c r="G43" s="23">
        <f t="shared" si="0"/>
        <v>-60000</v>
      </c>
      <c r="H43" s="26" t="s">
        <v>49</v>
      </c>
    </row>
    <row r="44" spans="1:8" ht="17.25">
      <c r="A44" s="44">
        <v>21</v>
      </c>
      <c r="B44" s="22" t="s">
        <v>51</v>
      </c>
      <c r="C44" s="23">
        <v>40000</v>
      </c>
      <c r="D44" s="23">
        <v>0</v>
      </c>
      <c r="E44" s="23">
        <v>0</v>
      </c>
      <c r="F44" s="24" t="s">
        <v>48</v>
      </c>
      <c r="G44" s="23">
        <f t="shared" si="0"/>
        <v>-40000</v>
      </c>
      <c r="H44" s="26" t="s">
        <v>49</v>
      </c>
    </row>
    <row r="45" spans="1:8" ht="17.25">
      <c r="A45" s="44">
        <v>22</v>
      </c>
      <c r="B45" s="22" t="s">
        <v>52</v>
      </c>
      <c r="C45" s="23">
        <v>50000</v>
      </c>
      <c r="D45" s="23">
        <v>0</v>
      </c>
      <c r="E45" s="23">
        <v>0</v>
      </c>
      <c r="F45" s="24" t="s">
        <v>48</v>
      </c>
      <c r="G45" s="23">
        <f t="shared" si="0"/>
        <v>-50000</v>
      </c>
      <c r="H45" s="26" t="s">
        <v>49</v>
      </c>
    </row>
    <row r="46" spans="1:8" ht="17.25">
      <c r="A46" s="44">
        <v>23</v>
      </c>
      <c r="B46" s="22" t="s">
        <v>53</v>
      </c>
      <c r="C46" s="23">
        <v>60000</v>
      </c>
      <c r="D46" s="23">
        <v>0</v>
      </c>
      <c r="E46" s="23">
        <v>0</v>
      </c>
      <c r="F46" s="24" t="s">
        <v>48</v>
      </c>
      <c r="G46" s="23">
        <f t="shared" si="0"/>
        <v>-60000</v>
      </c>
      <c r="H46" s="26" t="s">
        <v>49</v>
      </c>
    </row>
    <row r="47" spans="1:8" ht="17.25">
      <c r="A47" s="44">
        <v>24</v>
      </c>
      <c r="B47" s="22" t="s">
        <v>54</v>
      </c>
      <c r="C47" s="23">
        <v>40000</v>
      </c>
      <c r="D47" s="23">
        <v>0</v>
      </c>
      <c r="E47" s="23">
        <v>0</v>
      </c>
      <c r="F47" s="24" t="s">
        <v>48</v>
      </c>
      <c r="G47" s="23">
        <f t="shared" si="0"/>
        <v>-40000</v>
      </c>
      <c r="H47" s="26" t="s">
        <v>49</v>
      </c>
    </row>
    <row r="48" spans="1:8" ht="17.25">
      <c r="A48" s="44">
        <v>25</v>
      </c>
      <c r="B48" s="22" t="s">
        <v>55</v>
      </c>
      <c r="C48" s="23">
        <v>40000</v>
      </c>
      <c r="D48" s="23">
        <v>0</v>
      </c>
      <c r="E48" s="23">
        <v>0</v>
      </c>
      <c r="F48" s="24" t="s">
        <v>48</v>
      </c>
      <c r="G48" s="23">
        <f t="shared" si="0"/>
        <v>-40000</v>
      </c>
      <c r="H48" s="26" t="s">
        <v>49</v>
      </c>
    </row>
    <row r="49" spans="1:8" ht="17.25">
      <c r="A49" s="44">
        <v>26</v>
      </c>
      <c r="B49" s="28" t="s">
        <v>56</v>
      </c>
      <c r="C49" s="23">
        <v>50000</v>
      </c>
      <c r="D49" s="23">
        <v>0</v>
      </c>
      <c r="E49" s="23">
        <v>0</v>
      </c>
      <c r="F49" s="24" t="s">
        <v>48</v>
      </c>
      <c r="G49" s="23">
        <f t="shared" si="0"/>
        <v>-50000</v>
      </c>
      <c r="H49" s="26" t="s">
        <v>49</v>
      </c>
    </row>
    <row r="50" spans="1:8" ht="17.25">
      <c r="A50" s="44">
        <v>27</v>
      </c>
      <c r="B50" s="22" t="s">
        <v>57</v>
      </c>
      <c r="C50" s="23">
        <v>40000</v>
      </c>
      <c r="D50" s="23">
        <v>0</v>
      </c>
      <c r="E50" s="23">
        <v>0</v>
      </c>
      <c r="F50" s="24" t="s">
        <v>48</v>
      </c>
      <c r="G50" s="23">
        <f t="shared" si="0"/>
        <v>-40000</v>
      </c>
      <c r="H50" s="26" t="s">
        <v>49</v>
      </c>
    </row>
    <row r="51" spans="1:8" ht="17.25">
      <c r="A51" s="44">
        <v>28</v>
      </c>
      <c r="B51" s="22" t="s">
        <v>58</v>
      </c>
      <c r="C51" s="23">
        <v>40000</v>
      </c>
      <c r="D51" s="23">
        <v>0</v>
      </c>
      <c r="E51" s="23">
        <v>0</v>
      </c>
      <c r="F51" s="24" t="s">
        <v>48</v>
      </c>
      <c r="G51" s="23">
        <f t="shared" si="0"/>
        <v>-40000</v>
      </c>
      <c r="H51" s="26" t="s">
        <v>49</v>
      </c>
    </row>
    <row r="52" spans="1:8" ht="17.25">
      <c r="A52" s="44">
        <v>29</v>
      </c>
      <c r="B52" s="22" t="s">
        <v>59</v>
      </c>
      <c r="C52" s="23">
        <v>40000</v>
      </c>
      <c r="D52" s="23">
        <v>0</v>
      </c>
      <c r="E52" s="23">
        <v>0</v>
      </c>
      <c r="F52" s="24" t="s">
        <v>48</v>
      </c>
      <c r="G52" s="23">
        <f t="shared" si="0"/>
        <v>-40000</v>
      </c>
      <c r="H52" s="26" t="s">
        <v>49</v>
      </c>
    </row>
    <row r="53" spans="1:8" ht="17.25">
      <c r="A53" s="44">
        <v>30</v>
      </c>
      <c r="B53" s="22" t="s">
        <v>60</v>
      </c>
      <c r="C53" s="23">
        <v>70000</v>
      </c>
      <c r="D53" s="23">
        <v>0</v>
      </c>
      <c r="E53" s="23">
        <v>0</v>
      </c>
      <c r="F53" s="24" t="s">
        <v>48</v>
      </c>
      <c r="G53" s="23">
        <f t="shared" si="0"/>
        <v>-70000</v>
      </c>
      <c r="H53" s="26" t="s">
        <v>49</v>
      </c>
    </row>
    <row r="54" spans="1:8" ht="17.25">
      <c r="A54" s="44">
        <v>31</v>
      </c>
      <c r="B54" s="22" t="s">
        <v>61</v>
      </c>
      <c r="C54" s="23">
        <v>490000</v>
      </c>
      <c r="D54" s="23">
        <v>490000</v>
      </c>
      <c r="E54" s="23">
        <v>280000</v>
      </c>
      <c r="F54" s="10" t="s">
        <v>62</v>
      </c>
      <c r="G54" s="23">
        <f>D54-C54</f>
        <v>0</v>
      </c>
      <c r="H54" s="26" t="s">
        <v>49</v>
      </c>
    </row>
    <row r="55" spans="1:8" ht="17.25">
      <c r="A55" s="44">
        <v>32</v>
      </c>
      <c r="B55" s="22" t="s">
        <v>61</v>
      </c>
      <c r="C55" s="23">
        <v>0</v>
      </c>
      <c r="D55" s="23">
        <v>432800</v>
      </c>
      <c r="E55" s="23">
        <v>208200</v>
      </c>
      <c r="F55" s="10" t="s">
        <v>63</v>
      </c>
      <c r="G55" s="23">
        <f>D55-C55</f>
        <v>432800</v>
      </c>
      <c r="H55" s="26" t="s">
        <v>49</v>
      </c>
    </row>
    <row r="56" spans="1:8" ht="17.25">
      <c r="A56" s="44"/>
      <c r="B56" s="29" t="s">
        <v>64</v>
      </c>
      <c r="C56" s="29">
        <f>SUM(C24:C54)</f>
        <v>1290000</v>
      </c>
      <c r="D56" s="29">
        <f>SUM(D24:D55)</f>
        <v>1982516</v>
      </c>
      <c r="E56" s="29">
        <f>SUM(E24:E55)</f>
        <v>740143.3</v>
      </c>
      <c r="F56" s="30"/>
      <c r="G56" s="29">
        <f>SUM(G24:G55)</f>
        <v>692516</v>
      </c>
      <c r="H56" s="33"/>
    </row>
    <row r="57" spans="1:8" ht="16.5">
      <c r="A57" s="86"/>
      <c r="C57" s="87"/>
      <c r="G57" s="104"/>
      <c r="H57" s="104"/>
    </row>
    <row r="58" spans="1:8" ht="16.5">
      <c r="A58" s="83"/>
      <c r="B58" s="178" t="s">
        <v>65</v>
      </c>
      <c r="C58" s="178"/>
      <c r="D58" s="178"/>
      <c r="E58" s="178"/>
      <c r="F58" s="178"/>
      <c r="G58" s="178"/>
      <c r="H58" s="63"/>
    </row>
    <row r="59" spans="1:8" ht="16.5">
      <c r="A59" s="86"/>
      <c r="G59" s="104"/>
      <c r="H59" s="105"/>
    </row>
    <row r="60" spans="1:8" ht="81">
      <c r="A60" s="2" t="s">
        <v>3</v>
      </c>
      <c r="B60" s="3" t="s">
        <v>4</v>
      </c>
      <c r="C60" s="3" t="s">
        <v>5</v>
      </c>
      <c r="D60" s="4" t="s">
        <v>66</v>
      </c>
      <c r="E60" s="5" t="s">
        <v>7</v>
      </c>
      <c r="F60" s="5" t="s">
        <v>8</v>
      </c>
      <c r="G60" s="64" t="s">
        <v>9</v>
      </c>
      <c r="H60" s="64" t="s">
        <v>10</v>
      </c>
    </row>
    <row r="61" spans="1:8" ht="16.5">
      <c r="A61" s="6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</row>
    <row r="62" spans="1:8" ht="27">
      <c r="A62" s="24">
        <v>1</v>
      </c>
      <c r="B62" s="22" t="s">
        <v>67</v>
      </c>
      <c r="C62" s="31">
        <v>3278.2</v>
      </c>
      <c r="D62" s="31">
        <v>3278.2</v>
      </c>
      <c r="E62" s="32">
        <v>1520</v>
      </c>
      <c r="F62" s="24" t="s">
        <v>68</v>
      </c>
      <c r="G62" s="106">
        <f>D62-C62</f>
        <v>0</v>
      </c>
      <c r="H62" s="26" t="s">
        <v>69</v>
      </c>
    </row>
    <row r="63" spans="1:8" ht="27">
      <c r="A63" s="24"/>
      <c r="B63" s="22" t="s">
        <v>70</v>
      </c>
      <c r="C63" s="31"/>
      <c r="D63" s="31"/>
      <c r="E63" s="32"/>
      <c r="F63" s="24"/>
      <c r="G63" s="106"/>
      <c r="H63" s="26"/>
    </row>
    <row r="64" spans="1:8" ht="27">
      <c r="A64" s="24">
        <v>2</v>
      </c>
      <c r="B64" s="34" t="s">
        <v>71</v>
      </c>
      <c r="C64" s="31">
        <v>0</v>
      </c>
      <c r="D64" s="31">
        <v>7200</v>
      </c>
      <c r="E64" s="32">
        <v>0</v>
      </c>
      <c r="F64" s="24" t="s">
        <v>68</v>
      </c>
      <c r="G64" s="106">
        <f aca="true" t="shared" si="1" ref="G64:G74">D64-C64</f>
        <v>7200</v>
      </c>
      <c r="H64" s="26" t="s">
        <v>72</v>
      </c>
    </row>
    <row r="65" spans="1:8" ht="27">
      <c r="A65" s="24">
        <v>3</v>
      </c>
      <c r="B65" s="34" t="s">
        <v>73</v>
      </c>
      <c r="C65" s="31">
        <v>0</v>
      </c>
      <c r="D65" s="31">
        <v>43668.4</v>
      </c>
      <c r="E65" s="32">
        <v>0</v>
      </c>
      <c r="F65" s="24" t="s">
        <v>68</v>
      </c>
      <c r="G65" s="106">
        <f t="shared" si="1"/>
        <v>43668.4</v>
      </c>
      <c r="H65" s="26" t="s">
        <v>72</v>
      </c>
    </row>
    <row r="66" spans="1:8" ht="27">
      <c r="A66" s="24">
        <v>4</v>
      </c>
      <c r="B66" s="34" t="s">
        <v>74</v>
      </c>
      <c r="C66" s="31">
        <v>0</v>
      </c>
      <c r="D66" s="31">
        <v>12076.4</v>
      </c>
      <c r="E66" s="32">
        <v>0</v>
      </c>
      <c r="F66" s="24" t="s">
        <v>68</v>
      </c>
      <c r="G66" s="106">
        <f t="shared" si="1"/>
        <v>12076.4</v>
      </c>
      <c r="H66" s="26" t="s">
        <v>72</v>
      </c>
    </row>
    <row r="67" spans="1:8" ht="27">
      <c r="A67" s="24">
        <v>5</v>
      </c>
      <c r="B67" s="34" t="s">
        <v>75</v>
      </c>
      <c r="C67" s="31">
        <v>0</v>
      </c>
      <c r="D67" s="31">
        <v>79700</v>
      </c>
      <c r="E67" s="32">
        <v>0</v>
      </c>
      <c r="F67" s="24" t="s">
        <v>68</v>
      </c>
      <c r="G67" s="106">
        <f t="shared" si="1"/>
        <v>79700</v>
      </c>
      <c r="H67" s="26" t="s">
        <v>72</v>
      </c>
    </row>
    <row r="68" spans="1:8" ht="27">
      <c r="A68" s="24">
        <v>6</v>
      </c>
      <c r="B68" s="34" t="s">
        <v>76</v>
      </c>
      <c r="C68" s="31">
        <v>0</v>
      </c>
      <c r="D68" s="31">
        <v>39800</v>
      </c>
      <c r="E68" s="32">
        <v>0</v>
      </c>
      <c r="F68" s="24" t="s">
        <v>68</v>
      </c>
      <c r="G68" s="106">
        <f t="shared" si="1"/>
        <v>39800</v>
      </c>
      <c r="H68" s="26" t="s">
        <v>72</v>
      </c>
    </row>
    <row r="69" spans="1:8" ht="27">
      <c r="A69" s="24">
        <v>7</v>
      </c>
      <c r="B69" s="34" t="s">
        <v>77</v>
      </c>
      <c r="C69" s="31">
        <v>0</v>
      </c>
      <c r="D69" s="31">
        <v>29600</v>
      </c>
      <c r="E69" s="32">
        <v>0</v>
      </c>
      <c r="F69" s="24" t="s">
        <v>68</v>
      </c>
      <c r="G69" s="106">
        <f t="shared" si="1"/>
        <v>29600</v>
      </c>
      <c r="H69" s="26" t="s">
        <v>72</v>
      </c>
    </row>
    <row r="70" spans="1:8" ht="54">
      <c r="A70" s="24">
        <v>8</v>
      </c>
      <c r="B70" s="22" t="s">
        <v>78</v>
      </c>
      <c r="C70" s="31">
        <v>18917</v>
      </c>
      <c r="D70" s="31">
        <v>20000</v>
      </c>
      <c r="E70" s="32">
        <v>11628.7</v>
      </c>
      <c r="F70" s="24" t="s">
        <v>79</v>
      </c>
      <c r="G70" s="106">
        <f t="shared" si="1"/>
        <v>1083</v>
      </c>
      <c r="H70" s="26" t="s">
        <v>319</v>
      </c>
    </row>
    <row r="71" spans="1:8" ht="54">
      <c r="A71" s="24">
        <v>9</v>
      </c>
      <c r="B71" s="22" t="s">
        <v>80</v>
      </c>
      <c r="C71" s="31">
        <v>28915</v>
      </c>
      <c r="D71" s="31">
        <v>30000</v>
      </c>
      <c r="E71" s="32">
        <v>14600.7</v>
      </c>
      <c r="F71" s="24" t="s">
        <v>79</v>
      </c>
      <c r="G71" s="106">
        <f t="shared" si="1"/>
        <v>1085</v>
      </c>
      <c r="H71" s="26" t="s">
        <v>322</v>
      </c>
    </row>
    <row r="72" spans="1:8" ht="27">
      <c r="A72" s="24">
        <v>10</v>
      </c>
      <c r="B72" s="22" t="s">
        <v>81</v>
      </c>
      <c r="C72" s="31">
        <v>263889.8</v>
      </c>
      <c r="D72" s="31">
        <v>0</v>
      </c>
      <c r="E72" s="32">
        <v>0</v>
      </c>
      <c r="F72" s="24" t="s">
        <v>68</v>
      </c>
      <c r="G72" s="106">
        <f t="shared" si="1"/>
        <v>-263889.8</v>
      </c>
      <c r="H72" s="26" t="s">
        <v>69</v>
      </c>
    </row>
    <row r="73" spans="1:8" ht="16.5">
      <c r="A73" s="24">
        <v>11</v>
      </c>
      <c r="B73" s="22" t="s">
        <v>81</v>
      </c>
      <c r="C73" s="31">
        <v>762000</v>
      </c>
      <c r="D73" s="31">
        <v>258000</v>
      </c>
      <c r="E73" s="35">
        <v>208500</v>
      </c>
      <c r="F73" s="10" t="s">
        <v>62</v>
      </c>
      <c r="G73" s="106">
        <f t="shared" si="1"/>
        <v>-504000</v>
      </c>
      <c r="H73" s="26" t="s">
        <v>69</v>
      </c>
    </row>
    <row r="74" spans="1:8" ht="27">
      <c r="A74" s="24">
        <v>12</v>
      </c>
      <c r="B74" s="22" t="s">
        <v>81</v>
      </c>
      <c r="C74" s="31">
        <v>240000</v>
      </c>
      <c r="D74" s="31">
        <v>250000</v>
      </c>
      <c r="E74" s="35">
        <v>12000</v>
      </c>
      <c r="F74" s="10" t="s">
        <v>82</v>
      </c>
      <c r="G74" s="106">
        <f t="shared" si="1"/>
        <v>10000</v>
      </c>
      <c r="H74" s="26" t="s">
        <v>69</v>
      </c>
    </row>
    <row r="75" spans="1:8" ht="16.5">
      <c r="A75" s="183" t="s">
        <v>64</v>
      </c>
      <c r="B75" s="183"/>
      <c r="C75" s="37">
        <f>SUM(C62:C74)</f>
        <v>1317000</v>
      </c>
      <c r="D75" s="37">
        <v>773323</v>
      </c>
      <c r="E75" s="37">
        <f>SUM(E62:E74)</f>
        <v>248249.4</v>
      </c>
      <c r="F75" s="38"/>
      <c r="G75" s="107">
        <f>SUM(G62:G74)</f>
        <v>-543677</v>
      </c>
      <c r="H75" s="108"/>
    </row>
    <row r="76" spans="1:8" ht="16.5">
      <c r="A76" s="40"/>
      <c r="B76" s="40"/>
      <c r="C76" s="41"/>
      <c r="D76" s="41"/>
      <c r="E76" s="41"/>
      <c r="F76" s="42"/>
      <c r="G76" s="109"/>
      <c r="H76" s="110"/>
    </row>
    <row r="77" spans="1:8" ht="16.5">
      <c r="A77" s="83"/>
      <c r="B77" s="177" t="s">
        <v>83</v>
      </c>
      <c r="C77" s="177"/>
      <c r="D77" s="177"/>
      <c r="E77" s="177"/>
      <c r="F77" s="177"/>
      <c r="G77" s="177"/>
      <c r="H77" s="103"/>
    </row>
    <row r="78" spans="1:8" ht="16.5">
      <c r="A78" s="86"/>
      <c r="G78" s="104"/>
      <c r="H78" s="105"/>
    </row>
    <row r="79" spans="1:8" ht="81">
      <c r="A79" s="2" t="s">
        <v>3</v>
      </c>
      <c r="B79" s="3" t="s">
        <v>4</v>
      </c>
      <c r="C79" s="3" t="s">
        <v>5</v>
      </c>
      <c r="D79" s="4" t="s">
        <v>66</v>
      </c>
      <c r="E79" s="5" t="s">
        <v>7</v>
      </c>
      <c r="F79" s="5" t="s">
        <v>8</v>
      </c>
      <c r="G79" s="64" t="s">
        <v>9</v>
      </c>
      <c r="H79" s="64" t="s">
        <v>10</v>
      </c>
    </row>
    <row r="80" spans="1:8" ht="16.5">
      <c r="A80" s="6">
        <v>1</v>
      </c>
      <c r="B80" s="7">
        <v>2</v>
      </c>
      <c r="C80" s="7">
        <v>3</v>
      </c>
      <c r="D80" s="7">
        <v>4</v>
      </c>
      <c r="E80" s="7">
        <v>5</v>
      </c>
      <c r="F80" s="7">
        <v>6</v>
      </c>
      <c r="G80" s="7">
        <v>7</v>
      </c>
      <c r="H80" s="7">
        <v>8</v>
      </c>
    </row>
    <row r="81" spans="1:8" ht="27">
      <c r="A81" s="44">
        <v>1</v>
      </c>
      <c r="B81" s="11" t="s">
        <v>84</v>
      </c>
      <c r="C81" s="31">
        <v>0</v>
      </c>
      <c r="D81" s="31">
        <v>1140</v>
      </c>
      <c r="E81" s="31">
        <v>500</v>
      </c>
      <c r="F81" s="10" t="s">
        <v>62</v>
      </c>
      <c r="G81" s="106">
        <f>D81-C81</f>
        <v>1140</v>
      </c>
      <c r="H81" s="26" t="s">
        <v>69</v>
      </c>
    </row>
    <row r="82" spans="1:8" ht="27">
      <c r="A82" s="44">
        <v>2</v>
      </c>
      <c r="B82" s="11" t="s">
        <v>85</v>
      </c>
      <c r="C82" s="31">
        <v>0</v>
      </c>
      <c r="D82" s="31">
        <v>1200</v>
      </c>
      <c r="E82" s="31">
        <v>520</v>
      </c>
      <c r="F82" s="10" t="s">
        <v>62</v>
      </c>
      <c r="G82" s="106">
        <f aca="true" t="shared" si="2" ref="G82:G87">D82-C82</f>
        <v>1200</v>
      </c>
      <c r="H82" s="26" t="s">
        <v>69</v>
      </c>
    </row>
    <row r="83" spans="1:8" ht="27">
      <c r="A83" s="44">
        <v>3</v>
      </c>
      <c r="B83" s="11" t="s">
        <v>86</v>
      </c>
      <c r="C83" s="31">
        <v>0</v>
      </c>
      <c r="D83" s="31">
        <v>3670</v>
      </c>
      <c r="E83" s="31">
        <v>1800</v>
      </c>
      <c r="F83" s="10" t="s">
        <v>62</v>
      </c>
      <c r="G83" s="106">
        <f t="shared" si="2"/>
        <v>3670</v>
      </c>
      <c r="H83" s="26" t="s">
        <v>69</v>
      </c>
    </row>
    <row r="84" spans="1:8" ht="27">
      <c r="A84" s="44">
        <v>4</v>
      </c>
      <c r="B84" s="11" t="s">
        <v>87</v>
      </c>
      <c r="C84" s="31">
        <v>0</v>
      </c>
      <c r="D84" s="31">
        <v>5500</v>
      </c>
      <c r="E84" s="31">
        <v>2600</v>
      </c>
      <c r="F84" s="10" t="s">
        <v>62</v>
      </c>
      <c r="G84" s="106">
        <f t="shared" si="2"/>
        <v>5500</v>
      </c>
      <c r="H84" s="26" t="s">
        <v>69</v>
      </c>
    </row>
    <row r="85" spans="1:8" ht="27">
      <c r="A85" s="44">
        <v>5</v>
      </c>
      <c r="B85" s="11" t="s">
        <v>88</v>
      </c>
      <c r="C85" s="31">
        <v>1595100</v>
      </c>
      <c r="D85" s="31">
        <v>0</v>
      </c>
      <c r="E85" s="31">
        <v>0</v>
      </c>
      <c r="F85" s="10" t="s">
        <v>48</v>
      </c>
      <c r="G85" s="106">
        <f t="shared" si="2"/>
        <v>-1595100</v>
      </c>
      <c r="H85" s="26" t="s">
        <v>89</v>
      </c>
    </row>
    <row r="86" spans="1:8" ht="27">
      <c r="A86" s="44">
        <v>6</v>
      </c>
      <c r="B86" s="11" t="s">
        <v>88</v>
      </c>
      <c r="C86" s="31">
        <v>102000</v>
      </c>
      <c r="D86" s="31">
        <v>25000</v>
      </c>
      <c r="E86" s="31">
        <v>12000</v>
      </c>
      <c r="F86" s="10" t="s">
        <v>62</v>
      </c>
      <c r="G86" s="106">
        <f t="shared" si="2"/>
        <v>-77000</v>
      </c>
      <c r="H86" s="26" t="s">
        <v>69</v>
      </c>
    </row>
    <row r="87" spans="1:8" ht="27">
      <c r="A87" s="44">
        <v>7</v>
      </c>
      <c r="B87" s="11" t="s">
        <v>90</v>
      </c>
      <c r="C87" s="31">
        <v>10000</v>
      </c>
      <c r="D87" s="31">
        <v>12000</v>
      </c>
      <c r="E87" s="31">
        <v>7000</v>
      </c>
      <c r="F87" s="10" t="s">
        <v>82</v>
      </c>
      <c r="G87" s="106">
        <f t="shared" si="2"/>
        <v>2000</v>
      </c>
      <c r="H87" s="26" t="s">
        <v>69</v>
      </c>
    </row>
    <row r="88" spans="1:8" ht="16.5">
      <c r="A88" s="183" t="s">
        <v>64</v>
      </c>
      <c r="B88" s="183"/>
      <c r="C88" s="13">
        <f>SUM(C81:C87)</f>
        <v>1707100</v>
      </c>
      <c r="D88" s="13">
        <f>SUM(D81:D87)</f>
        <v>48510</v>
      </c>
      <c r="E88" s="13">
        <f>SUM(E81:E87)</f>
        <v>24420</v>
      </c>
      <c r="F88" s="13"/>
      <c r="G88" s="100">
        <f>SUM(G81:G87)</f>
        <v>-1658590</v>
      </c>
      <c r="H88" s="111"/>
    </row>
    <row r="89" spans="1:8" ht="16.5">
      <c r="A89" s="177" t="s">
        <v>91</v>
      </c>
      <c r="B89" s="177"/>
      <c r="C89" s="177"/>
      <c r="D89" s="177"/>
      <c r="E89" s="177"/>
      <c r="F89" s="177"/>
      <c r="G89" s="21"/>
      <c r="H89" s="63"/>
    </row>
    <row r="90" spans="1:8" ht="16.5">
      <c r="A90" s="83"/>
      <c r="B90" s="84"/>
      <c r="C90" s="84"/>
      <c r="D90" s="84"/>
      <c r="E90" s="84"/>
      <c r="F90" s="84"/>
      <c r="G90" s="63"/>
      <c r="H90" s="63"/>
    </row>
    <row r="91" spans="1:8" ht="85.5">
      <c r="A91" s="2" t="s">
        <v>3</v>
      </c>
      <c r="B91" s="3" t="s">
        <v>4</v>
      </c>
      <c r="C91" s="3" t="s">
        <v>92</v>
      </c>
      <c r="D91" s="4" t="s">
        <v>66</v>
      </c>
      <c r="E91" s="5" t="s">
        <v>7</v>
      </c>
      <c r="F91" s="5" t="s">
        <v>8</v>
      </c>
      <c r="G91" s="64" t="s">
        <v>9</v>
      </c>
      <c r="H91" s="64" t="s">
        <v>10</v>
      </c>
    </row>
    <row r="92" spans="1:8" ht="16.5">
      <c r="A92" s="6">
        <v>1</v>
      </c>
      <c r="B92" s="7">
        <v>2</v>
      </c>
      <c r="C92" s="7">
        <v>3</v>
      </c>
      <c r="D92" s="7">
        <v>4</v>
      </c>
      <c r="E92" s="7">
        <v>5</v>
      </c>
      <c r="F92" s="7">
        <v>6</v>
      </c>
      <c r="G92" s="7">
        <v>7</v>
      </c>
      <c r="H92" s="7">
        <v>8</v>
      </c>
    </row>
    <row r="93" spans="1:8" ht="40.5">
      <c r="A93" s="10">
        <v>1</v>
      </c>
      <c r="B93" s="11" t="s">
        <v>93</v>
      </c>
      <c r="C93" s="45">
        <v>0</v>
      </c>
      <c r="D93" s="31">
        <v>1100</v>
      </c>
      <c r="E93" s="31">
        <v>850</v>
      </c>
      <c r="F93" s="10" t="s">
        <v>82</v>
      </c>
      <c r="G93" s="106">
        <f>D93-C93</f>
        <v>1100</v>
      </c>
      <c r="H93" s="26" t="s">
        <v>69</v>
      </c>
    </row>
    <row r="94" spans="1:8" ht="54">
      <c r="A94" s="10">
        <v>2</v>
      </c>
      <c r="B94" s="11" t="s">
        <v>94</v>
      </c>
      <c r="C94" s="45">
        <v>0</v>
      </c>
      <c r="D94" s="31">
        <v>1000</v>
      </c>
      <c r="E94" s="31">
        <v>480</v>
      </c>
      <c r="F94" s="10" t="s">
        <v>62</v>
      </c>
      <c r="G94" s="106">
        <f aca="true" t="shared" si="3" ref="G94:G99">D94-C94</f>
        <v>1000</v>
      </c>
      <c r="H94" s="26" t="s">
        <v>69</v>
      </c>
    </row>
    <row r="95" spans="1:8" ht="54">
      <c r="A95" s="10">
        <v>4</v>
      </c>
      <c r="B95" s="11" t="s">
        <v>95</v>
      </c>
      <c r="C95" s="45">
        <v>0</v>
      </c>
      <c r="D95" s="31">
        <v>1200</v>
      </c>
      <c r="E95" s="31">
        <v>800</v>
      </c>
      <c r="F95" s="10" t="s">
        <v>96</v>
      </c>
      <c r="G95" s="106">
        <f t="shared" si="3"/>
        <v>1200</v>
      </c>
      <c r="H95" s="26" t="s">
        <v>69</v>
      </c>
    </row>
    <row r="96" spans="1:8" ht="27">
      <c r="A96" s="10">
        <v>5</v>
      </c>
      <c r="B96" s="11" t="s">
        <v>97</v>
      </c>
      <c r="C96" s="45">
        <v>0</v>
      </c>
      <c r="D96" s="31">
        <v>8800</v>
      </c>
      <c r="E96" s="31">
        <v>4800</v>
      </c>
      <c r="F96" s="10" t="s">
        <v>62</v>
      </c>
      <c r="G96" s="106">
        <f t="shared" si="3"/>
        <v>8800</v>
      </c>
      <c r="H96" s="26" t="s">
        <v>69</v>
      </c>
    </row>
    <row r="97" spans="1:8" ht="27">
      <c r="A97" s="10">
        <v>6</v>
      </c>
      <c r="B97" s="11" t="s">
        <v>98</v>
      </c>
      <c r="C97" s="44">
        <v>69700</v>
      </c>
      <c r="D97" s="31">
        <v>8000</v>
      </c>
      <c r="E97" s="31">
        <v>4200</v>
      </c>
      <c r="F97" s="10" t="s">
        <v>62</v>
      </c>
      <c r="G97" s="106">
        <f t="shared" si="3"/>
        <v>-61700</v>
      </c>
      <c r="H97" s="26" t="s">
        <v>69</v>
      </c>
    </row>
    <row r="98" spans="1:8" ht="16.5">
      <c r="A98" s="10">
        <v>7</v>
      </c>
      <c r="B98" s="11" t="s">
        <v>99</v>
      </c>
      <c r="C98" s="46">
        <v>26900</v>
      </c>
      <c r="D98" s="82">
        <v>0</v>
      </c>
      <c r="E98" s="82">
        <v>0</v>
      </c>
      <c r="F98" s="160" t="s">
        <v>100</v>
      </c>
      <c r="G98" s="106">
        <f t="shared" si="3"/>
        <v>-26900</v>
      </c>
      <c r="H98" s="26" t="s">
        <v>101</v>
      </c>
    </row>
    <row r="99" spans="1:8" ht="27">
      <c r="A99" s="10">
        <v>8</v>
      </c>
      <c r="B99" s="11" t="s">
        <v>99</v>
      </c>
      <c r="C99" s="45">
        <v>0</v>
      </c>
      <c r="D99" s="31">
        <v>21800</v>
      </c>
      <c r="E99" s="31">
        <v>10000</v>
      </c>
      <c r="F99" s="10" t="s">
        <v>82</v>
      </c>
      <c r="G99" s="106">
        <f t="shared" si="3"/>
        <v>21800</v>
      </c>
      <c r="H99" s="26" t="s">
        <v>69</v>
      </c>
    </row>
    <row r="100" spans="1:8" ht="16.5">
      <c r="A100" s="183" t="s">
        <v>64</v>
      </c>
      <c r="B100" s="183"/>
      <c r="C100" s="37">
        <f>SUM(C93:C99)</f>
        <v>96600</v>
      </c>
      <c r="D100" s="37">
        <f>SUM(D93:D99)</f>
        <v>41900</v>
      </c>
      <c r="E100" s="37">
        <f>SUM(E93:E99)</f>
        <v>21130</v>
      </c>
      <c r="F100" s="47"/>
      <c r="G100" s="112">
        <f>SUM(G93:G99)</f>
        <v>-54700</v>
      </c>
      <c r="H100" s="33"/>
    </row>
    <row r="101" spans="1:8" ht="16.5">
      <c r="A101" s="86"/>
      <c r="G101" s="104"/>
      <c r="H101" s="104"/>
    </row>
    <row r="102" spans="1:8" ht="16.5">
      <c r="A102" s="177" t="s">
        <v>102</v>
      </c>
      <c r="B102" s="177"/>
      <c r="C102" s="177"/>
      <c r="D102" s="177"/>
      <c r="E102" s="177"/>
      <c r="F102" s="177"/>
      <c r="G102" s="63"/>
      <c r="H102" s="63"/>
    </row>
    <row r="103" spans="1:8" ht="16.5">
      <c r="A103" s="86"/>
      <c r="G103" s="104"/>
      <c r="H103" s="105"/>
    </row>
    <row r="104" spans="1:8" ht="81">
      <c r="A104" s="2" t="s">
        <v>3</v>
      </c>
      <c r="B104" s="3" t="s">
        <v>4</v>
      </c>
      <c r="C104" s="3" t="s">
        <v>5</v>
      </c>
      <c r="D104" s="4" t="s">
        <v>66</v>
      </c>
      <c r="E104" s="5" t="s">
        <v>7</v>
      </c>
      <c r="F104" s="5" t="s">
        <v>8</v>
      </c>
      <c r="G104" s="64" t="s">
        <v>9</v>
      </c>
      <c r="H104" s="64" t="s">
        <v>10</v>
      </c>
    </row>
    <row r="105" spans="1:8" ht="16.5">
      <c r="A105" s="6">
        <v>1</v>
      </c>
      <c r="B105" s="7">
        <v>2</v>
      </c>
      <c r="C105" s="7">
        <v>3</v>
      </c>
      <c r="D105" s="7">
        <v>4</v>
      </c>
      <c r="E105" s="7">
        <v>5</v>
      </c>
      <c r="F105" s="7">
        <v>6</v>
      </c>
      <c r="G105" s="7">
        <v>7</v>
      </c>
      <c r="H105" s="7">
        <v>8</v>
      </c>
    </row>
    <row r="106" spans="1:8" ht="40.5">
      <c r="A106" s="10">
        <v>1</v>
      </c>
      <c r="B106" s="48" t="s">
        <v>103</v>
      </c>
      <c r="C106" s="38"/>
      <c r="D106" s="49">
        <v>5350000</v>
      </c>
      <c r="E106" s="49">
        <v>3200000</v>
      </c>
      <c r="F106" s="50" t="s">
        <v>12</v>
      </c>
      <c r="G106" s="32">
        <v>1100000</v>
      </c>
      <c r="H106" s="27" t="s">
        <v>69</v>
      </c>
    </row>
    <row r="107" spans="1:8" ht="49.5">
      <c r="A107" s="10">
        <v>2</v>
      </c>
      <c r="B107" s="48" t="s">
        <v>104</v>
      </c>
      <c r="C107" s="38"/>
      <c r="D107" s="49">
        <v>2161.6</v>
      </c>
      <c r="E107" s="49">
        <v>1100</v>
      </c>
      <c r="F107" s="50" t="s">
        <v>68</v>
      </c>
      <c r="G107" s="32">
        <v>1061.6</v>
      </c>
      <c r="H107" s="27" t="s">
        <v>69</v>
      </c>
    </row>
    <row r="108" spans="1:8" ht="16.5">
      <c r="A108" s="10">
        <v>3</v>
      </c>
      <c r="B108" s="11" t="s">
        <v>105</v>
      </c>
      <c r="C108" s="38"/>
      <c r="D108" s="49">
        <v>160000</v>
      </c>
      <c r="E108" s="9">
        <v>160000</v>
      </c>
      <c r="F108" s="50" t="s">
        <v>63</v>
      </c>
      <c r="G108" s="32">
        <v>0</v>
      </c>
      <c r="H108" s="27" t="s">
        <v>69</v>
      </c>
    </row>
    <row r="109" spans="1:8" ht="16.5">
      <c r="A109" s="10">
        <v>4</v>
      </c>
      <c r="B109" s="11" t="s">
        <v>106</v>
      </c>
      <c r="C109" s="38"/>
      <c r="D109" s="49">
        <v>294000</v>
      </c>
      <c r="E109" s="9">
        <v>270000</v>
      </c>
      <c r="F109" s="50" t="s">
        <v>63</v>
      </c>
      <c r="G109" s="32">
        <v>0</v>
      </c>
      <c r="H109" s="27" t="s">
        <v>69</v>
      </c>
    </row>
    <row r="110" spans="1:8" ht="16.5">
      <c r="A110" s="10">
        <v>5</v>
      </c>
      <c r="B110" s="11" t="s">
        <v>107</v>
      </c>
      <c r="C110" s="38"/>
      <c r="D110" s="49">
        <v>210000</v>
      </c>
      <c r="E110" s="9">
        <v>120000</v>
      </c>
      <c r="F110" s="50" t="s">
        <v>63</v>
      </c>
      <c r="G110" s="32">
        <v>90000</v>
      </c>
      <c r="H110" s="27" t="s">
        <v>69</v>
      </c>
    </row>
    <row r="111" spans="1:8" ht="33">
      <c r="A111" s="10">
        <v>6</v>
      </c>
      <c r="B111" s="11" t="s">
        <v>108</v>
      </c>
      <c r="C111" s="38"/>
      <c r="D111" s="49">
        <v>60000</v>
      </c>
      <c r="E111" s="9">
        <v>60000</v>
      </c>
      <c r="F111" s="50" t="s">
        <v>109</v>
      </c>
      <c r="G111" s="32">
        <v>0</v>
      </c>
      <c r="H111" s="27" t="s">
        <v>69</v>
      </c>
    </row>
    <row r="112" spans="1:8" ht="33">
      <c r="A112" s="10">
        <v>7</v>
      </c>
      <c r="B112" s="11" t="s">
        <v>110</v>
      </c>
      <c r="C112" s="38"/>
      <c r="D112" s="49">
        <v>585000</v>
      </c>
      <c r="E112" s="9">
        <v>42100</v>
      </c>
      <c r="F112" s="50" t="s">
        <v>82</v>
      </c>
      <c r="G112" s="32">
        <v>542900</v>
      </c>
      <c r="H112" s="27" t="s">
        <v>69</v>
      </c>
    </row>
    <row r="113" spans="1:8" ht="16.5">
      <c r="A113" s="10">
        <v>8</v>
      </c>
      <c r="B113" s="11" t="s">
        <v>110</v>
      </c>
      <c r="C113" s="38"/>
      <c r="D113" s="49">
        <v>10000</v>
      </c>
      <c r="E113" s="9">
        <v>8500</v>
      </c>
      <c r="F113" s="50" t="s">
        <v>62</v>
      </c>
      <c r="G113" s="32">
        <v>1500</v>
      </c>
      <c r="H113" s="27" t="s">
        <v>69</v>
      </c>
    </row>
    <row r="114" spans="1:8" ht="49.5">
      <c r="A114" s="10">
        <v>9</v>
      </c>
      <c r="B114" s="22" t="s">
        <v>111</v>
      </c>
      <c r="C114" s="38"/>
      <c r="D114" s="49">
        <v>2300</v>
      </c>
      <c r="E114" s="9">
        <v>1200</v>
      </c>
      <c r="F114" s="50" t="s">
        <v>112</v>
      </c>
      <c r="G114" s="32">
        <v>1100</v>
      </c>
      <c r="H114" s="27" t="s">
        <v>69</v>
      </c>
    </row>
    <row r="115" spans="1:8" ht="33">
      <c r="A115" s="10">
        <v>10</v>
      </c>
      <c r="B115" s="22" t="s">
        <v>113</v>
      </c>
      <c r="C115" s="38"/>
      <c r="D115" s="49">
        <v>13654</v>
      </c>
      <c r="E115" s="9">
        <v>7800</v>
      </c>
      <c r="F115" s="50" t="s">
        <v>48</v>
      </c>
      <c r="G115" s="32">
        <v>5854</v>
      </c>
      <c r="H115" s="27" t="s">
        <v>69</v>
      </c>
    </row>
    <row r="116" spans="1:8" ht="16.5">
      <c r="A116" s="183" t="s">
        <v>64</v>
      </c>
      <c r="B116" s="183"/>
      <c r="C116" s="88">
        <v>1380000</v>
      </c>
      <c r="D116" s="37">
        <v>6687115.6</v>
      </c>
      <c r="E116" s="37">
        <f>SUM(E106:E115)</f>
        <v>3870700</v>
      </c>
      <c r="F116" s="38"/>
      <c r="G116" s="108">
        <v>1742415.5999999996</v>
      </c>
      <c r="H116" s="33"/>
    </row>
    <row r="117" spans="1:8" ht="16.5">
      <c r="A117" s="86"/>
      <c r="G117" s="104"/>
      <c r="H117" s="104"/>
    </row>
    <row r="118" spans="1:8" ht="16.5">
      <c r="A118" s="150"/>
      <c r="G118" s="104"/>
      <c r="H118" s="104"/>
    </row>
    <row r="119" spans="1:8" ht="16.5">
      <c r="A119" s="150"/>
      <c r="G119" s="104"/>
      <c r="H119" s="104"/>
    </row>
    <row r="120" spans="1:8" ht="16.5">
      <c r="A120" s="150"/>
      <c r="G120" s="104"/>
      <c r="H120" s="104"/>
    </row>
    <row r="121" spans="1:8" ht="16.5">
      <c r="A121" s="150"/>
      <c r="G121" s="104"/>
      <c r="H121" s="104"/>
    </row>
    <row r="122" spans="1:10" ht="16.5">
      <c r="A122" s="177" t="s">
        <v>114</v>
      </c>
      <c r="B122" s="177"/>
      <c r="C122" s="177"/>
      <c r="D122" s="177"/>
      <c r="E122" s="177"/>
      <c r="F122" s="177"/>
      <c r="G122" s="63"/>
      <c r="H122" s="63"/>
      <c r="J122" s="87"/>
    </row>
    <row r="123" spans="1:10" ht="16.5">
      <c r="A123" s="86"/>
      <c r="G123" s="104"/>
      <c r="H123" s="105"/>
      <c r="J123" s="87"/>
    </row>
    <row r="124" spans="1:9" ht="81">
      <c r="A124" s="2" t="s">
        <v>3</v>
      </c>
      <c r="B124" s="3" t="s">
        <v>4</v>
      </c>
      <c r="C124" s="3" t="s">
        <v>5</v>
      </c>
      <c r="D124" s="4" t="s">
        <v>66</v>
      </c>
      <c r="E124" s="5" t="s">
        <v>7</v>
      </c>
      <c r="F124" s="5" t="s">
        <v>8</v>
      </c>
      <c r="G124" s="64" t="s">
        <v>9</v>
      </c>
      <c r="H124" s="64" t="s">
        <v>10</v>
      </c>
      <c r="I124" s="87"/>
    </row>
    <row r="125" spans="1:9" ht="16.5">
      <c r="A125" s="6">
        <v>1</v>
      </c>
      <c r="B125" s="7">
        <v>2</v>
      </c>
      <c r="C125" s="7">
        <v>3</v>
      </c>
      <c r="D125" s="7">
        <v>4</v>
      </c>
      <c r="E125" s="7">
        <v>5</v>
      </c>
      <c r="F125" s="7">
        <v>6</v>
      </c>
      <c r="G125" s="7">
        <v>7</v>
      </c>
      <c r="H125" s="7">
        <v>8</v>
      </c>
      <c r="I125" s="87"/>
    </row>
    <row r="126" spans="1:9" ht="16.5">
      <c r="A126" s="10">
        <v>1</v>
      </c>
      <c r="B126" s="51" t="s">
        <v>115</v>
      </c>
      <c r="C126" s="52">
        <v>8000</v>
      </c>
      <c r="D126" s="31">
        <v>4000</v>
      </c>
      <c r="E126" s="31">
        <v>1200</v>
      </c>
      <c r="F126" s="53" t="s">
        <v>62</v>
      </c>
      <c r="G126" s="113">
        <f>D126-C126</f>
        <v>-4000</v>
      </c>
      <c r="H126" s="27" t="s">
        <v>69</v>
      </c>
      <c r="I126" s="87"/>
    </row>
    <row r="127" spans="1:9" ht="16.5">
      <c r="A127" s="54">
        <v>2</v>
      </c>
      <c r="B127" s="51" t="s">
        <v>116</v>
      </c>
      <c r="C127" s="52">
        <v>143000</v>
      </c>
      <c r="D127" s="31">
        <v>2000</v>
      </c>
      <c r="E127" s="31">
        <v>1000</v>
      </c>
      <c r="F127" s="53" t="s">
        <v>14</v>
      </c>
      <c r="G127" s="113">
        <f>D127-C127</f>
        <v>-141000</v>
      </c>
      <c r="H127" s="27" t="s">
        <v>69</v>
      </c>
      <c r="I127" s="87"/>
    </row>
    <row r="128" spans="1:9" ht="16.5">
      <c r="A128" s="183" t="s">
        <v>64</v>
      </c>
      <c r="B128" s="183"/>
      <c r="C128" s="37">
        <v>151000</v>
      </c>
      <c r="D128" s="37">
        <f>SUM(D126:D127)</f>
        <v>6000</v>
      </c>
      <c r="E128" s="37">
        <f>SUM(E126:E127)</f>
        <v>2200</v>
      </c>
      <c r="F128" s="38"/>
      <c r="G128" s="33"/>
      <c r="H128" s="33"/>
      <c r="I128" s="87"/>
    </row>
    <row r="129" spans="1:8" ht="16.5">
      <c r="A129" s="86"/>
      <c r="G129" s="104"/>
      <c r="H129" s="104"/>
    </row>
    <row r="130" spans="1:8" ht="16.5">
      <c r="A130" s="86"/>
      <c r="B130" s="177" t="s">
        <v>117</v>
      </c>
      <c r="C130" s="177"/>
      <c r="D130" s="177"/>
      <c r="E130" s="177"/>
      <c r="F130" s="177"/>
      <c r="G130" s="104"/>
      <c r="H130" s="104"/>
    </row>
    <row r="131" spans="1:8" ht="16.5">
      <c r="A131" s="86"/>
      <c r="E131" s="87"/>
      <c r="F131" s="87"/>
      <c r="G131" s="104"/>
      <c r="H131" s="104"/>
    </row>
    <row r="132" spans="1:8" ht="16.5">
      <c r="A132" s="177" t="s">
        <v>118</v>
      </c>
      <c r="B132" s="177"/>
      <c r="C132" s="177"/>
      <c r="D132" s="177"/>
      <c r="E132" s="177"/>
      <c r="F132" s="177"/>
      <c r="G132" s="63"/>
      <c r="H132" s="63"/>
    </row>
    <row r="133" spans="1:8" ht="16.5">
      <c r="A133" s="86"/>
      <c r="G133" s="104"/>
      <c r="H133" s="104"/>
    </row>
    <row r="134" spans="1:8" ht="16.5">
      <c r="A134" s="83"/>
      <c r="B134" s="84"/>
      <c r="C134" s="84"/>
      <c r="D134" s="84"/>
      <c r="E134" s="84"/>
      <c r="F134" s="84"/>
      <c r="G134" s="63"/>
      <c r="H134" s="114"/>
    </row>
    <row r="135" spans="1:8" ht="81">
      <c r="A135" s="2" t="s">
        <v>3</v>
      </c>
      <c r="B135" s="3" t="s">
        <v>4</v>
      </c>
      <c r="C135" s="3" t="s">
        <v>5</v>
      </c>
      <c r="D135" s="4" t="s">
        <v>66</v>
      </c>
      <c r="E135" s="5" t="s">
        <v>7</v>
      </c>
      <c r="F135" s="5" t="s">
        <v>8</v>
      </c>
      <c r="G135" s="64" t="s">
        <v>9</v>
      </c>
      <c r="H135" s="64" t="s">
        <v>10</v>
      </c>
    </row>
    <row r="136" spans="1:8" ht="16.5">
      <c r="A136" s="6">
        <v>1</v>
      </c>
      <c r="B136" s="7">
        <v>2</v>
      </c>
      <c r="C136" s="7">
        <v>3</v>
      </c>
      <c r="D136" s="7">
        <v>4</v>
      </c>
      <c r="E136" s="7">
        <v>5</v>
      </c>
      <c r="F136" s="7">
        <v>6</v>
      </c>
      <c r="G136" s="7">
        <v>7</v>
      </c>
      <c r="H136" s="7">
        <v>8</v>
      </c>
    </row>
    <row r="137" spans="1:8" ht="16.5">
      <c r="A137" s="115"/>
      <c r="B137" s="55" t="s">
        <v>119</v>
      </c>
      <c r="C137" s="56">
        <v>14000</v>
      </c>
      <c r="D137" s="56">
        <v>0</v>
      </c>
      <c r="E137" s="56">
        <v>1500</v>
      </c>
      <c r="F137" s="56"/>
      <c r="G137" s="113"/>
      <c r="H137" s="113"/>
    </row>
    <row r="138" spans="1:8" ht="16.5">
      <c r="A138" s="53">
        <v>1</v>
      </c>
      <c r="B138" s="55" t="s">
        <v>119</v>
      </c>
      <c r="C138" s="56">
        <v>249000</v>
      </c>
      <c r="D138" s="31">
        <v>600000</v>
      </c>
      <c r="E138" s="31">
        <v>576000</v>
      </c>
      <c r="F138" s="10" t="s">
        <v>120</v>
      </c>
      <c r="G138" s="90">
        <f>D138-C138</f>
        <v>351000</v>
      </c>
      <c r="H138" s="27" t="s">
        <v>69</v>
      </c>
    </row>
    <row r="139" spans="1:8" ht="27">
      <c r="A139" s="53">
        <v>2</v>
      </c>
      <c r="B139" s="55" t="s">
        <v>119</v>
      </c>
      <c r="C139" s="31">
        <v>20000</v>
      </c>
      <c r="D139" s="31">
        <v>20000</v>
      </c>
      <c r="E139" s="31">
        <v>0</v>
      </c>
      <c r="F139" s="10" t="s">
        <v>82</v>
      </c>
      <c r="G139" s="31">
        <f>D139-C139</f>
        <v>0</v>
      </c>
      <c r="H139" s="27" t="s">
        <v>69</v>
      </c>
    </row>
    <row r="140" spans="1:8" ht="16.5">
      <c r="A140" s="179" t="s">
        <v>64</v>
      </c>
      <c r="B140" s="180"/>
      <c r="C140" s="13">
        <v>269000</v>
      </c>
      <c r="D140" s="57">
        <f>SUM(D138:D139)</f>
        <v>620000</v>
      </c>
      <c r="E140" s="37">
        <f>SUM(E137:E139)</f>
        <v>577500</v>
      </c>
      <c r="F140" s="38"/>
      <c r="G140" s="33"/>
      <c r="H140" s="33"/>
    </row>
    <row r="141" spans="1:8" ht="16.5">
      <c r="A141" s="83"/>
      <c r="B141" s="84"/>
      <c r="C141" s="42"/>
      <c r="D141" s="42"/>
      <c r="E141" s="42"/>
      <c r="F141" s="42"/>
      <c r="G141" s="61"/>
      <c r="H141" s="61"/>
    </row>
    <row r="142" spans="1:8" ht="16.5">
      <c r="A142" s="83"/>
      <c r="B142" s="84"/>
      <c r="C142" s="42"/>
      <c r="D142" s="42"/>
      <c r="E142" s="42"/>
      <c r="F142" s="42"/>
      <c r="G142" s="61"/>
      <c r="H142" s="61"/>
    </row>
    <row r="143" spans="1:8" ht="16.5">
      <c r="A143" s="83"/>
      <c r="B143" s="84"/>
      <c r="C143" s="42"/>
      <c r="D143" s="42"/>
      <c r="E143" s="42"/>
      <c r="F143" s="42"/>
      <c r="G143" s="61"/>
      <c r="H143" s="61"/>
    </row>
    <row r="144" spans="1:8" ht="16.5">
      <c r="A144" s="83"/>
      <c r="B144" s="58" t="s">
        <v>121</v>
      </c>
      <c r="C144" s="59"/>
      <c r="D144" s="60"/>
      <c r="E144" s="60"/>
      <c r="F144" s="60"/>
      <c r="G144" s="61"/>
      <c r="H144" s="61"/>
    </row>
    <row r="145" spans="1:8" ht="16.5">
      <c r="A145" s="83"/>
      <c r="B145" s="62"/>
      <c r="C145" s="62"/>
      <c r="D145" s="62"/>
      <c r="E145" s="62"/>
      <c r="F145" s="62"/>
      <c r="G145" s="63"/>
      <c r="H145" s="114"/>
    </row>
    <row r="146" spans="1:8" ht="81">
      <c r="A146" s="2" t="s">
        <v>3</v>
      </c>
      <c r="B146" s="64" t="s">
        <v>4</v>
      </c>
      <c r="C146" s="64" t="s">
        <v>5</v>
      </c>
      <c r="D146" s="65" t="s">
        <v>66</v>
      </c>
      <c r="E146" s="66" t="s">
        <v>7</v>
      </c>
      <c r="F146" s="66" t="s">
        <v>8</v>
      </c>
      <c r="G146" s="64" t="s">
        <v>9</v>
      </c>
      <c r="H146" s="64" t="s">
        <v>10</v>
      </c>
    </row>
    <row r="147" spans="1:8" ht="16.5">
      <c r="A147" s="6">
        <v>1</v>
      </c>
      <c r="B147" s="6">
        <v>2</v>
      </c>
      <c r="C147" s="6">
        <v>3</v>
      </c>
      <c r="D147" s="6">
        <v>4</v>
      </c>
      <c r="E147" s="6">
        <v>5</v>
      </c>
      <c r="F147" s="6">
        <v>6</v>
      </c>
      <c r="G147" s="6">
        <v>7</v>
      </c>
      <c r="H147" s="6">
        <v>8</v>
      </c>
    </row>
    <row r="148" spans="1:8" ht="97.5" customHeight="1">
      <c r="A148" s="67">
        <v>1</v>
      </c>
      <c r="B148" s="22" t="s">
        <v>122</v>
      </c>
      <c r="C148" s="31">
        <v>12468.25</v>
      </c>
      <c r="D148" s="31">
        <v>13000</v>
      </c>
      <c r="E148" s="31">
        <v>8000</v>
      </c>
      <c r="F148" s="24" t="s">
        <v>48</v>
      </c>
      <c r="G148" s="33"/>
      <c r="H148" s="81" t="s">
        <v>326</v>
      </c>
    </row>
    <row r="149" spans="1:8" ht="27">
      <c r="A149" s="53">
        <v>2</v>
      </c>
      <c r="B149" s="51" t="s">
        <v>123</v>
      </c>
      <c r="C149" s="31"/>
      <c r="D149" s="31">
        <v>80000</v>
      </c>
      <c r="E149" s="31">
        <v>42000</v>
      </c>
      <c r="F149" s="10" t="s">
        <v>124</v>
      </c>
      <c r="G149" s="33"/>
      <c r="H149" s="81" t="s">
        <v>69</v>
      </c>
    </row>
    <row r="150" spans="1:8" ht="27">
      <c r="A150" s="53">
        <v>3</v>
      </c>
      <c r="B150" s="51" t="s">
        <v>125</v>
      </c>
      <c r="C150" s="31"/>
      <c r="D150" s="31">
        <v>120320</v>
      </c>
      <c r="E150" s="31">
        <v>108000</v>
      </c>
      <c r="F150" s="10" t="s">
        <v>82</v>
      </c>
      <c r="G150" s="33"/>
      <c r="H150" s="81" t="s">
        <v>69</v>
      </c>
    </row>
    <row r="151" spans="1:8" ht="16.5">
      <c r="A151" s="53">
        <v>4</v>
      </c>
      <c r="B151" s="51" t="s">
        <v>126</v>
      </c>
      <c r="C151" s="31"/>
      <c r="D151" s="31">
        <v>8000</v>
      </c>
      <c r="E151" s="31">
        <v>4200</v>
      </c>
      <c r="F151" s="10" t="s">
        <v>62</v>
      </c>
      <c r="G151" s="33"/>
      <c r="H151" s="81" t="s">
        <v>69</v>
      </c>
    </row>
    <row r="152" spans="1:10" ht="16.5">
      <c r="A152" s="53"/>
      <c r="B152" s="69" t="s">
        <v>127</v>
      </c>
      <c r="C152" s="37">
        <v>80000</v>
      </c>
      <c r="D152" s="37">
        <f>SUM(D148:D151)</f>
        <v>221320</v>
      </c>
      <c r="E152" s="37">
        <f>SUM(E148:E151)</f>
        <v>162200</v>
      </c>
      <c r="F152" s="38"/>
      <c r="G152" s="33"/>
      <c r="H152" s="33"/>
      <c r="J152" s="87"/>
    </row>
    <row r="153" spans="1:8" ht="9.75" customHeight="1">
      <c r="A153" s="70"/>
      <c r="B153" s="71"/>
      <c r="C153" s="41"/>
      <c r="D153" s="41"/>
      <c r="E153" s="41"/>
      <c r="F153" s="42"/>
      <c r="G153" s="61"/>
      <c r="H153" s="61"/>
    </row>
    <row r="154" spans="1:8" ht="16.5">
      <c r="A154" s="83"/>
      <c r="B154" s="72" t="s">
        <v>128</v>
      </c>
      <c r="C154" s="84"/>
      <c r="D154" s="84"/>
      <c r="E154" s="84"/>
      <c r="F154" s="84"/>
      <c r="G154" s="63"/>
      <c r="H154" s="63"/>
    </row>
    <row r="155" spans="1:8" ht="9" customHeight="1">
      <c r="A155" s="86"/>
      <c r="G155" s="104"/>
      <c r="H155" s="105"/>
    </row>
    <row r="156" spans="1:8" ht="81">
      <c r="A156" s="2" t="s">
        <v>3</v>
      </c>
      <c r="B156" s="3" t="s">
        <v>4</v>
      </c>
      <c r="C156" s="3" t="s">
        <v>5</v>
      </c>
      <c r="D156" s="4" t="s">
        <v>66</v>
      </c>
      <c r="E156" s="5" t="s">
        <v>7</v>
      </c>
      <c r="F156" s="5" t="s">
        <v>8</v>
      </c>
      <c r="G156" s="64" t="s">
        <v>9</v>
      </c>
      <c r="H156" s="64" t="s">
        <v>10</v>
      </c>
    </row>
    <row r="157" spans="1:8" ht="16.5">
      <c r="A157" s="6">
        <v>1</v>
      </c>
      <c r="B157" s="7">
        <v>2</v>
      </c>
      <c r="C157" s="7">
        <v>3</v>
      </c>
      <c r="D157" s="7">
        <v>4</v>
      </c>
      <c r="E157" s="7">
        <v>5</v>
      </c>
      <c r="F157" s="7">
        <v>6</v>
      </c>
      <c r="G157" s="7">
        <v>7</v>
      </c>
      <c r="H157" s="7">
        <v>8</v>
      </c>
    </row>
    <row r="158" spans="1:8" ht="27">
      <c r="A158" s="53">
        <v>1</v>
      </c>
      <c r="B158" s="11" t="s">
        <v>325</v>
      </c>
      <c r="C158" s="38"/>
      <c r="D158" s="31">
        <v>97144</v>
      </c>
      <c r="E158" s="31">
        <v>48500</v>
      </c>
      <c r="F158" s="10" t="s">
        <v>48</v>
      </c>
      <c r="G158" s="33"/>
      <c r="H158" s="27" t="s">
        <v>69</v>
      </c>
    </row>
    <row r="159" spans="1:11" ht="27">
      <c r="A159" s="53">
        <v>2</v>
      </c>
      <c r="B159" s="11" t="s">
        <v>129</v>
      </c>
      <c r="C159" s="38"/>
      <c r="D159" s="31">
        <v>16488</v>
      </c>
      <c r="E159" s="31">
        <v>0</v>
      </c>
      <c r="F159" s="10" t="s">
        <v>324</v>
      </c>
      <c r="G159" s="33"/>
      <c r="H159" s="27" t="s">
        <v>72</v>
      </c>
      <c r="I159" s="94"/>
      <c r="J159" s="92"/>
      <c r="K159" s="95"/>
    </row>
    <row r="160" spans="1:11" ht="27">
      <c r="A160" s="53">
        <v>3</v>
      </c>
      <c r="B160" s="11" t="s">
        <v>130</v>
      </c>
      <c r="C160" s="38"/>
      <c r="D160" s="31">
        <v>332000</v>
      </c>
      <c r="E160" s="31">
        <v>17200</v>
      </c>
      <c r="F160" s="10" t="s">
        <v>82</v>
      </c>
      <c r="G160" s="33"/>
      <c r="H160" s="27" t="s">
        <v>69</v>
      </c>
      <c r="I160" s="94"/>
      <c r="J160" s="92"/>
      <c r="K160" s="92"/>
    </row>
    <row r="161" spans="1:11" ht="16.5">
      <c r="A161" s="53">
        <v>4</v>
      </c>
      <c r="B161" s="11" t="s">
        <v>323</v>
      </c>
      <c r="C161" s="38"/>
      <c r="D161" s="31">
        <v>242000</v>
      </c>
      <c r="E161" s="31">
        <v>112000</v>
      </c>
      <c r="F161" s="10" t="s">
        <v>62</v>
      </c>
      <c r="G161" s="33"/>
      <c r="H161" s="27" t="s">
        <v>69</v>
      </c>
      <c r="I161" s="94"/>
      <c r="J161" s="92"/>
      <c r="K161" s="92"/>
    </row>
    <row r="162" spans="1:11" ht="16.5">
      <c r="A162" s="181" t="s">
        <v>131</v>
      </c>
      <c r="B162" s="181"/>
      <c r="C162" s="15">
        <v>3263800</v>
      </c>
      <c r="D162" s="15">
        <f>SUM(D158:D161)</f>
        <v>687632</v>
      </c>
      <c r="E162" s="15">
        <f>SUM(E158:E161)</f>
        <v>177700</v>
      </c>
      <c r="F162" s="38"/>
      <c r="G162" s="33"/>
      <c r="H162" s="33"/>
      <c r="I162" s="95"/>
      <c r="J162" s="92"/>
      <c r="K162" s="92"/>
    </row>
    <row r="163" spans="1:10" ht="16.5">
      <c r="A163" s="74"/>
      <c r="B163" s="74"/>
      <c r="C163" s="42"/>
      <c r="D163" s="75"/>
      <c r="E163" s="75"/>
      <c r="F163" s="42"/>
      <c r="G163" s="61"/>
      <c r="H163" s="61"/>
      <c r="I163" s="87"/>
      <c r="J163" s="87"/>
    </row>
    <row r="164" spans="1:8" ht="16.5">
      <c r="A164" s="20"/>
      <c r="B164" s="72" t="s">
        <v>132</v>
      </c>
      <c r="C164" s="84"/>
      <c r="D164" s="76"/>
      <c r="E164" s="84"/>
      <c r="F164" s="84"/>
      <c r="G164" s="63"/>
      <c r="H164" s="63"/>
    </row>
    <row r="165" spans="1:8" ht="16.5">
      <c r="A165" s="83"/>
      <c r="B165" s="84"/>
      <c r="C165" s="84"/>
      <c r="D165" s="84"/>
      <c r="E165" s="84"/>
      <c r="F165" s="84"/>
      <c r="G165" s="63"/>
      <c r="H165" s="114"/>
    </row>
    <row r="166" spans="1:8" ht="81">
      <c r="A166" s="2" t="s">
        <v>3</v>
      </c>
      <c r="B166" s="3" t="s">
        <v>4</v>
      </c>
      <c r="C166" s="3" t="s">
        <v>5</v>
      </c>
      <c r="D166" s="4" t="s">
        <v>66</v>
      </c>
      <c r="E166" s="5" t="s">
        <v>7</v>
      </c>
      <c r="F166" s="5" t="s">
        <v>8</v>
      </c>
      <c r="G166" s="64" t="s">
        <v>9</v>
      </c>
      <c r="H166" s="64" t="s">
        <v>10</v>
      </c>
    </row>
    <row r="167" spans="1:8" ht="16.5">
      <c r="A167" s="6">
        <v>1</v>
      </c>
      <c r="B167" s="7">
        <v>2</v>
      </c>
      <c r="C167" s="7">
        <v>3</v>
      </c>
      <c r="D167" s="7">
        <v>4</v>
      </c>
      <c r="E167" s="7">
        <v>5</v>
      </c>
      <c r="F167" s="7">
        <v>6</v>
      </c>
      <c r="G167" s="7">
        <v>7</v>
      </c>
      <c r="H167" s="7">
        <v>8</v>
      </c>
    </row>
    <row r="168" spans="1:8" ht="27">
      <c r="A168" s="77">
        <v>1</v>
      </c>
      <c r="B168" s="11" t="s">
        <v>133</v>
      </c>
      <c r="C168" s="38"/>
      <c r="D168" s="31">
        <v>30000</v>
      </c>
      <c r="E168" s="31">
        <v>0</v>
      </c>
      <c r="F168" s="10" t="s">
        <v>82</v>
      </c>
      <c r="G168" s="90">
        <f>E168-D168</f>
        <v>-30000</v>
      </c>
      <c r="H168" s="27" t="s">
        <v>72</v>
      </c>
    </row>
    <row r="169" spans="1:8" ht="16.5">
      <c r="A169" s="77">
        <v>2</v>
      </c>
      <c r="B169" s="11" t="s">
        <v>133</v>
      </c>
      <c r="C169" s="38"/>
      <c r="D169" s="31">
        <v>180000</v>
      </c>
      <c r="E169" s="31">
        <v>2484.7</v>
      </c>
      <c r="F169" s="10" t="s">
        <v>134</v>
      </c>
      <c r="G169" s="90">
        <f>E169-D169</f>
        <v>-177515.3</v>
      </c>
      <c r="H169" s="27" t="s">
        <v>69</v>
      </c>
    </row>
    <row r="170" spans="1:10" ht="16.5">
      <c r="A170" s="36"/>
      <c r="B170" s="73" t="s">
        <v>135</v>
      </c>
      <c r="C170" s="15">
        <v>2146000</v>
      </c>
      <c r="D170" s="15">
        <f>SUM(D168:D169)</f>
        <v>210000</v>
      </c>
      <c r="E170" s="15">
        <f>SUM(E168:E169)</f>
        <v>2484.7</v>
      </c>
      <c r="F170" s="38"/>
      <c r="G170" s="116">
        <f>SUM(G168:G169)</f>
        <v>-207515.3</v>
      </c>
      <c r="H170" s="33"/>
      <c r="I170" s="87"/>
      <c r="J170" s="87"/>
    </row>
    <row r="171" spans="1:8" ht="16.5">
      <c r="A171" s="182" t="s">
        <v>136</v>
      </c>
      <c r="B171" s="182"/>
      <c r="C171" s="15">
        <v>5758800</v>
      </c>
      <c r="D171" s="15">
        <v>1838952</v>
      </c>
      <c r="E171" s="15">
        <v>1027900</v>
      </c>
      <c r="F171" s="38"/>
      <c r="G171" s="33"/>
      <c r="H171" s="33"/>
    </row>
    <row r="172" spans="1:8" ht="16.5">
      <c r="A172" s="86"/>
      <c r="G172" s="104"/>
      <c r="H172" s="104"/>
    </row>
    <row r="173" spans="1:9" ht="16.5">
      <c r="A173" s="177" t="s">
        <v>137</v>
      </c>
      <c r="B173" s="177"/>
      <c r="C173" s="177"/>
      <c r="D173" s="177"/>
      <c r="E173" s="177"/>
      <c r="F173" s="177"/>
      <c r="G173" s="177"/>
      <c r="H173" s="63"/>
      <c r="I173" s="87"/>
    </row>
    <row r="174" spans="1:255" s="92" customFormat="1" ht="16.5">
      <c r="A174" s="86"/>
      <c r="B174" s="85"/>
      <c r="C174" s="85"/>
      <c r="D174" s="85"/>
      <c r="E174" s="85"/>
      <c r="F174" s="85"/>
      <c r="G174" s="104"/>
      <c r="H174" s="105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1"/>
      <c r="AE174" s="151"/>
      <c r="AF174" s="151"/>
      <c r="AG174" s="151"/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  <c r="BI174" s="151"/>
      <c r="BJ174" s="151"/>
      <c r="BK174" s="151"/>
      <c r="BL174" s="151"/>
      <c r="BM174" s="151"/>
      <c r="BN174" s="151"/>
      <c r="BO174" s="151"/>
      <c r="BP174" s="151"/>
      <c r="BQ174" s="151"/>
      <c r="BR174" s="151"/>
      <c r="BS174" s="151"/>
      <c r="BT174" s="151"/>
      <c r="BU174" s="151"/>
      <c r="BV174" s="151"/>
      <c r="BW174" s="151"/>
      <c r="BX174" s="151"/>
      <c r="BY174" s="151"/>
      <c r="BZ174" s="151"/>
      <c r="CA174" s="151"/>
      <c r="CB174" s="151"/>
      <c r="CC174" s="151"/>
      <c r="CD174" s="151"/>
      <c r="CE174" s="151"/>
      <c r="CF174" s="151"/>
      <c r="CG174" s="151"/>
      <c r="CH174" s="151"/>
      <c r="CI174" s="151"/>
      <c r="CJ174" s="151"/>
      <c r="CK174" s="151"/>
      <c r="CL174" s="151"/>
      <c r="CM174" s="151"/>
      <c r="CN174" s="151"/>
      <c r="CO174" s="151"/>
      <c r="CP174" s="151"/>
      <c r="CQ174" s="151"/>
      <c r="CR174" s="151"/>
      <c r="CS174" s="151"/>
      <c r="CT174" s="151"/>
      <c r="CU174" s="151"/>
      <c r="CV174" s="151"/>
      <c r="CW174" s="151"/>
      <c r="CX174" s="151"/>
      <c r="CY174" s="151"/>
      <c r="CZ174" s="151"/>
      <c r="DA174" s="151"/>
      <c r="DB174" s="151"/>
      <c r="DC174" s="151"/>
      <c r="DD174" s="151"/>
      <c r="DE174" s="151"/>
      <c r="DF174" s="151"/>
      <c r="DG174" s="151"/>
      <c r="DH174" s="151"/>
      <c r="DI174" s="151"/>
      <c r="DJ174" s="151"/>
      <c r="DK174" s="151"/>
      <c r="DL174" s="151"/>
      <c r="DM174" s="151"/>
      <c r="DN174" s="151"/>
      <c r="DO174" s="151"/>
      <c r="DP174" s="151"/>
      <c r="DQ174" s="151"/>
      <c r="DR174" s="151"/>
      <c r="DS174" s="151"/>
      <c r="DT174" s="151"/>
      <c r="DU174" s="151"/>
      <c r="DV174" s="151"/>
      <c r="DW174" s="151"/>
      <c r="DX174" s="151"/>
      <c r="DY174" s="151"/>
      <c r="DZ174" s="151"/>
      <c r="EA174" s="151"/>
      <c r="EB174" s="151"/>
      <c r="EC174" s="151"/>
      <c r="ED174" s="151"/>
      <c r="EE174" s="151"/>
      <c r="EF174" s="151"/>
      <c r="EG174" s="151"/>
      <c r="EH174" s="151"/>
      <c r="EI174" s="151"/>
      <c r="EJ174" s="151"/>
      <c r="EK174" s="151"/>
      <c r="EL174" s="151"/>
      <c r="EM174" s="151"/>
      <c r="EN174" s="151"/>
      <c r="EO174" s="151"/>
      <c r="EP174" s="151"/>
      <c r="EQ174" s="151"/>
      <c r="ER174" s="151"/>
      <c r="ES174" s="151"/>
      <c r="ET174" s="151"/>
      <c r="EU174" s="151"/>
      <c r="EV174" s="151"/>
      <c r="EW174" s="151"/>
      <c r="EX174" s="151"/>
      <c r="EY174" s="151"/>
      <c r="EZ174" s="151"/>
      <c r="FA174" s="151"/>
      <c r="FB174" s="151"/>
      <c r="FC174" s="151"/>
      <c r="FD174" s="151"/>
      <c r="FE174" s="151"/>
      <c r="FF174" s="151"/>
      <c r="FG174" s="151"/>
      <c r="FH174" s="151"/>
      <c r="FI174" s="151"/>
      <c r="FJ174" s="151"/>
      <c r="FK174" s="151"/>
      <c r="FL174" s="151"/>
      <c r="FM174" s="151"/>
      <c r="FN174" s="151"/>
      <c r="FO174" s="151"/>
      <c r="FP174" s="151"/>
      <c r="FQ174" s="151"/>
      <c r="FR174" s="151"/>
      <c r="FS174" s="151"/>
      <c r="FT174" s="151"/>
      <c r="FU174" s="151"/>
      <c r="FV174" s="151"/>
      <c r="FW174" s="151"/>
      <c r="FX174" s="151"/>
      <c r="FY174" s="151"/>
      <c r="FZ174" s="151"/>
      <c r="GA174" s="151"/>
      <c r="GB174" s="151"/>
      <c r="GC174" s="151"/>
      <c r="GD174" s="151"/>
      <c r="GE174" s="151"/>
      <c r="GF174" s="151"/>
      <c r="GG174" s="151"/>
      <c r="GH174" s="151"/>
      <c r="GI174" s="151"/>
      <c r="GJ174" s="151"/>
      <c r="GK174" s="151"/>
      <c r="GL174" s="151"/>
      <c r="GM174" s="151"/>
      <c r="GN174" s="151"/>
      <c r="GO174" s="151"/>
      <c r="GP174" s="151"/>
      <c r="GQ174" s="151"/>
      <c r="GR174" s="151"/>
      <c r="GS174" s="151"/>
      <c r="GT174" s="151"/>
      <c r="GU174" s="151"/>
      <c r="GV174" s="151"/>
      <c r="GW174" s="151"/>
      <c r="GX174" s="151"/>
      <c r="GY174" s="151"/>
      <c r="GZ174" s="151"/>
      <c r="HA174" s="151"/>
      <c r="HB174" s="151"/>
      <c r="HC174" s="151"/>
      <c r="HD174" s="151"/>
      <c r="HE174" s="151"/>
      <c r="HF174" s="151"/>
      <c r="HG174" s="151"/>
      <c r="HH174" s="151"/>
      <c r="HI174" s="151"/>
      <c r="HJ174" s="151"/>
      <c r="HK174" s="151"/>
      <c r="HL174" s="151"/>
      <c r="HM174" s="151"/>
      <c r="HN174" s="151"/>
      <c r="HO174" s="151"/>
      <c r="HP174" s="151"/>
      <c r="HQ174" s="151"/>
      <c r="HR174" s="151"/>
      <c r="HS174" s="151"/>
      <c r="HT174" s="151"/>
      <c r="HU174" s="151"/>
      <c r="HV174" s="151"/>
      <c r="HW174" s="151"/>
      <c r="HX174" s="151"/>
      <c r="HY174" s="151"/>
      <c r="HZ174" s="151"/>
      <c r="IA174" s="151"/>
      <c r="IB174" s="151"/>
      <c r="IC174" s="151"/>
      <c r="ID174" s="151"/>
      <c r="IE174" s="151"/>
      <c r="IF174" s="151"/>
      <c r="IG174" s="151"/>
      <c r="IH174" s="151"/>
      <c r="II174" s="151"/>
      <c r="IJ174" s="151"/>
      <c r="IK174" s="151"/>
      <c r="IL174" s="151"/>
      <c r="IM174" s="151"/>
      <c r="IN174" s="151"/>
      <c r="IO174" s="151"/>
      <c r="IP174" s="151"/>
      <c r="IQ174" s="151"/>
      <c r="IR174" s="151"/>
      <c r="IS174" s="151"/>
      <c r="IT174" s="151"/>
      <c r="IU174" s="151"/>
    </row>
    <row r="175" spans="1:255" s="92" customFormat="1" ht="81">
      <c r="A175" s="2" t="s">
        <v>3</v>
      </c>
      <c r="B175" s="3" t="s">
        <v>4</v>
      </c>
      <c r="C175" s="3" t="s">
        <v>5</v>
      </c>
      <c r="D175" s="4" t="s">
        <v>66</v>
      </c>
      <c r="E175" s="5" t="s">
        <v>7</v>
      </c>
      <c r="F175" s="5" t="s">
        <v>8</v>
      </c>
      <c r="G175" s="64" t="s">
        <v>9</v>
      </c>
      <c r="H175" s="64" t="s">
        <v>10</v>
      </c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  <c r="BI175" s="151"/>
      <c r="BJ175" s="151"/>
      <c r="BK175" s="151"/>
      <c r="BL175" s="151"/>
      <c r="BM175" s="151"/>
      <c r="BN175" s="151"/>
      <c r="BO175" s="151"/>
      <c r="BP175" s="151"/>
      <c r="BQ175" s="151"/>
      <c r="BR175" s="151"/>
      <c r="BS175" s="151"/>
      <c r="BT175" s="151"/>
      <c r="BU175" s="151"/>
      <c r="BV175" s="151"/>
      <c r="BW175" s="151"/>
      <c r="BX175" s="151"/>
      <c r="BY175" s="151"/>
      <c r="BZ175" s="151"/>
      <c r="CA175" s="151"/>
      <c r="CB175" s="151"/>
      <c r="CC175" s="151"/>
      <c r="CD175" s="151"/>
      <c r="CE175" s="151"/>
      <c r="CF175" s="151"/>
      <c r="CG175" s="151"/>
      <c r="CH175" s="151"/>
      <c r="CI175" s="151"/>
      <c r="CJ175" s="151"/>
      <c r="CK175" s="151"/>
      <c r="CL175" s="151"/>
      <c r="CM175" s="151"/>
      <c r="CN175" s="151"/>
      <c r="CO175" s="151"/>
      <c r="CP175" s="151"/>
      <c r="CQ175" s="151"/>
      <c r="CR175" s="151"/>
      <c r="CS175" s="151"/>
      <c r="CT175" s="151"/>
      <c r="CU175" s="151"/>
      <c r="CV175" s="151"/>
      <c r="CW175" s="151"/>
      <c r="CX175" s="151"/>
      <c r="CY175" s="151"/>
      <c r="CZ175" s="151"/>
      <c r="DA175" s="151"/>
      <c r="DB175" s="151"/>
      <c r="DC175" s="151"/>
      <c r="DD175" s="151"/>
      <c r="DE175" s="151"/>
      <c r="DF175" s="151"/>
      <c r="DG175" s="151"/>
      <c r="DH175" s="151"/>
      <c r="DI175" s="151"/>
      <c r="DJ175" s="151"/>
      <c r="DK175" s="151"/>
      <c r="DL175" s="151"/>
      <c r="DM175" s="151"/>
      <c r="DN175" s="151"/>
      <c r="DO175" s="151"/>
      <c r="DP175" s="151"/>
      <c r="DQ175" s="151"/>
      <c r="DR175" s="151"/>
      <c r="DS175" s="151"/>
      <c r="DT175" s="151"/>
      <c r="DU175" s="151"/>
      <c r="DV175" s="151"/>
      <c r="DW175" s="151"/>
      <c r="DX175" s="151"/>
      <c r="DY175" s="151"/>
      <c r="DZ175" s="151"/>
      <c r="EA175" s="151"/>
      <c r="EB175" s="151"/>
      <c r="EC175" s="151"/>
      <c r="ED175" s="151"/>
      <c r="EE175" s="151"/>
      <c r="EF175" s="151"/>
      <c r="EG175" s="151"/>
      <c r="EH175" s="151"/>
      <c r="EI175" s="151"/>
      <c r="EJ175" s="151"/>
      <c r="EK175" s="151"/>
      <c r="EL175" s="151"/>
      <c r="EM175" s="151"/>
      <c r="EN175" s="151"/>
      <c r="EO175" s="151"/>
      <c r="EP175" s="151"/>
      <c r="EQ175" s="151"/>
      <c r="ER175" s="151"/>
      <c r="ES175" s="151"/>
      <c r="ET175" s="151"/>
      <c r="EU175" s="151"/>
      <c r="EV175" s="151"/>
      <c r="EW175" s="151"/>
      <c r="EX175" s="151"/>
      <c r="EY175" s="151"/>
      <c r="EZ175" s="151"/>
      <c r="FA175" s="151"/>
      <c r="FB175" s="151"/>
      <c r="FC175" s="151"/>
      <c r="FD175" s="151"/>
      <c r="FE175" s="151"/>
      <c r="FF175" s="151"/>
      <c r="FG175" s="151"/>
      <c r="FH175" s="151"/>
      <c r="FI175" s="151"/>
      <c r="FJ175" s="151"/>
      <c r="FK175" s="151"/>
      <c r="FL175" s="151"/>
      <c r="FM175" s="151"/>
      <c r="FN175" s="151"/>
      <c r="FO175" s="151"/>
      <c r="FP175" s="151"/>
      <c r="FQ175" s="151"/>
      <c r="FR175" s="151"/>
      <c r="FS175" s="151"/>
      <c r="FT175" s="151"/>
      <c r="FU175" s="151"/>
      <c r="FV175" s="151"/>
      <c r="FW175" s="151"/>
      <c r="FX175" s="151"/>
      <c r="FY175" s="151"/>
      <c r="FZ175" s="151"/>
      <c r="GA175" s="151"/>
      <c r="GB175" s="151"/>
      <c r="GC175" s="151"/>
      <c r="GD175" s="151"/>
      <c r="GE175" s="151"/>
      <c r="GF175" s="151"/>
      <c r="GG175" s="151"/>
      <c r="GH175" s="151"/>
      <c r="GI175" s="151"/>
      <c r="GJ175" s="151"/>
      <c r="GK175" s="151"/>
      <c r="GL175" s="151"/>
      <c r="GM175" s="151"/>
      <c r="GN175" s="151"/>
      <c r="GO175" s="151"/>
      <c r="GP175" s="151"/>
      <c r="GQ175" s="151"/>
      <c r="GR175" s="151"/>
      <c r="GS175" s="151"/>
      <c r="GT175" s="151"/>
      <c r="GU175" s="151"/>
      <c r="GV175" s="151"/>
      <c r="GW175" s="151"/>
      <c r="GX175" s="151"/>
      <c r="GY175" s="151"/>
      <c r="GZ175" s="151"/>
      <c r="HA175" s="151"/>
      <c r="HB175" s="151"/>
      <c r="HC175" s="151"/>
      <c r="HD175" s="151"/>
      <c r="HE175" s="151"/>
      <c r="HF175" s="151"/>
      <c r="HG175" s="151"/>
      <c r="HH175" s="151"/>
      <c r="HI175" s="151"/>
      <c r="HJ175" s="151"/>
      <c r="HK175" s="151"/>
      <c r="HL175" s="151"/>
      <c r="HM175" s="151"/>
      <c r="HN175" s="151"/>
      <c r="HO175" s="151"/>
      <c r="HP175" s="151"/>
      <c r="HQ175" s="151"/>
      <c r="HR175" s="151"/>
      <c r="HS175" s="151"/>
      <c r="HT175" s="151"/>
      <c r="HU175" s="151"/>
      <c r="HV175" s="151"/>
      <c r="HW175" s="151"/>
      <c r="HX175" s="151"/>
      <c r="HY175" s="151"/>
      <c r="HZ175" s="151"/>
      <c r="IA175" s="151"/>
      <c r="IB175" s="151"/>
      <c r="IC175" s="151"/>
      <c r="ID175" s="151"/>
      <c r="IE175" s="151"/>
      <c r="IF175" s="151"/>
      <c r="IG175" s="151"/>
      <c r="IH175" s="151"/>
      <c r="II175" s="151"/>
      <c r="IJ175" s="151"/>
      <c r="IK175" s="151"/>
      <c r="IL175" s="151"/>
      <c r="IM175" s="151"/>
      <c r="IN175" s="151"/>
      <c r="IO175" s="151"/>
      <c r="IP175" s="151"/>
      <c r="IQ175" s="151"/>
      <c r="IR175" s="151"/>
      <c r="IS175" s="151"/>
      <c r="IT175" s="151"/>
      <c r="IU175" s="151"/>
    </row>
    <row r="176" spans="1:8" ht="16.5">
      <c r="A176" s="6">
        <v>1</v>
      </c>
      <c r="B176" s="7">
        <v>2</v>
      </c>
      <c r="C176" s="7">
        <v>3</v>
      </c>
      <c r="D176" s="7">
        <v>4</v>
      </c>
      <c r="E176" s="7">
        <v>5</v>
      </c>
      <c r="F176" s="7">
        <v>6</v>
      </c>
      <c r="G176" s="7">
        <v>7</v>
      </c>
      <c r="H176" s="7">
        <v>8</v>
      </c>
    </row>
    <row r="177" spans="1:10" ht="40.5">
      <c r="A177" s="77">
        <v>1</v>
      </c>
      <c r="B177" s="8" t="s">
        <v>138</v>
      </c>
      <c r="C177" s="31">
        <v>461500</v>
      </c>
      <c r="D177" s="31">
        <v>15200</v>
      </c>
      <c r="E177" s="31">
        <v>6000</v>
      </c>
      <c r="F177" s="10" t="s">
        <v>62</v>
      </c>
      <c r="G177" s="91">
        <f>D177-C177</f>
        <v>-446300</v>
      </c>
      <c r="H177" s="27" t="s">
        <v>69</v>
      </c>
      <c r="J177" s="87"/>
    </row>
    <row r="178" spans="1:8" ht="27">
      <c r="A178" s="77">
        <v>2</v>
      </c>
      <c r="B178" s="8" t="s">
        <v>139</v>
      </c>
      <c r="C178" s="31">
        <v>160000</v>
      </c>
      <c r="D178" s="31">
        <v>160000</v>
      </c>
      <c r="E178" s="31">
        <v>92000</v>
      </c>
      <c r="F178" s="10" t="s">
        <v>82</v>
      </c>
      <c r="G178" s="91">
        <f>D178-C178</f>
        <v>0</v>
      </c>
      <c r="H178" s="27" t="s">
        <v>69</v>
      </c>
    </row>
    <row r="179" spans="1:8" ht="27">
      <c r="A179" s="77">
        <v>3</v>
      </c>
      <c r="B179" s="8" t="s">
        <v>140</v>
      </c>
      <c r="C179" s="31">
        <v>120000</v>
      </c>
      <c r="D179" s="31">
        <v>108852.4</v>
      </c>
      <c r="E179" s="31">
        <v>58800</v>
      </c>
      <c r="F179" s="10" t="s">
        <v>82</v>
      </c>
      <c r="G179" s="91">
        <f>D179-C179</f>
        <v>-11147.600000000006</v>
      </c>
      <c r="H179" s="27" t="s">
        <v>69</v>
      </c>
    </row>
    <row r="180" spans="1:8" ht="16.5">
      <c r="A180" s="77">
        <v>4</v>
      </c>
      <c r="B180" s="8" t="s">
        <v>141</v>
      </c>
      <c r="C180" s="78">
        <v>466000</v>
      </c>
      <c r="D180" s="31">
        <v>0</v>
      </c>
      <c r="E180" s="31">
        <v>0</v>
      </c>
      <c r="F180" s="10" t="s">
        <v>48</v>
      </c>
      <c r="G180" s="91">
        <f>D180-C180</f>
        <v>-466000</v>
      </c>
      <c r="H180" s="27" t="s">
        <v>101</v>
      </c>
    </row>
    <row r="181" spans="1:8" ht="16.5">
      <c r="A181" s="77">
        <v>5</v>
      </c>
      <c r="B181" s="8" t="s">
        <v>142</v>
      </c>
      <c r="C181" s="89">
        <v>1800</v>
      </c>
      <c r="D181" s="31">
        <v>1800</v>
      </c>
      <c r="E181" s="31">
        <v>900</v>
      </c>
      <c r="F181" s="10" t="s">
        <v>48</v>
      </c>
      <c r="G181" s="91">
        <f>D181-C181</f>
        <v>0</v>
      </c>
      <c r="H181" s="27" t="s">
        <v>69</v>
      </c>
    </row>
    <row r="182" spans="1:8" ht="16.5">
      <c r="A182" s="184" t="s">
        <v>64</v>
      </c>
      <c r="B182" s="185"/>
      <c r="C182" s="37">
        <f>SUM(C177:C181)</f>
        <v>1209300</v>
      </c>
      <c r="D182" s="79">
        <f>SUM(D177:D181)</f>
        <v>285852.4</v>
      </c>
      <c r="E182" s="79">
        <f>SUM(E177:E181)</f>
        <v>157700</v>
      </c>
      <c r="F182" s="30"/>
      <c r="G182" s="116">
        <f>SUM(G177:G181)</f>
        <v>-923447.6</v>
      </c>
      <c r="H182" s="33"/>
    </row>
    <row r="183" spans="1:8" ht="16.5">
      <c r="A183" s="86"/>
      <c r="G183" s="104"/>
      <c r="H183" s="104"/>
    </row>
    <row r="184" spans="1:8" ht="16.5">
      <c r="A184" s="177" t="s">
        <v>143</v>
      </c>
      <c r="B184" s="177"/>
      <c r="C184" s="177"/>
      <c r="D184" s="177"/>
      <c r="E184" s="177"/>
      <c r="F184" s="177"/>
      <c r="G184" s="63"/>
      <c r="H184" s="63"/>
    </row>
    <row r="185" spans="1:8" ht="16.5">
      <c r="A185" s="86"/>
      <c r="G185" s="104"/>
      <c r="H185" s="105"/>
    </row>
    <row r="186" spans="1:8" ht="81">
      <c r="A186" s="2" t="s">
        <v>3</v>
      </c>
      <c r="B186" s="3" t="s">
        <v>4</v>
      </c>
      <c r="C186" s="3" t="s">
        <v>5</v>
      </c>
      <c r="D186" s="4" t="s">
        <v>66</v>
      </c>
      <c r="E186" s="5" t="s">
        <v>7</v>
      </c>
      <c r="F186" s="5" t="s">
        <v>8</v>
      </c>
      <c r="G186" s="64" t="s">
        <v>9</v>
      </c>
      <c r="H186" s="64" t="s">
        <v>10</v>
      </c>
    </row>
    <row r="187" spans="1:8" ht="16.5">
      <c r="A187" s="6">
        <v>1</v>
      </c>
      <c r="B187" s="7">
        <v>2</v>
      </c>
      <c r="C187" s="7">
        <v>3</v>
      </c>
      <c r="D187" s="7">
        <v>4</v>
      </c>
      <c r="E187" s="7">
        <v>5</v>
      </c>
      <c r="F187" s="7">
        <v>6</v>
      </c>
      <c r="G187" s="7">
        <v>7</v>
      </c>
      <c r="H187" s="7">
        <v>8</v>
      </c>
    </row>
    <row r="188" spans="1:8" ht="54">
      <c r="A188" s="10">
        <v>1</v>
      </c>
      <c r="B188" s="11" t="s">
        <v>144</v>
      </c>
      <c r="C188" s="44">
        <v>60000</v>
      </c>
      <c r="D188" s="31">
        <v>3000</v>
      </c>
      <c r="E188" s="31">
        <v>1800</v>
      </c>
      <c r="F188" s="46" t="s">
        <v>145</v>
      </c>
      <c r="G188" s="91">
        <f>D188-C188</f>
        <v>-57000</v>
      </c>
      <c r="H188" s="27" t="s">
        <v>69</v>
      </c>
    </row>
    <row r="189" spans="1:8" ht="54">
      <c r="A189" s="10">
        <v>2</v>
      </c>
      <c r="B189" s="11" t="s">
        <v>146</v>
      </c>
      <c r="C189" s="44">
        <v>50000</v>
      </c>
      <c r="D189" s="31">
        <v>5000</v>
      </c>
      <c r="E189" s="31">
        <v>2600</v>
      </c>
      <c r="F189" s="46" t="s">
        <v>145</v>
      </c>
      <c r="G189" s="91">
        <f>D189-C189</f>
        <v>-45000</v>
      </c>
      <c r="H189" s="27" t="s">
        <v>69</v>
      </c>
    </row>
    <row r="190" spans="1:8" ht="54">
      <c r="A190" s="10">
        <v>3</v>
      </c>
      <c r="B190" s="11" t="s">
        <v>147</v>
      </c>
      <c r="C190" s="44">
        <v>10000</v>
      </c>
      <c r="D190" s="31">
        <v>8000</v>
      </c>
      <c r="E190" s="31">
        <v>4800</v>
      </c>
      <c r="F190" s="46" t="s">
        <v>145</v>
      </c>
      <c r="G190" s="91">
        <f>D190-C190</f>
        <v>-2000</v>
      </c>
      <c r="H190" s="27" t="s">
        <v>69</v>
      </c>
    </row>
    <row r="191" spans="1:32" ht="40.5">
      <c r="A191" s="10">
        <v>4</v>
      </c>
      <c r="B191" s="11" t="s">
        <v>110</v>
      </c>
      <c r="C191" s="44">
        <v>50000</v>
      </c>
      <c r="D191" s="31">
        <v>5000</v>
      </c>
      <c r="E191" s="31">
        <v>3200</v>
      </c>
      <c r="F191" s="46" t="s">
        <v>148</v>
      </c>
      <c r="G191" s="91">
        <f>D191-C191</f>
        <v>-45000</v>
      </c>
      <c r="H191" s="27" t="s">
        <v>69</v>
      </c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</row>
    <row r="192" spans="1:32" ht="16.5">
      <c r="A192" s="184" t="s">
        <v>64</v>
      </c>
      <c r="B192" s="185"/>
      <c r="C192" s="80">
        <f>SUM(C188:C191)</f>
        <v>170000</v>
      </c>
      <c r="D192" s="80">
        <f>SUM(D188:D191)</f>
        <v>21000</v>
      </c>
      <c r="E192" s="80">
        <f>SUM(E188:E191)</f>
        <v>12400</v>
      </c>
      <c r="F192" s="38"/>
      <c r="G192" s="117">
        <f>SUM(G188:G191)</f>
        <v>-149000</v>
      </c>
      <c r="H192" s="33"/>
      <c r="I192" s="92"/>
      <c r="J192" s="92"/>
      <c r="K192" s="97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2"/>
    </row>
    <row r="193" spans="1:32" ht="16.5">
      <c r="A193" s="86"/>
      <c r="G193" s="104"/>
      <c r="H193" s="104"/>
      <c r="I193" s="92"/>
      <c r="J193" s="92"/>
      <c r="K193" s="97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</row>
    <row r="194" spans="1:32" ht="16.5">
      <c r="A194" s="150"/>
      <c r="G194" s="104"/>
      <c r="H194" s="104"/>
      <c r="I194" s="92"/>
      <c r="J194" s="92"/>
      <c r="K194" s="97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2"/>
    </row>
    <row r="195" spans="1:32" ht="16.5">
      <c r="A195" s="150"/>
      <c r="G195" s="104"/>
      <c r="H195" s="104"/>
      <c r="I195" s="92"/>
      <c r="J195" s="92"/>
      <c r="K195" s="97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  <c r="AD195" s="92"/>
      <c r="AE195" s="92"/>
      <c r="AF195" s="92"/>
    </row>
    <row r="196" spans="1:32" ht="16.5">
      <c r="A196" s="186" t="s">
        <v>151</v>
      </c>
      <c r="B196" s="186"/>
      <c r="C196" s="186"/>
      <c r="D196" s="186"/>
      <c r="E196" s="186"/>
      <c r="F196" s="186"/>
      <c r="G196" s="103"/>
      <c r="H196" s="63"/>
      <c r="I196" s="92"/>
      <c r="J196" s="92"/>
      <c r="K196" s="97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</row>
    <row r="197" spans="1:32" ht="16.5">
      <c r="A197" s="118"/>
      <c r="B197" s="119"/>
      <c r="C197" s="119"/>
      <c r="D197" s="119"/>
      <c r="E197" s="119"/>
      <c r="F197" s="120" t="s">
        <v>152</v>
      </c>
      <c r="G197" s="63"/>
      <c r="H197" s="63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</row>
    <row r="198" spans="1:32" ht="33">
      <c r="A198" s="121" t="s">
        <v>153</v>
      </c>
      <c r="B198" s="121" t="s">
        <v>4</v>
      </c>
      <c r="C198" s="187" t="s">
        <v>8</v>
      </c>
      <c r="D198" s="187"/>
      <c r="E198" s="121" t="s">
        <v>154</v>
      </c>
      <c r="F198" s="121" t="s">
        <v>10</v>
      </c>
      <c r="G198" s="63"/>
      <c r="H198" s="63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</row>
    <row r="199" spans="1:32" ht="16.5">
      <c r="A199" s="6">
        <v>1</v>
      </c>
      <c r="B199" s="6">
        <v>2</v>
      </c>
      <c r="C199" s="188">
        <v>3</v>
      </c>
      <c r="D199" s="189"/>
      <c r="E199" s="6">
        <v>4</v>
      </c>
      <c r="F199" s="6">
        <v>5</v>
      </c>
      <c r="G199" s="63"/>
      <c r="H199" s="63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2"/>
    </row>
    <row r="200" spans="1:32" ht="16.5">
      <c r="A200" s="121"/>
      <c r="B200" s="190" t="s">
        <v>155</v>
      </c>
      <c r="C200" s="191"/>
      <c r="D200" s="192"/>
      <c r="E200" s="122"/>
      <c r="F200" s="122"/>
      <c r="G200" s="63"/>
      <c r="H200" s="63"/>
      <c r="I200" s="92"/>
      <c r="J200" s="95"/>
      <c r="K200" s="95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  <c r="AD200" s="92"/>
      <c r="AE200" s="92"/>
      <c r="AF200" s="92"/>
    </row>
    <row r="201" spans="1:32" ht="16.5">
      <c r="A201" s="152">
        <v>1</v>
      </c>
      <c r="B201" s="153" t="s">
        <v>156</v>
      </c>
      <c r="C201" s="187" t="s">
        <v>48</v>
      </c>
      <c r="D201" s="187"/>
      <c r="E201" s="122"/>
      <c r="F201" s="122"/>
      <c r="G201" s="63"/>
      <c r="H201" s="63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</row>
    <row r="202" spans="1:32" ht="81.75">
      <c r="A202" s="27">
        <v>1.1</v>
      </c>
      <c r="B202" s="68" t="s">
        <v>157</v>
      </c>
      <c r="C202" s="187"/>
      <c r="D202" s="187"/>
      <c r="E202" s="31">
        <v>20000</v>
      </c>
      <c r="F202" s="161" t="s">
        <v>158</v>
      </c>
      <c r="G202" s="63"/>
      <c r="H202" s="103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</row>
    <row r="203" spans="1:32" ht="40.5">
      <c r="A203" s="27">
        <v>1.2</v>
      </c>
      <c r="B203" s="124" t="s">
        <v>159</v>
      </c>
      <c r="C203" s="187"/>
      <c r="D203" s="187"/>
      <c r="E203" s="31">
        <v>2484.7</v>
      </c>
      <c r="F203" s="164" t="s">
        <v>160</v>
      </c>
      <c r="G203" s="63"/>
      <c r="H203" s="63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</row>
    <row r="204" spans="1:32" ht="40.5">
      <c r="A204" s="27">
        <v>1.3</v>
      </c>
      <c r="B204" s="68" t="s">
        <v>161</v>
      </c>
      <c r="C204" s="187"/>
      <c r="D204" s="187"/>
      <c r="E204" s="31">
        <v>13460.3</v>
      </c>
      <c r="F204" s="164" t="s">
        <v>160</v>
      </c>
      <c r="G204" s="103"/>
      <c r="H204" s="63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</row>
    <row r="205" spans="1:8" ht="28.5">
      <c r="A205" s="154">
        <v>2</v>
      </c>
      <c r="B205" s="155" t="s">
        <v>162</v>
      </c>
      <c r="C205" s="187" t="s">
        <v>48</v>
      </c>
      <c r="D205" s="187"/>
      <c r="E205" s="31"/>
      <c r="F205" s="164"/>
      <c r="G205" s="63"/>
      <c r="H205" s="63"/>
    </row>
    <row r="206" spans="1:8" ht="40.5">
      <c r="A206" s="121">
        <v>2.1</v>
      </c>
      <c r="B206" s="68" t="s">
        <v>163</v>
      </c>
      <c r="C206" s="187"/>
      <c r="D206" s="187"/>
      <c r="E206" s="31">
        <v>1000</v>
      </c>
      <c r="F206" s="164" t="s">
        <v>160</v>
      </c>
      <c r="G206" s="63"/>
      <c r="H206" s="63"/>
    </row>
    <row r="207" spans="1:8" ht="40.5">
      <c r="A207" s="121">
        <v>2.2</v>
      </c>
      <c r="B207" s="68" t="s">
        <v>164</v>
      </c>
      <c r="C207" s="187"/>
      <c r="D207" s="187"/>
      <c r="E207" s="31">
        <v>4000</v>
      </c>
      <c r="F207" s="164" t="s">
        <v>160</v>
      </c>
      <c r="G207" s="63"/>
      <c r="H207" s="63"/>
    </row>
    <row r="208" spans="1:8" ht="40.5">
      <c r="A208" s="121">
        <v>2.3</v>
      </c>
      <c r="B208" s="68" t="s">
        <v>165</v>
      </c>
      <c r="C208" s="187"/>
      <c r="D208" s="187"/>
      <c r="E208" s="31">
        <v>3000</v>
      </c>
      <c r="F208" s="164" t="s">
        <v>160</v>
      </c>
      <c r="G208" s="63"/>
      <c r="H208" s="63"/>
    </row>
    <row r="209" spans="1:8" ht="40.5">
      <c r="A209" s="121">
        <v>2.4</v>
      </c>
      <c r="B209" s="68" t="s">
        <v>166</v>
      </c>
      <c r="C209" s="187"/>
      <c r="D209" s="187"/>
      <c r="E209" s="31">
        <v>2000</v>
      </c>
      <c r="F209" s="164" t="s">
        <v>160</v>
      </c>
      <c r="G209" s="103"/>
      <c r="H209" s="63"/>
    </row>
    <row r="210" spans="1:8" ht="40.5">
      <c r="A210" s="121">
        <v>2.5</v>
      </c>
      <c r="B210" s="68" t="s">
        <v>167</v>
      </c>
      <c r="C210" s="187"/>
      <c r="D210" s="187"/>
      <c r="E210" s="31">
        <v>750</v>
      </c>
      <c r="F210" s="164" t="s">
        <v>168</v>
      </c>
      <c r="G210" s="63"/>
      <c r="H210" s="63"/>
    </row>
    <row r="211" spans="1:8" ht="40.5">
      <c r="A211" s="121">
        <v>2.6</v>
      </c>
      <c r="B211" s="68" t="s">
        <v>169</v>
      </c>
      <c r="C211" s="187"/>
      <c r="D211" s="187"/>
      <c r="E211" s="31">
        <v>750</v>
      </c>
      <c r="F211" s="164" t="s">
        <v>168</v>
      </c>
      <c r="G211" s="63"/>
      <c r="H211" s="63"/>
    </row>
    <row r="212" spans="1:8" ht="40.5">
      <c r="A212" s="121">
        <v>2.7</v>
      </c>
      <c r="B212" s="68" t="s">
        <v>170</v>
      </c>
      <c r="C212" s="187"/>
      <c r="D212" s="187"/>
      <c r="E212" s="31">
        <v>1000</v>
      </c>
      <c r="F212" s="164" t="s">
        <v>168</v>
      </c>
      <c r="G212" s="63"/>
      <c r="H212" s="63"/>
    </row>
    <row r="213" spans="1:8" ht="40.5">
      <c r="A213" s="121">
        <v>2.8</v>
      </c>
      <c r="B213" s="68" t="s">
        <v>171</v>
      </c>
      <c r="C213" s="187"/>
      <c r="D213" s="187"/>
      <c r="E213" s="31">
        <v>1500</v>
      </c>
      <c r="F213" s="164" t="s">
        <v>168</v>
      </c>
      <c r="G213" s="156"/>
      <c r="H213" s="63"/>
    </row>
    <row r="214" spans="1:8" ht="40.5">
      <c r="A214" s="121">
        <v>2.9</v>
      </c>
      <c r="B214" s="68" t="s">
        <v>172</v>
      </c>
      <c r="C214" s="187"/>
      <c r="D214" s="187"/>
      <c r="E214" s="31">
        <v>2000</v>
      </c>
      <c r="F214" s="164" t="s">
        <v>168</v>
      </c>
      <c r="G214" s="63"/>
      <c r="H214" s="63"/>
    </row>
    <row r="215" spans="1:8" ht="40.5">
      <c r="A215" s="121">
        <v>3</v>
      </c>
      <c r="B215" s="68" t="s">
        <v>173</v>
      </c>
      <c r="C215" s="187"/>
      <c r="D215" s="187"/>
      <c r="E215" s="31">
        <v>4000</v>
      </c>
      <c r="F215" s="164" t="s">
        <v>168</v>
      </c>
      <c r="G215" s="104"/>
      <c r="H215" s="104"/>
    </row>
    <row r="216" spans="1:8" ht="40.5">
      <c r="A216" s="121">
        <v>3.1</v>
      </c>
      <c r="B216" s="68" t="s">
        <v>174</v>
      </c>
      <c r="C216" s="187"/>
      <c r="D216" s="187"/>
      <c r="E216" s="31">
        <v>7694</v>
      </c>
      <c r="F216" s="164" t="s">
        <v>168</v>
      </c>
      <c r="G216" s="104"/>
      <c r="H216" s="104"/>
    </row>
    <row r="217" spans="1:8" ht="40.5">
      <c r="A217" s="121">
        <v>4</v>
      </c>
      <c r="B217" s="68" t="s">
        <v>175</v>
      </c>
      <c r="C217" s="193"/>
      <c r="D217" s="194"/>
      <c r="E217" s="31">
        <v>780000</v>
      </c>
      <c r="F217" s="164" t="s">
        <v>168</v>
      </c>
      <c r="G217" s="104"/>
      <c r="H217" s="104"/>
    </row>
    <row r="218" spans="1:8" ht="16.5">
      <c r="A218" s="52"/>
      <c r="B218" s="195" t="s">
        <v>64</v>
      </c>
      <c r="C218" s="196"/>
      <c r="D218" s="197"/>
      <c r="E218" s="125">
        <f>SUM(E202:E217)</f>
        <v>843639</v>
      </c>
      <c r="F218" s="123"/>
      <c r="G218" s="104"/>
      <c r="H218" s="104"/>
    </row>
    <row r="219" spans="1:8" ht="16.5">
      <c r="A219" s="83"/>
      <c r="B219" s="42"/>
      <c r="C219" s="42"/>
      <c r="D219" s="126"/>
      <c r="E219" s="126"/>
      <c r="F219" s="84"/>
      <c r="G219" s="104"/>
      <c r="H219" s="104"/>
    </row>
    <row r="220" spans="1:8" ht="16.5">
      <c r="A220" s="198" t="s">
        <v>176</v>
      </c>
      <c r="B220" s="198"/>
      <c r="C220" s="198"/>
      <c r="D220" s="198"/>
      <c r="E220" s="198"/>
      <c r="F220" s="198"/>
      <c r="G220" s="104"/>
      <c r="H220" s="104"/>
    </row>
    <row r="221" spans="1:8" ht="16.5">
      <c r="A221" s="86"/>
      <c r="D221" s="87"/>
      <c r="G221" s="104"/>
      <c r="H221" s="104"/>
    </row>
    <row r="222" spans="1:8" ht="33">
      <c r="A222" s="127"/>
      <c r="B222" s="127" t="s">
        <v>177</v>
      </c>
      <c r="C222" s="199" t="s">
        <v>8</v>
      </c>
      <c r="D222" s="199"/>
      <c r="E222" s="127" t="s">
        <v>178</v>
      </c>
      <c r="F222" s="127" t="s">
        <v>10</v>
      </c>
      <c r="G222" s="104"/>
      <c r="H222" s="104"/>
    </row>
    <row r="223" spans="1:8" ht="16.5">
      <c r="A223" s="6">
        <v>1</v>
      </c>
      <c r="B223" s="6">
        <v>2</v>
      </c>
      <c r="C223" s="188">
        <v>3</v>
      </c>
      <c r="D223" s="189"/>
      <c r="E223" s="6">
        <v>4</v>
      </c>
      <c r="F223" s="6">
        <v>5</v>
      </c>
      <c r="G223" s="104"/>
      <c r="H223" s="104"/>
    </row>
    <row r="224" spans="1:8" ht="16.5">
      <c r="A224" s="127">
        <v>1</v>
      </c>
      <c r="B224" s="128" t="s">
        <v>179</v>
      </c>
      <c r="C224" s="200" t="s">
        <v>180</v>
      </c>
      <c r="D224" s="200"/>
      <c r="E224" s="162" t="s">
        <v>181</v>
      </c>
      <c r="F224" s="163" t="s">
        <v>182</v>
      </c>
      <c r="G224" s="104"/>
      <c r="H224" s="104"/>
    </row>
    <row r="225" spans="1:8" ht="16.5">
      <c r="A225" s="127">
        <v>2</v>
      </c>
      <c r="B225" s="96" t="s">
        <v>183</v>
      </c>
      <c r="C225" s="200" t="s">
        <v>180</v>
      </c>
      <c r="D225" s="200"/>
      <c r="E225" s="162" t="s">
        <v>184</v>
      </c>
      <c r="F225" s="163" t="s">
        <v>182</v>
      </c>
      <c r="G225" s="104"/>
      <c r="H225" s="104"/>
    </row>
    <row r="226" spans="1:8" ht="16.5">
      <c r="A226" s="127">
        <v>3</v>
      </c>
      <c r="B226" s="96" t="s">
        <v>185</v>
      </c>
      <c r="C226" s="200" t="s">
        <v>180</v>
      </c>
      <c r="D226" s="200"/>
      <c r="E226" s="162" t="s">
        <v>181</v>
      </c>
      <c r="F226" s="163" t="s">
        <v>182</v>
      </c>
      <c r="G226" s="104"/>
      <c r="H226" s="104"/>
    </row>
    <row r="227" spans="1:8" ht="16.5">
      <c r="A227" s="127">
        <v>4</v>
      </c>
      <c r="B227" s="96" t="s">
        <v>186</v>
      </c>
      <c r="C227" s="200" t="s">
        <v>180</v>
      </c>
      <c r="D227" s="200"/>
      <c r="E227" s="162" t="s">
        <v>184</v>
      </c>
      <c r="F227" s="163" t="s">
        <v>182</v>
      </c>
      <c r="G227" s="104"/>
      <c r="H227" s="104"/>
    </row>
    <row r="228" spans="1:8" ht="16.5">
      <c r="A228" s="127">
        <v>5</v>
      </c>
      <c r="B228" s="96" t="s">
        <v>187</v>
      </c>
      <c r="C228" s="200" t="s">
        <v>180</v>
      </c>
      <c r="D228" s="200"/>
      <c r="E228" s="162" t="s">
        <v>188</v>
      </c>
      <c r="F228" s="163" t="s">
        <v>182</v>
      </c>
      <c r="G228" s="104"/>
      <c r="H228" s="104"/>
    </row>
    <row r="229" spans="1:8" ht="16.5">
      <c r="A229" s="127">
        <v>6</v>
      </c>
      <c r="B229" s="96" t="s">
        <v>189</v>
      </c>
      <c r="C229" s="200" t="s">
        <v>180</v>
      </c>
      <c r="D229" s="200"/>
      <c r="E229" s="162" t="s">
        <v>184</v>
      </c>
      <c r="F229" s="163" t="s">
        <v>182</v>
      </c>
      <c r="G229" s="104"/>
      <c r="H229" s="104"/>
    </row>
    <row r="230" spans="1:8" ht="16.5">
      <c r="A230" s="127">
        <v>7</v>
      </c>
      <c r="B230" s="96" t="s">
        <v>190</v>
      </c>
      <c r="C230" s="200" t="s">
        <v>180</v>
      </c>
      <c r="D230" s="200"/>
      <c r="E230" s="162" t="s">
        <v>191</v>
      </c>
      <c r="F230" s="163" t="s">
        <v>182</v>
      </c>
      <c r="G230" s="104"/>
      <c r="H230" s="104"/>
    </row>
    <row r="231" spans="1:8" ht="16.5">
      <c r="A231" s="127">
        <v>8</v>
      </c>
      <c r="B231" s="96" t="s">
        <v>192</v>
      </c>
      <c r="C231" s="200" t="s">
        <v>180</v>
      </c>
      <c r="D231" s="200"/>
      <c r="E231" s="162" t="s">
        <v>191</v>
      </c>
      <c r="F231" s="163" t="s">
        <v>182</v>
      </c>
      <c r="G231" s="104"/>
      <c r="H231" s="104"/>
    </row>
    <row r="232" spans="1:8" ht="16.5">
      <c r="A232" s="127">
        <v>9</v>
      </c>
      <c r="B232" s="96" t="s">
        <v>193</v>
      </c>
      <c r="C232" s="200" t="s">
        <v>180</v>
      </c>
      <c r="D232" s="200"/>
      <c r="E232" s="162" t="s">
        <v>191</v>
      </c>
      <c r="F232" s="163" t="s">
        <v>182</v>
      </c>
      <c r="G232" s="104"/>
      <c r="H232" s="104"/>
    </row>
    <row r="233" spans="1:8" ht="16.5">
      <c r="A233" s="127">
        <v>10</v>
      </c>
      <c r="B233" s="96" t="s">
        <v>194</v>
      </c>
      <c r="C233" s="200" t="s">
        <v>180</v>
      </c>
      <c r="D233" s="200"/>
      <c r="E233" s="162" t="s">
        <v>184</v>
      </c>
      <c r="F233" s="163" t="s">
        <v>182</v>
      </c>
      <c r="G233" s="104"/>
      <c r="H233" s="104"/>
    </row>
    <row r="234" spans="1:8" ht="16.5">
      <c r="A234" s="127">
        <v>11</v>
      </c>
      <c r="B234" s="96" t="s">
        <v>195</v>
      </c>
      <c r="C234" s="200" t="s">
        <v>180</v>
      </c>
      <c r="D234" s="200"/>
      <c r="E234" s="162" t="s">
        <v>184</v>
      </c>
      <c r="F234" s="163" t="s">
        <v>182</v>
      </c>
      <c r="G234" s="104"/>
      <c r="H234" s="104"/>
    </row>
    <row r="235" spans="1:8" ht="16.5">
      <c r="A235" s="127">
        <v>12</v>
      </c>
      <c r="B235" s="96" t="s">
        <v>196</v>
      </c>
      <c r="C235" s="200" t="s">
        <v>180</v>
      </c>
      <c r="D235" s="200"/>
      <c r="E235" s="162" t="s">
        <v>197</v>
      </c>
      <c r="F235" s="163" t="s">
        <v>182</v>
      </c>
      <c r="G235" s="104"/>
      <c r="H235" s="104"/>
    </row>
    <row r="236" spans="1:8" ht="16.5">
      <c r="A236" s="127">
        <v>13</v>
      </c>
      <c r="B236" s="96" t="s">
        <v>198</v>
      </c>
      <c r="C236" s="200" t="s">
        <v>180</v>
      </c>
      <c r="D236" s="200"/>
      <c r="E236" s="162" t="s">
        <v>191</v>
      </c>
      <c r="F236" s="163" t="s">
        <v>182</v>
      </c>
      <c r="G236" s="104"/>
      <c r="H236" s="104"/>
    </row>
    <row r="237" spans="1:8" ht="16.5">
      <c r="A237" s="127">
        <v>14</v>
      </c>
      <c r="B237" s="96" t="s">
        <v>199</v>
      </c>
      <c r="C237" s="200" t="s">
        <v>180</v>
      </c>
      <c r="D237" s="200"/>
      <c r="E237" s="162" t="s">
        <v>200</v>
      </c>
      <c r="F237" s="163" t="s">
        <v>182</v>
      </c>
      <c r="G237" s="104"/>
      <c r="H237" s="104"/>
    </row>
    <row r="238" spans="1:8" ht="16.5">
      <c r="A238" s="127">
        <v>15</v>
      </c>
      <c r="B238" s="96" t="s">
        <v>201</v>
      </c>
      <c r="C238" s="200" t="s">
        <v>180</v>
      </c>
      <c r="D238" s="200"/>
      <c r="E238" s="162" t="s">
        <v>184</v>
      </c>
      <c r="F238" s="163" t="s">
        <v>182</v>
      </c>
      <c r="G238" s="104"/>
      <c r="H238" s="104"/>
    </row>
    <row r="239" spans="1:8" ht="16.5">
      <c r="A239" s="127">
        <v>16</v>
      </c>
      <c r="B239" s="96" t="s">
        <v>202</v>
      </c>
      <c r="C239" s="200" t="s">
        <v>180</v>
      </c>
      <c r="D239" s="200"/>
      <c r="E239" s="162" t="s">
        <v>184</v>
      </c>
      <c r="F239" s="163" t="s">
        <v>182</v>
      </c>
      <c r="G239" s="104"/>
      <c r="H239" s="104"/>
    </row>
    <row r="240" spans="1:8" ht="16.5">
      <c r="A240" s="129"/>
      <c r="B240" s="130" t="s">
        <v>19</v>
      </c>
      <c r="C240" s="201" t="s">
        <v>180</v>
      </c>
      <c r="D240" s="201"/>
      <c r="E240" s="130" t="s">
        <v>203</v>
      </c>
      <c r="F240" s="96"/>
      <c r="G240" s="104"/>
      <c r="H240" s="104"/>
    </row>
    <row r="241" spans="1:8" ht="16.5">
      <c r="A241" s="86"/>
      <c r="G241" s="104"/>
      <c r="H241" s="104"/>
    </row>
    <row r="242" spans="1:8" ht="16.5">
      <c r="A242" s="202" t="s">
        <v>204</v>
      </c>
      <c r="B242" s="202"/>
      <c r="C242" s="202"/>
      <c r="D242" s="202"/>
      <c r="E242" s="202"/>
      <c r="F242" s="202"/>
      <c r="G242" s="104"/>
      <c r="H242" s="104"/>
    </row>
    <row r="243" spans="1:8" ht="16.5">
      <c r="A243" s="202" t="s">
        <v>205</v>
      </c>
      <c r="B243" s="202"/>
      <c r="C243" s="202"/>
      <c r="D243" s="202"/>
      <c r="E243" s="202"/>
      <c r="F243" s="202"/>
      <c r="G243" s="104"/>
      <c r="H243" s="104"/>
    </row>
    <row r="244" spans="1:8" ht="16.5">
      <c r="A244" s="86"/>
      <c r="G244" s="104"/>
      <c r="H244" s="104"/>
    </row>
    <row r="245" spans="1:8" ht="16.5">
      <c r="A245" s="198" t="s">
        <v>206</v>
      </c>
      <c r="B245" s="198"/>
      <c r="C245" s="198"/>
      <c r="D245" s="198"/>
      <c r="E245" s="198"/>
      <c r="F245" s="198"/>
      <c r="G245" s="104"/>
      <c r="H245" s="104"/>
    </row>
    <row r="246" spans="1:8" ht="16.5">
      <c r="A246" s="86"/>
      <c r="G246" s="104"/>
      <c r="H246" s="104"/>
    </row>
    <row r="247" spans="1:8" ht="16.5">
      <c r="A247" s="127"/>
      <c r="B247" s="127" t="s">
        <v>177</v>
      </c>
      <c r="C247" s="203" t="s">
        <v>8</v>
      </c>
      <c r="D247" s="204"/>
      <c r="E247" s="205"/>
      <c r="F247" s="127" t="s">
        <v>207</v>
      </c>
      <c r="G247" s="104"/>
      <c r="H247" s="104"/>
    </row>
    <row r="248" spans="1:8" ht="16.5">
      <c r="A248" s="206">
        <v>1</v>
      </c>
      <c r="B248" s="208" t="s">
        <v>208</v>
      </c>
      <c r="C248" s="210" t="s">
        <v>209</v>
      </c>
      <c r="D248" s="210"/>
      <c r="E248" s="210"/>
      <c r="F248" s="93">
        <v>5000</v>
      </c>
      <c r="G248" s="104"/>
      <c r="H248" s="104"/>
    </row>
    <row r="249" spans="1:8" ht="16.5">
      <c r="A249" s="207"/>
      <c r="B249" s="209"/>
      <c r="C249" s="210" t="s">
        <v>210</v>
      </c>
      <c r="D249" s="210"/>
      <c r="E249" s="210"/>
      <c r="F249" s="93">
        <v>1500</v>
      </c>
      <c r="G249" s="104"/>
      <c r="H249" s="104"/>
    </row>
    <row r="250" spans="1:8" ht="16.5">
      <c r="A250" s="206">
        <v>2</v>
      </c>
      <c r="B250" s="208" t="s">
        <v>211</v>
      </c>
      <c r="C250" s="210" t="s">
        <v>209</v>
      </c>
      <c r="D250" s="210"/>
      <c r="E250" s="210"/>
      <c r="F250" s="93">
        <v>5000</v>
      </c>
      <c r="G250" s="104"/>
      <c r="H250" s="104"/>
    </row>
    <row r="251" spans="1:8" ht="16.5">
      <c r="A251" s="211"/>
      <c r="B251" s="212"/>
      <c r="C251" s="210" t="s">
        <v>210</v>
      </c>
      <c r="D251" s="210"/>
      <c r="E251" s="210"/>
      <c r="F251" s="93">
        <v>2200</v>
      </c>
      <c r="G251" s="104"/>
      <c r="H251" s="104"/>
    </row>
    <row r="252" spans="1:8" ht="16.5">
      <c r="A252" s="207"/>
      <c r="B252" s="209"/>
      <c r="C252" s="210" t="s">
        <v>212</v>
      </c>
      <c r="D252" s="210"/>
      <c r="E252" s="210"/>
      <c r="F252" s="93">
        <v>1800</v>
      </c>
      <c r="G252" s="104"/>
      <c r="H252" s="104"/>
    </row>
    <row r="253" spans="1:8" ht="16.5">
      <c r="A253" s="206">
        <v>3</v>
      </c>
      <c r="B253" s="208" t="s">
        <v>213</v>
      </c>
      <c r="C253" s="210" t="s">
        <v>209</v>
      </c>
      <c r="D253" s="210"/>
      <c r="E253" s="210"/>
      <c r="F253" s="93">
        <v>5000</v>
      </c>
      <c r="G253" s="104"/>
      <c r="H253" s="104"/>
    </row>
    <row r="254" spans="1:8" ht="16.5">
      <c r="A254" s="207"/>
      <c r="B254" s="209"/>
      <c r="C254" s="210" t="s">
        <v>210</v>
      </c>
      <c r="D254" s="210"/>
      <c r="E254" s="210"/>
      <c r="F254" s="93">
        <v>1000</v>
      </c>
      <c r="G254" s="104"/>
      <c r="H254" s="104"/>
    </row>
    <row r="255" spans="1:8" ht="16.5">
      <c r="A255" s="129"/>
      <c r="B255" s="213" t="s">
        <v>64</v>
      </c>
      <c r="C255" s="214"/>
      <c r="D255" s="214"/>
      <c r="E255" s="215"/>
      <c r="F255" s="132">
        <f>SUM(F248:F254)</f>
        <v>21500</v>
      </c>
      <c r="G255" s="104"/>
      <c r="H255" s="104"/>
    </row>
    <row r="256" spans="1:8" ht="16.5">
      <c r="A256" s="133"/>
      <c r="B256" s="134"/>
      <c r="C256" s="134"/>
      <c r="D256" s="134"/>
      <c r="E256" s="134"/>
      <c r="F256" s="131"/>
      <c r="G256" s="104"/>
      <c r="H256" s="104"/>
    </row>
    <row r="257" spans="1:8" ht="16.5">
      <c r="A257" s="198" t="s">
        <v>214</v>
      </c>
      <c r="B257" s="198"/>
      <c r="C257" s="198"/>
      <c r="D257" s="198"/>
      <c r="E257" s="198"/>
      <c r="F257" s="198"/>
      <c r="G257" s="104"/>
      <c r="H257" s="104"/>
    </row>
    <row r="258" spans="1:8" ht="16.5">
      <c r="A258" s="86"/>
      <c r="G258" s="104"/>
      <c r="H258" s="104"/>
    </row>
    <row r="259" spans="1:8" ht="16.5">
      <c r="A259" s="127" t="s">
        <v>153</v>
      </c>
      <c r="B259" s="127" t="s">
        <v>177</v>
      </c>
      <c r="C259" s="203" t="s">
        <v>8</v>
      </c>
      <c r="D259" s="204"/>
      <c r="E259" s="205"/>
      <c r="F259" s="127" t="s">
        <v>207</v>
      </c>
      <c r="G259" s="104"/>
      <c r="H259" s="104"/>
    </row>
    <row r="260" spans="1:8" ht="16.5">
      <c r="A260" s="206">
        <v>1</v>
      </c>
      <c r="B260" s="208" t="s">
        <v>215</v>
      </c>
      <c r="C260" s="210" t="s">
        <v>209</v>
      </c>
      <c r="D260" s="210"/>
      <c r="E260" s="210"/>
      <c r="F260" s="93">
        <v>5000</v>
      </c>
      <c r="G260" s="104"/>
      <c r="H260" s="104"/>
    </row>
    <row r="261" spans="1:8" ht="16.5">
      <c r="A261" s="207"/>
      <c r="B261" s="209"/>
      <c r="C261" s="210" t="s">
        <v>210</v>
      </c>
      <c r="D261" s="210"/>
      <c r="E261" s="210"/>
      <c r="F261" s="93">
        <v>500</v>
      </c>
      <c r="G261" s="104"/>
      <c r="H261" s="104"/>
    </row>
    <row r="262" spans="1:8" ht="16.5">
      <c r="A262" s="206">
        <v>2</v>
      </c>
      <c r="B262" s="208" t="s">
        <v>216</v>
      </c>
      <c r="C262" s="210" t="s">
        <v>209</v>
      </c>
      <c r="D262" s="210"/>
      <c r="E262" s="210"/>
      <c r="F262" s="93">
        <v>5000</v>
      </c>
      <c r="G262" s="104"/>
      <c r="H262" s="104"/>
    </row>
    <row r="263" spans="1:8" ht="16.5">
      <c r="A263" s="207"/>
      <c r="B263" s="209"/>
      <c r="C263" s="210" t="s">
        <v>210</v>
      </c>
      <c r="D263" s="210"/>
      <c r="E263" s="210"/>
      <c r="F263" s="93">
        <v>600</v>
      </c>
      <c r="G263" s="104"/>
      <c r="H263" s="104"/>
    </row>
    <row r="264" spans="1:8" ht="16.5">
      <c r="A264" s="206">
        <v>3</v>
      </c>
      <c r="B264" s="208" t="s">
        <v>217</v>
      </c>
      <c r="C264" s="210" t="s">
        <v>209</v>
      </c>
      <c r="D264" s="210"/>
      <c r="E264" s="210"/>
      <c r="F264" s="93">
        <v>5000</v>
      </c>
      <c r="G264" s="104"/>
      <c r="H264" s="104"/>
    </row>
    <row r="265" spans="1:8" ht="16.5">
      <c r="A265" s="207"/>
      <c r="B265" s="209"/>
      <c r="C265" s="210" t="s">
        <v>210</v>
      </c>
      <c r="D265" s="210"/>
      <c r="E265" s="210"/>
      <c r="F265" s="129">
        <v>650</v>
      </c>
      <c r="G265" s="104"/>
      <c r="H265" s="104"/>
    </row>
    <row r="266" spans="1:8" ht="16.5">
      <c r="A266" s="129"/>
      <c r="B266" s="213" t="s">
        <v>64</v>
      </c>
      <c r="C266" s="214"/>
      <c r="D266" s="214"/>
      <c r="E266" s="215"/>
      <c r="F266" s="132">
        <f>SUM(F260:F265)</f>
        <v>16750</v>
      </c>
      <c r="G266" s="104"/>
      <c r="H266" s="104"/>
    </row>
    <row r="267" spans="1:8" ht="16.5">
      <c r="A267" s="86"/>
      <c r="G267" s="104"/>
      <c r="H267" s="104"/>
    </row>
    <row r="268" spans="1:8" ht="16.5">
      <c r="A268" s="198" t="s">
        <v>218</v>
      </c>
      <c r="B268" s="198"/>
      <c r="C268" s="198"/>
      <c r="D268" s="198"/>
      <c r="E268" s="198"/>
      <c r="F268" s="142"/>
      <c r="G268" s="104"/>
      <c r="H268" s="104"/>
    </row>
    <row r="269" spans="1:8" ht="16.5">
      <c r="A269" s="86"/>
      <c r="G269" s="104"/>
      <c r="H269" s="104"/>
    </row>
    <row r="270" spans="1:8" ht="16.5">
      <c r="A270" s="127" t="s">
        <v>153</v>
      </c>
      <c r="B270" s="127" t="s">
        <v>177</v>
      </c>
      <c r="C270" s="135" t="s">
        <v>219</v>
      </c>
      <c r="D270" s="135" t="s">
        <v>178</v>
      </c>
      <c r="E270" s="135" t="s">
        <v>207</v>
      </c>
      <c r="F270" s="142"/>
      <c r="G270" s="104"/>
      <c r="H270" s="104"/>
    </row>
    <row r="271" spans="1:8" ht="27">
      <c r="A271" s="127">
        <v>1</v>
      </c>
      <c r="B271" s="128" t="s">
        <v>220</v>
      </c>
      <c r="C271" s="162" t="s">
        <v>221</v>
      </c>
      <c r="D271" s="127" t="s">
        <v>222</v>
      </c>
      <c r="E271" s="136">
        <v>8257</v>
      </c>
      <c r="F271" s="142"/>
      <c r="G271" s="104"/>
      <c r="H271" s="104"/>
    </row>
    <row r="272" spans="1:8" ht="27">
      <c r="A272" s="127">
        <v>2</v>
      </c>
      <c r="B272" s="128" t="s">
        <v>223</v>
      </c>
      <c r="C272" s="162" t="s">
        <v>221</v>
      </c>
      <c r="D272" s="127" t="s">
        <v>224</v>
      </c>
      <c r="E272" s="136">
        <v>3792</v>
      </c>
      <c r="G272" s="104"/>
      <c r="H272" s="104"/>
    </row>
    <row r="273" spans="1:8" ht="27">
      <c r="A273" s="127">
        <v>3</v>
      </c>
      <c r="B273" s="128" t="s">
        <v>189</v>
      </c>
      <c r="C273" s="162" t="s">
        <v>221</v>
      </c>
      <c r="D273" s="127" t="s">
        <v>225</v>
      </c>
      <c r="E273" s="136">
        <v>5264</v>
      </c>
      <c r="G273" s="104"/>
      <c r="H273" s="104"/>
    </row>
    <row r="274" spans="1:8" ht="27">
      <c r="A274" s="127">
        <v>4</v>
      </c>
      <c r="B274" s="128" t="s">
        <v>226</v>
      </c>
      <c r="C274" s="162" t="s">
        <v>221</v>
      </c>
      <c r="D274" s="127" t="s">
        <v>227</v>
      </c>
      <c r="E274" s="136">
        <v>2814</v>
      </c>
      <c r="G274" s="104"/>
      <c r="H274" s="104"/>
    </row>
    <row r="275" spans="1:8" ht="27">
      <c r="A275" s="127">
        <v>5</v>
      </c>
      <c r="B275" s="128" t="s">
        <v>202</v>
      </c>
      <c r="C275" s="162" t="s">
        <v>221</v>
      </c>
      <c r="D275" s="127" t="s">
        <v>228</v>
      </c>
      <c r="E275" s="136">
        <v>2431</v>
      </c>
      <c r="G275" s="104"/>
      <c r="H275" s="104"/>
    </row>
    <row r="276" spans="1:8" ht="27">
      <c r="A276" s="127">
        <v>6</v>
      </c>
      <c r="B276" s="128" t="s">
        <v>208</v>
      </c>
      <c r="C276" s="162" t="s">
        <v>221</v>
      </c>
      <c r="D276" s="127" t="s">
        <v>229</v>
      </c>
      <c r="E276" s="136">
        <v>6240</v>
      </c>
      <c r="G276" s="104"/>
      <c r="H276" s="104"/>
    </row>
    <row r="277" spans="1:8" ht="67.5">
      <c r="A277" s="127">
        <v>7</v>
      </c>
      <c r="B277" s="128" t="s">
        <v>230</v>
      </c>
      <c r="C277" s="162" t="s">
        <v>231</v>
      </c>
      <c r="D277" s="127" t="s">
        <v>232</v>
      </c>
      <c r="E277" s="136">
        <v>4172</v>
      </c>
      <c r="G277" s="104"/>
      <c r="H277" s="104"/>
    </row>
    <row r="278" spans="1:8" ht="16.5">
      <c r="A278" s="89"/>
      <c r="B278" s="216" t="s">
        <v>64</v>
      </c>
      <c r="C278" s="216"/>
      <c r="D278" s="216"/>
      <c r="E278" s="37">
        <f>SUM(E271:E277)</f>
        <v>32970</v>
      </c>
      <c r="G278" s="104"/>
      <c r="H278" s="104"/>
    </row>
    <row r="279" spans="1:8" ht="16.5">
      <c r="A279" s="86"/>
      <c r="G279" s="104"/>
      <c r="H279" s="104"/>
    </row>
    <row r="280" spans="1:8" ht="16.5">
      <c r="A280" s="217" t="s">
        <v>233</v>
      </c>
      <c r="B280" s="217"/>
      <c r="C280" s="217"/>
      <c r="D280" s="217"/>
      <c r="E280" s="217"/>
      <c r="F280" s="217"/>
      <c r="G280" s="104"/>
      <c r="H280" s="137"/>
    </row>
    <row r="281" spans="1:8" ht="16.5">
      <c r="A281" s="86"/>
      <c r="G281" s="104"/>
      <c r="H281" s="137"/>
    </row>
    <row r="282" spans="1:8" ht="33">
      <c r="A282" s="138" t="s">
        <v>153</v>
      </c>
      <c r="B282" s="218" t="s">
        <v>234</v>
      </c>
      <c r="C282" s="219"/>
      <c r="D282" s="219"/>
      <c r="E282" s="220"/>
      <c r="F282" s="138" t="s">
        <v>235</v>
      </c>
      <c r="G282" s="104"/>
      <c r="H282" s="137"/>
    </row>
    <row r="283" spans="1:8" ht="16.5">
      <c r="A283" s="165"/>
      <c r="B283" s="221" t="s">
        <v>236</v>
      </c>
      <c r="C283" s="221"/>
      <c r="D283" s="221"/>
      <c r="E283" s="221"/>
      <c r="F283" s="160"/>
      <c r="G283" s="104"/>
      <c r="H283" s="104"/>
    </row>
    <row r="284" spans="1:8" ht="13.5" customHeight="1">
      <c r="A284" s="165">
        <v>1</v>
      </c>
      <c r="B284" s="222" t="s">
        <v>237</v>
      </c>
      <c r="C284" s="222"/>
      <c r="D284" s="222"/>
      <c r="E284" s="222"/>
      <c r="F284" s="166">
        <v>60000</v>
      </c>
      <c r="G284" s="104"/>
      <c r="H284" s="104"/>
    </row>
    <row r="285" spans="1:8" ht="16.5">
      <c r="A285" s="165"/>
      <c r="B285" s="223" t="s">
        <v>238</v>
      </c>
      <c r="C285" s="223"/>
      <c r="D285" s="223"/>
      <c r="E285" s="223"/>
      <c r="F285" s="167"/>
      <c r="G285" s="137"/>
      <c r="H285" s="104"/>
    </row>
    <row r="286" spans="1:8" ht="15" customHeight="1">
      <c r="A286" s="165">
        <v>2</v>
      </c>
      <c r="B286" s="222" t="s">
        <v>239</v>
      </c>
      <c r="C286" s="222"/>
      <c r="D286" s="222"/>
      <c r="E286" s="222"/>
      <c r="F286" s="168">
        <v>16000</v>
      </c>
      <c r="G286" s="137"/>
      <c r="H286" s="104"/>
    </row>
    <row r="287" spans="1:8" ht="15" customHeight="1">
      <c r="A287" s="165">
        <v>3</v>
      </c>
      <c r="B287" s="222" t="s">
        <v>240</v>
      </c>
      <c r="C287" s="222"/>
      <c r="D287" s="222"/>
      <c r="E287" s="222"/>
      <c r="F287" s="166">
        <v>8500</v>
      </c>
      <c r="G287" s="137"/>
      <c r="H287" s="104"/>
    </row>
    <row r="288" spans="1:8" ht="16.5">
      <c r="A288" s="165"/>
      <c r="B288" s="223" t="s">
        <v>241</v>
      </c>
      <c r="C288" s="223"/>
      <c r="D288" s="223"/>
      <c r="E288" s="223"/>
      <c r="F288" s="167"/>
      <c r="G288" s="137"/>
      <c r="H288" s="104"/>
    </row>
    <row r="289" spans="1:8" ht="14.25" customHeight="1">
      <c r="A289" s="165">
        <v>4</v>
      </c>
      <c r="B289" s="222" t="s">
        <v>242</v>
      </c>
      <c r="C289" s="222"/>
      <c r="D289" s="222"/>
      <c r="E289" s="222"/>
      <c r="F289" s="166">
        <v>95000</v>
      </c>
      <c r="G289" s="137"/>
      <c r="H289" s="104"/>
    </row>
    <row r="290" spans="1:8" ht="16.5">
      <c r="A290" s="165"/>
      <c r="B290" s="223" t="s">
        <v>112</v>
      </c>
      <c r="C290" s="223"/>
      <c r="D290" s="223"/>
      <c r="E290" s="223"/>
      <c r="F290" s="167"/>
      <c r="G290" s="137"/>
      <c r="H290" s="104"/>
    </row>
    <row r="291" spans="1:8" ht="14.25" customHeight="1">
      <c r="A291" s="165">
        <v>5</v>
      </c>
      <c r="B291" s="224" t="s">
        <v>243</v>
      </c>
      <c r="C291" s="225"/>
      <c r="D291" s="225"/>
      <c r="E291" s="226"/>
      <c r="F291" s="166">
        <v>1748</v>
      </c>
      <c r="G291" s="104"/>
      <c r="H291" s="137"/>
    </row>
    <row r="292" spans="1:8" ht="14.25" customHeight="1">
      <c r="A292" s="165">
        <v>6</v>
      </c>
      <c r="B292" s="222" t="s">
        <v>244</v>
      </c>
      <c r="C292" s="222"/>
      <c r="D292" s="222"/>
      <c r="E292" s="222"/>
      <c r="F292" s="227">
        <v>12713.5</v>
      </c>
      <c r="G292" s="104"/>
      <c r="H292" s="104"/>
    </row>
    <row r="293" spans="1:8" ht="14.25" customHeight="1">
      <c r="A293" s="165">
        <v>7</v>
      </c>
      <c r="B293" s="222" t="s">
        <v>245</v>
      </c>
      <c r="C293" s="222"/>
      <c r="D293" s="222"/>
      <c r="E293" s="222"/>
      <c r="F293" s="227"/>
      <c r="G293" s="104"/>
      <c r="H293" s="104"/>
    </row>
    <row r="294" spans="1:8" ht="14.25" customHeight="1">
      <c r="A294" s="165">
        <v>8</v>
      </c>
      <c r="B294" s="222" t="s">
        <v>246</v>
      </c>
      <c r="C294" s="222"/>
      <c r="D294" s="222"/>
      <c r="E294" s="222"/>
      <c r="F294" s="227"/>
      <c r="G294" s="104"/>
      <c r="H294" s="104"/>
    </row>
    <row r="295" spans="1:8" ht="14.25" customHeight="1">
      <c r="A295" s="165">
        <v>9</v>
      </c>
      <c r="B295" s="222" t="s">
        <v>247</v>
      </c>
      <c r="C295" s="222"/>
      <c r="D295" s="222"/>
      <c r="E295" s="222"/>
      <c r="F295" s="227"/>
      <c r="G295" s="104"/>
      <c r="H295" s="104"/>
    </row>
    <row r="296" spans="1:8" ht="14.25" customHeight="1">
      <c r="A296" s="165">
        <v>10</v>
      </c>
      <c r="B296" s="222" t="s">
        <v>248</v>
      </c>
      <c r="C296" s="222"/>
      <c r="D296" s="222"/>
      <c r="E296" s="222"/>
      <c r="F296" s="166">
        <v>3738.4</v>
      </c>
      <c r="G296" s="137"/>
      <c r="H296" s="104"/>
    </row>
    <row r="297" spans="1:8" ht="14.25" customHeight="1">
      <c r="A297" s="165">
        <v>11</v>
      </c>
      <c r="B297" s="222" t="s">
        <v>249</v>
      </c>
      <c r="C297" s="222"/>
      <c r="D297" s="222"/>
      <c r="E297" s="222"/>
      <c r="F297" s="166">
        <v>3529.7</v>
      </c>
      <c r="G297" s="104"/>
      <c r="H297" s="104"/>
    </row>
    <row r="298" spans="1:8" ht="14.25" customHeight="1">
      <c r="A298" s="165">
        <v>12</v>
      </c>
      <c r="B298" s="222" t="s">
        <v>250</v>
      </c>
      <c r="C298" s="222"/>
      <c r="D298" s="222"/>
      <c r="E298" s="222"/>
      <c r="F298" s="166">
        <v>4500</v>
      </c>
      <c r="G298" s="104"/>
      <c r="H298" s="104"/>
    </row>
    <row r="299" spans="1:8" ht="14.25" customHeight="1">
      <c r="A299" s="165">
        <v>13</v>
      </c>
      <c r="B299" s="222" t="s">
        <v>251</v>
      </c>
      <c r="C299" s="222"/>
      <c r="D299" s="222"/>
      <c r="E299" s="222"/>
      <c r="F299" s="166">
        <v>5000</v>
      </c>
      <c r="G299" s="104"/>
      <c r="H299" s="104"/>
    </row>
    <row r="300" spans="1:8" ht="14.25" customHeight="1">
      <c r="A300" s="165">
        <v>14</v>
      </c>
      <c r="B300" s="224" t="s">
        <v>252</v>
      </c>
      <c r="C300" s="225"/>
      <c r="D300" s="225"/>
      <c r="E300" s="226"/>
      <c r="F300" s="166">
        <v>4230</v>
      </c>
      <c r="G300" s="104"/>
      <c r="H300" s="104"/>
    </row>
    <row r="301" spans="1:8" ht="16.5">
      <c r="A301" s="165"/>
      <c r="B301" s="228" t="s">
        <v>253</v>
      </c>
      <c r="C301" s="228"/>
      <c r="D301" s="228"/>
      <c r="E301" s="228"/>
      <c r="F301" s="167"/>
      <c r="G301" s="104"/>
      <c r="H301" s="104"/>
    </row>
    <row r="302" spans="1:8" ht="13.5" customHeight="1">
      <c r="A302" s="165">
        <v>7</v>
      </c>
      <c r="B302" s="229" t="s">
        <v>254</v>
      </c>
      <c r="C302" s="229"/>
      <c r="D302" s="229"/>
      <c r="E302" s="229"/>
      <c r="F302" s="227">
        <v>2700</v>
      </c>
      <c r="G302" s="104"/>
      <c r="H302" s="104"/>
    </row>
    <row r="303" spans="1:8" ht="13.5" customHeight="1">
      <c r="A303" s="165">
        <v>8</v>
      </c>
      <c r="B303" s="230" t="s">
        <v>255</v>
      </c>
      <c r="C303" s="231"/>
      <c r="D303" s="231"/>
      <c r="E303" s="232"/>
      <c r="F303" s="227"/>
      <c r="G303" s="104"/>
      <c r="H303" s="104"/>
    </row>
    <row r="304" spans="1:8" ht="13.5" customHeight="1">
      <c r="A304" s="165">
        <v>9</v>
      </c>
      <c r="B304" s="229" t="s">
        <v>256</v>
      </c>
      <c r="C304" s="229"/>
      <c r="D304" s="229"/>
      <c r="E304" s="229"/>
      <c r="F304" s="227"/>
      <c r="G304" s="104"/>
      <c r="H304" s="104"/>
    </row>
    <row r="305" spans="1:8" ht="16.5">
      <c r="A305" s="165"/>
      <c r="B305" s="228" t="s">
        <v>320</v>
      </c>
      <c r="C305" s="228"/>
      <c r="D305" s="228"/>
      <c r="E305" s="228"/>
      <c r="F305" s="167"/>
      <c r="G305" s="104"/>
      <c r="H305" s="104"/>
    </row>
    <row r="306" spans="1:8" ht="14.25" customHeight="1">
      <c r="A306" s="165">
        <v>10</v>
      </c>
      <c r="B306" s="230" t="s">
        <v>304</v>
      </c>
      <c r="C306" s="231"/>
      <c r="D306" s="231"/>
      <c r="E306" s="232"/>
      <c r="F306" s="166">
        <v>2600</v>
      </c>
      <c r="G306" s="104"/>
      <c r="H306" s="104"/>
    </row>
    <row r="307" spans="1:8" ht="16.5">
      <c r="A307" s="165"/>
      <c r="B307" s="233" t="s">
        <v>321</v>
      </c>
      <c r="C307" s="234"/>
      <c r="D307" s="234"/>
      <c r="E307" s="235"/>
      <c r="F307" s="169"/>
      <c r="G307" s="104"/>
      <c r="H307" s="104"/>
    </row>
    <row r="308" spans="1:8" ht="11.25" customHeight="1">
      <c r="A308" s="165">
        <v>11</v>
      </c>
      <c r="B308" s="230" t="s">
        <v>257</v>
      </c>
      <c r="C308" s="231"/>
      <c r="D308" s="231"/>
      <c r="E308" s="232"/>
      <c r="F308" s="166">
        <v>32970</v>
      </c>
      <c r="G308" s="104"/>
      <c r="H308" s="104"/>
    </row>
    <row r="309" spans="1:8" ht="16.5">
      <c r="A309" s="165"/>
      <c r="B309" s="228" t="s">
        <v>258</v>
      </c>
      <c r="C309" s="228"/>
      <c r="D309" s="228"/>
      <c r="E309" s="228"/>
      <c r="F309" s="167"/>
      <c r="G309" s="104"/>
      <c r="H309" s="104"/>
    </row>
    <row r="310" spans="1:8" ht="14.25" customHeight="1">
      <c r="A310" s="165">
        <v>12</v>
      </c>
      <c r="B310" s="222" t="s">
        <v>259</v>
      </c>
      <c r="C310" s="222"/>
      <c r="D310" s="222"/>
      <c r="E310" s="222"/>
      <c r="F310" s="166">
        <v>6250</v>
      </c>
      <c r="G310" s="104"/>
      <c r="H310" s="104"/>
    </row>
    <row r="311" spans="1:8" ht="16.5">
      <c r="A311" s="89"/>
      <c r="B311" s="239" t="s">
        <v>64</v>
      </c>
      <c r="C311" s="239"/>
      <c r="D311" s="239"/>
      <c r="E311" s="239"/>
      <c r="F311" s="139">
        <f>SUM(F284:F310)</f>
        <v>259479.6</v>
      </c>
      <c r="G311" s="104"/>
      <c r="H311" s="104"/>
    </row>
    <row r="312" spans="1:8" ht="16.5">
      <c r="A312" s="240" t="s">
        <v>260</v>
      </c>
      <c r="B312" s="240"/>
      <c r="C312" s="240"/>
      <c r="D312" s="240"/>
      <c r="E312" s="240"/>
      <c r="F312" s="240"/>
      <c r="G312" s="104"/>
      <c r="H312" s="104"/>
    </row>
    <row r="313" spans="1:8" ht="16.5">
      <c r="A313" s="86"/>
      <c r="F313" s="157"/>
      <c r="G313" s="104"/>
      <c r="H313" s="104"/>
    </row>
    <row r="314" spans="1:8" ht="99">
      <c r="A314" s="138" t="s">
        <v>261</v>
      </c>
      <c r="B314" s="242" t="s">
        <v>8</v>
      </c>
      <c r="C314" s="242"/>
      <c r="D314" s="242"/>
      <c r="E314" s="138" t="s">
        <v>262</v>
      </c>
      <c r="F314" s="138" t="s">
        <v>7</v>
      </c>
      <c r="G314" s="140" t="s">
        <v>263</v>
      </c>
      <c r="H314" s="104"/>
    </row>
    <row r="315" spans="1:11" ht="16.5">
      <c r="A315" s="89">
        <v>1</v>
      </c>
      <c r="B315" s="236" t="s">
        <v>264</v>
      </c>
      <c r="C315" s="236"/>
      <c r="D315" s="236"/>
      <c r="E315" s="37">
        <v>1803125</v>
      </c>
      <c r="F315" s="37">
        <v>1191631.7</v>
      </c>
      <c r="G315" s="39">
        <f>F315/E315*100</f>
        <v>66.0870266897747</v>
      </c>
      <c r="H315" s="104"/>
      <c r="I315" s="41"/>
      <c r="J315" s="43"/>
      <c r="K315" s="92"/>
    </row>
    <row r="316" spans="1:11" ht="16.5">
      <c r="A316" s="89">
        <v>2</v>
      </c>
      <c r="B316" s="236" t="s">
        <v>265</v>
      </c>
      <c r="C316" s="236"/>
      <c r="D316" s="236"/>
      <c r="E316" s="37">
        <v>10665171.6</v>
      </c>
      <c r="F316" s="37">
        <f>F318+F319+F320</f>
        <v>6681484.3</v>
      </c>
      <c r="G316" s="39">
        <f aca="true" t="shared" si="4" ref="G316:G322">F316/E316*100</f>
        <v>62.64769617021446</v>
      </c>
      <c r="H316" s="104"/>
      <c r="I316" s="41"/>
      <c r="J316" s="43"/>
      <c r="K316" s="92"/>
    </row>
    <row r="317" spans="1:11" ht="16.5">
      <c r="A317" s="89"/>
      <c r="B317" s="237" t="s">
        <v>266</v>
      </c>
      <c r="C317" s="237"/>
      <c r="D317" s="237"/>
      <c r="E317" s="37"/>
      <c r="F317" s="139"/>
      <c r="G317" s="39"/>
      <c r="H317" s="104"/>
      <c r="I317" s="141"/>
      <c r="J317" s="43"/>
      <c r="K317" s="92"/>
    </row>
    <row r="318" spans="1:11" ht="16.5">
      <c r="A318" s="89"/>
      <c r="B318" s="238" t="s">
        <v>267</v>
      </c>
      <c r="C318" s="238"/>
      <c r="D318" s="238"/>
      <c r="E318" s="37">
        <v>2354171.6</v>
      </c>
      <c r="F318" s="37">
        <v>1668084.3</v>
      </c>
      <c r="G318" s="39">
        <f t="shared" si="4"/>
        <v>70.8565297449005</v>
      </c>
      <c r="H318" s="104"/>
      <c r="I318" s="41"/>
      <c r="J318" s="43"/>
      <c r="K318" s="95"/>
    </row>
    <row r="319" spans="1:11" ht="16.5">
      <c r="A319" s="89"/>
      <c r="B319" s="238" t="s">
        <v>268</v>
      </c>
      <c r="C319" s="238"/>
      <c r="D319" s="238"/>
      <c r="E319" s="37">
        <v>331000</v>
      </c>
      <c r="F319" s="37">
        <v>133400</v>
      </c>
      <c r="G319" s="39">
        <f t="shared" si="4"/>
        <v>40.30211480362538</v>
      </c>
      <c r="H319" s="104"/>
      <c r="I319" s="41"/>
      <c r="J319" s="43"/>
      <c r="K319" s="92"/>
    </row>
    <row r="320" spans="1:11" ht="16.5">
      <c r="A320" s="89"/>
      <c r="B320" s="238" t="s">
        <v>12</v>
      </c>
      <c r="C320" s="238"/>
      <c r="D320" s="238"/>
      <c r="E320" s="37">
        <v>7980000</v>
      </c>
      <c r="F320" s="37">
        <v>4880000</v>
      </c>
      <c r="G320" s="39">
        <f t="shared" si="4"/>
        <v>61.152882205513784</v>
      </c>
      <c r="H320" s="104"/>
      <c r="I320" s="41"/>
      <c r="J320" s="43"/>
      <c r="K320" s="92"/>
    </row>
    <row r="321" spans="1:11" ht="16.5">
      <c r="A321" s="89">
        <v>3</v>
      </c>
      <c r="B321" s="236" t="s">
        <v>269</v>
      </c>
      <c r="C321" s="236"/>
      <c r="D321" s="236"/>
      <c r="E321" s="37">
        <v>1983872.4</v>
      </c>
      <c r="F321" s="37">
        <v>1116600</v>
      </c>
      <c r="G321" s="39">
        <f t="shared" si="4"/>
        <v>56.283861804821726</v>
      </c>
      <c r="H321" s="104"/>
      <c r="I321" s="41"/>
      <c r="J321" s="43"/>
      <c r="K321" s="92"/>
    </row>
    <row r="322" spans="1:11" ht="16.5">
      <c r="A322" s="239" t="s">
        <v>64</v>
      </c>
      <c r="B322" s="239"/>
      <c r="C322" s="239"/>
      <c r="D322" s="239"/>
      <c r="E322" s="37">
        <v>14452169</v>
      </c>
      <c r="F322" s="37">
        <f>F315+F316+F321</f>
        <v>8989716</v>
      </c>
      <c r="G322" s="39">
        <f t="shared" si="4"/>
        <v>62.20323053238583</v>
      </c>
      <c r="H322" s="104"/>
      <c r="I322" s="41"/>
      <c r="J322" s="43"/>
      <c r="K322" s="92"/>
    </row>
    <row r="323" spans="1:11" ht="16.5">
      <c r="A323" s="241"/>
      <c r="B323" s="241"/>
      <c r="C323" s="241"/>
      <c r="D323" s="241"/>
      <c r="E323" s="41"/>
      <c r="F323" s="92"/>
      <c r="G323" s="104"/>
      <c r="H323" s="104"/>
      <c r="I323" s="92"/>
      <c r="J323" s="43"/>
      <c r="K323" s="92"/>
    </row>
    <row r="324" spans="1:11" ht="16.5">
      <c r="A324" s="239" t="s">
        <v>270</v>
      </c>
      <c r="B324" s="239"/>
      <c r="C324" s="239"/>
      <c r="D324" s="239"/>
      <c r="E324" s="37">
        <v>14447800</v>
      </c>
      <c r="F324" s="92"/>
      <c r="G324" s="104"/>
      <c r="H324" s="104"/>
      <c r="I324" s="92"/>
      <c r="J324" s="92"/>
      <c r="K324" s="92"/>
    </row>
    <row r="325" spans="1:11" ht="16.5">
      <c r="A325" s="239" t="s">
        <v>271</v>
      </c>
      <c r="B325" s="239"/>
      <c r="C325" s="239"/>
      <c r="D325" s="239"/>
      <c r="E325" s="37">
        <v>14452169</v>
      </c>
      <c r="F325" s="41"/>
      <c r="G325" s="104"/>
      <c r="H325" s="104"/>
      <c r="I325" s="92"/>
      <c r="J325" s="92"/>
      <c r="K325" s="92"/>
    </row>
    <row r="326" spans="1:11" ht="16.5">
      <c r="A326" s="239" t="s">
        <v>272</v>
      </c>
      <c r="B326" s="239"/>
      <c r="C326" s="239"/>
      <c r="D326" s="239"/>
      <c r="E326" s="37">
        <v>4369</v>
      </c>
      <c r="F326" s="92"/>
      <c r="G326" s="104"/>
      <c r="H326" s="104"/>
      <c r="I326" s="92"/>
      <c r="J326" s="92"/>
      <c r="K326" s="92"/>
    </row>
  </sheetData>
  <sheetProtection/>
  <mergeCells count="147">
    <mergeCell ref="A326:D326"/>
    <mergeCell ref="C223:D223"/>
    <mergeCell ref="B320:D320"/>
    <mergeCell ref="B321:D321"/>
    <mergeCell ref="A322:D322"/>
    <mergeCell ref="A323:D323"/>
    <mergeCell ref="A324:D324"/>
    <mergeCell ref="A325:D325"/>
    <mergeCell ref="B314:D314"/>
    <mergeCell ref="B315:D315"/>
    <mergeCell ref="B316:D316"/>
    <mergeCell ref="B317:D317"/>
    <mergeCell ref="B318:D318"/>
    <mergeCell ref="B319:D319"/>
    <mergeCell ref="B308:E308"/>
    <mergeCell ref="B309:E309"/>
    <mergeCell ref="B310:E310"/>
    <mergeCell ref="B311:E311"/>
    <mergeCell ref="A312:F312"/>
    <mergeCell ref="F302:F304"/>
    <mergeCell ref="B303:E303"/>
    <mergeCell ref="B304:E304"/>
    <mergeCell ref="B305:E305"/>
    <mergeCell ref="B306:E306"/>
    <mergeCell ref="B307:E307"/>
    <mergeCell ref="B297:E297"/>
    <mergeCell ref="B298:E298"/>
    <mergeCell ref="B299:E299"/>
    <mergeCell ref="B300:E300"/>
    <mergeCell ref="B301:E301"/>
    <mergeCell ref="B302:E302"/>
    <mergeCell ref="B292:E292"/>
    <mergeCell ref="F292:F295"/>
    <mergeCell ref="B293:E293"/>
    <mergeCell ref="B294:E294"/>
    <mergeCell ref="B295:E295"/>
    <mergeCell ref="B296:E296"/>
    <mergeCell ref="B286:E286"/>
    <mergeCell ref="B287:E287"/>
    <mergeCell ref="B288:E288"/>
    <mergeCell ref="B289:E289"/>
    <mergeCell ref="B290:E290"/>
    <mergeCell ref="B291:E291"/>
    <mergeCell ref="B278:D278"/>
    <mergeCell ref="A280:F280"/>
    <mergeCell ref="B282:E282"/>
    <mergeCell ref="B283:E283"/>
    <mergeCell ref="B284:E284"/>
    <mergeCell ref="B285:E285"/>
    <mergeCell ref="A264:A265"/>
    <mergeCell ref="B264:B265"/>
    <mergeCell ref="C264:E264"/>
    <mergeCell ref="C265:E265"/>
    <mergeCell ref="B266:E266"/>
    <mergeCell ref="A268:E268"/>
    <mergeCell ref="C259:E259"/>
    <mergeCell ref="A260:A261"/>
    <mergeCell ref="B260:B261"/>
    <mergeCell ref="C260:E260"/>
    <mergeCell ref="C261:E261"/>
    <mergeCell ref="A262:A263"/>
    <mergeCell ref="B262:B263"/>
    <mergeCell ref="C262:E262"/>
    <mergeCell ref="C263:E263"/>
    <mergeCell ref="A253:A254"/>
    <mergeCell ref="B253:B254"/>
    <mergeCell ref="C253:E253"/>
    <mergeCell ref="C254:E254"/>
    <mergeCell ref="B255:E255"/>
    <mergeCell ref="A257:F257"/>
    <mergeCell ref="A248:A249"/>
    <mergeCell ref="B248:B249"/>
    <mergeCell ref="C248:E248"/>
    <mergeCell ref="C249:E249"/>
    <mergeCell ref="A250:A252"/>
    <mergeCell ref="B250:B252"/>
    <mergeCell ref="C250:E250"/>
    <mergeCell ref="C251:E251"/>
    <mergeCell ref="C252:E252"/>
    <mergeCell ref="C239:D239"/>
    <mergeCell ref="C240:D240"/>
    <mergeCell ref="A242:F242"/>
    <mergeCell ref="A243:F243"/>
    <mergeCell ref="A245:F245"/>
    <mergeCell ref="C247:E247"/>
    <mergeCell ref="C233:D233"/>
    <mergeCell ref="C234:D234"/>
    <mergeCell ref="C235:D235"/>
    <mergeCell ref="C236:D236"/>
    <mergeCell ref="C237:D237"/>
    <mergeCell ref="C238:D238"/>
    <mergeCell ref="C227:D227"/>
    <mergeCell ref="C228:D228"/>
    <mergeCell ref="C229:D229"/>
    <mergeCell ref="C230:D230"/>
    <mergeCell ref="C231:D231"/>
    <mergeCell ref="C232:D232"/>
    <mergeCell ref="B218:D218"/>
    <mergeCell ref="A220:F220"/>
    <mergeCell ref="C222:D222"/>
    <mergeCell ref="C224:D224"/>
    <mergeCell ref="C225:D225"/>
    <mergeCell ref="C226:D226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B200:D200"/>
    <mergeCell ref="C201:D201"/>
    <mergeCell ref="C202:D202"/>
    <mergeCell ref="C203:D203"/>
    <mergeCell ref="C204:D204"/>
    <mergeCell ref="C205:D205"/>
    <mergeCell ref="A182:B182"/>
    <mergeCell ref="A184:F184"/>
    <mergeCell ref="A192:B192"/>
    <mergeCell ref="A196:F196"/>
    <mergeCell ref="C198:D198"/>
    <mergeCell ref="C199:D199"/>
    <mergeCell ref="A140:B140"/>
    <mergeCell ref="A162:B162"/>
    <mergeCell ref="A171:B171"/>
    <mergeCell ref="A173:G173"/>
    <mergeCell ref="B58:G58"/>
    <mergeCell ref="B77:G77"/>
    <mergeCell ref="A89:F89"/>
    <mergeCell ref="A116:B116"/>
    <mergeCell ref="A122:F122"/>
    <mergeCell ref="A128:B128"/>
    <mergeCell ref="B2:H2"/>
    <mergeCell ref="A3:H3"/>
    <mergeCell ref="B19:G19"/>
    <mergeCell ref="B20:G20"/>
    <mergeCell ref="B130:F130"/>
    <mergeCell ref="A132:F132"/>
    <mergeCell ref="A88:B88"/>
    <mergeCell ref="A100:B100"/>
    <mergeCell ref="A102:F102"/>
    <mergeCell ref="A75:B75"/>
  </mergeCells>
  <printOptions/>
  <pageMargins left="0.23" right="0.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70">
      <selection activeCell="E80" sqref="E80"/>
    </sheetView>
  </sheetViews>
  <sheetFormatPr defaultColWidth="9.140625" defaultRowHeight="15"/>
  <cols>
    <col min="1" max="1" width="58.421875" style="85" customWidth="1"/>
    <col min="2" max="2" width="15.00390625" style="85" customWidth="1"/>
    <col min="3" max="3" width="14.421875" style="85" customWidth="1"/>
    <col min="4" max="4" width="11.00390625" style="85" customWidth="1"/>
    <col min="5" max="16384" width="9.140625" style="85" customWidth="1"/>
  </cols>
  <sheetData>
    <row r="1" ht="16.5">
      <c r="D1" s="158" t="s">
        <v>305</v>
      </c>
    </row>
    <row r="2" spans="1:4" ht="17.25">
      <c r="A2" s="243" t="s">
        <v>273</v>
      </c>
      <c r="B2" s="243"/>
      <c r="C2" s="243"/>
      <c r="D2" s="243"/>
    </row>
    <row r="3" spans="1:4" ht="53.25" customHeight="1">
      <c r="A3" s="244" t="s">
        <v>274</v>
      </c>
      <c r="B3" s="245"/>
      <c r="C3" s="245"/>
      <c r="D3" s="245"/>
    </row>
    <row r="4" spans="1:4" ht="16.5">
      <c r="A4" s="142"/>
      <c r="B4" s="142"/>
      <c r="C4" s="142"/>
      <c r="D4" s="143" t="s">
        <v>275</v>
      </c>
    </row>
    <row r="5" spans="1:4" ht="85.5">
      <c r="A5" s="144" t="s">
        <v>276</v>
      </c>
      <c r="B5" s="144" t="s">
        <v>277</v>
      </c>
      <c r="C5" s="144" t="s">
        <v>7</v>
      </c>
      <c r="D5" s="144" t="s">
        <v>278</v>
      </c>
    </row>
    <row r="6" spans="1:4" ht="16.5">
      <c r="A6" s="145" t="s">
        <v>279</v>
      </c>
      <c r="B6" s="132">
        <v>2867000</v>
      </c>
      <c r="C6" s="132">
        <f>'[1]Sheet1'!E11</f>
        <v>1820050</v>
      </c>
      <c r="D6" s="132">
        <f>C6/B6*100</f>
        <v>63.48273456574817</v>
      </c>
    </row>
    <row r="7" spans="1:4" ht="16.5">
      <c r="A7" s="146" t="s">
        <v>280</v>
      </c>
      <c r="B7" s="93"/>
      <c r="C7" s="93"/>
      <c r="D7" s="132"/>
    </row>
    <row r="8" spans="1:4" ht="16.5">
      <c r="A8" s="146" t="s">
        <v>68</v>
      </c>
      <c r="B8" s="93">
        <v>4000</v>
      </c>
      <c r="C8" s="93">
        <f>'[1]Sheet1'!J11</f>
        <v>2000</v>
      </c>
      <c r="D8" s="93">
        <f aca="true" t="shared" si="0" ref="D8:D71">C8/B8*100</f>
        <v>50</v>
      </c>
    </row>
    <row r="9" spans="1:4" ht="33">
      <c r="A9" s="146" t="s">
        <v>281</v>
      </c>
      <c r="B9" s="93">
        <v>2863000</v>
      </c>
      <c r="C9" s="93">
        <f>'[1]Sheet1'!K11+'[1]Sheet1'!L11+'[1]Sheet1'!M11</f>
        <v>1818050</v>
      </c>
      <c r="D9" s="93">
        <f t="shared" si="0"/>
        <v>63.50157177785539</v>
      </c>
    </row>
    <row r="10" spans="1:4" ht="16.5">
      <c r="A10" s="146" t="s">
        <v>150</v>
      </c>
      <c r="B10" s="93">
        <v>0</v>
      </c>
      <c r="C10" s="93">
        <f>'[1]Sheet1'!N11</f>
        <v>0</v>
      </c>
      <c r="D10" s="93"/>
    </row>
    <row r="11" spans="1:4" ht="16.5">
      <c r="A11" s="145" t="s">
        <v>282</v>
      </c>
      <c r="B11" s="132">
        <v>2846249</v>
      </c>
      <c r="C11" s="132">
        <f>C16+C21+C26+C31</f>
        <v>1252114.6</v>
      </c>
      <c r="D11" s="132">
        <f t="shared" si="0"/>
        <v>43.9917449246359</v>
      </c>
    </row>
    <row r="12" spans="1:4" ht="16.5">
      <c r="A12" s="96" t="s">
        <v>280</v>
      </c>
      <c r="B12" s="93"/>
      <c r="C12" s="93"/>
      <c r="D12" s="132"/>
    </row>
    <row r="13" spans="1:4" ht="16.5">
      <c r="A13" s="146" t="s">
        <v>68</v>
      </c>
      <c r="B13" s="93">
        <v>1059716</v>
      </c>
      <c r="C13" s="93">
        <f>C18+C23+C28+C33</f>
        <v>293153</v>
      </c>
      <c r="D13" s="93">
        <f t="shared" si="0"/>
        <v>27.6633550875895</v>
      </c>
    </row>
    <row r="14" spans="1:4" ht="36.75" customHeight="1">
      <c r="A14" s="146" t="s">
        <v>283</v>
      </c>
      <c r="B14" s="136">
        <v>490000</v>
      </c>
      <c r="C14" s="136">
        <f>C19+C24+C29+C34</f>
        <v>720911.6000000001</v>
      </c>
      <c r="D14" s="136">
        <f t="shared" si="0"/>
        <v>147.12481632653063</v>
      </c>
    </row>
    <row r="15" spans="1:4" ht="16.5">
      <c r="A15" s="146" t="s">
        <v>150</v>
      </c>
      <c r="B15" s="93">
        <v>432800</v>
      </c>
      <c r="C15" s="93">
        <f>C20+C25+C30+C35</f>
        <v>238050</v>
      </c>
      <c r="D15" s="93">
        <f t="shared" si="0"/>
        <v>55.00231053604436</v>
      </c>
    </row>
    <row r="16" spans="1:4" ht="16.5">
      <c r="A16" s="145" t="s">
        <v>284</v>
      </c>
      <c r="B16" s="132">
        <v>1982516</v>
      </c>
      <c r="C16" s="132">
        <f>C18+C19+C20</f>
        <v>830116.5</v>
      </c>
      <c r="D16" s="132">
        <f t="shared" si="0"/>
        <v>41.871868877729106</v>
      </c>
    </row>
    <row r="17" spans="1:4" ht="16.5">
      <c r="A17" s="146" t="s">
        <v>280</v>
      </c>
      <c r="B17" s="93"/>
      <c r="C17" s="93"/>
      <c r="D17" s="132"/>
    </row>
    <row r="18" spans="1:4" ht="16.5">
      <c r="A18" s="146" t="s">
        <v>68</v>
      </c>
      <c r="B18" s="93">
        <v>1059716</v>
      </c>
      <c r="C18" s="93">
        <f>'[1]Sheet1'!J50</f>
        <v>251943.30000000002</v>
      </c>
      <c r="D18" s="93">
        <f t="shared" si="0"/>
        <v>23.774605649060693</v>
      </c>
    </row>
    <row r="19" spans="1:4" ht="33">
      <c r="A19" s="146" t="s">
        <v>283</v>
      </c>
      <c r="B19" s="136">
        <v>490000</v>
      </c>
      <c r="C19" s="147">
        <f>'[1]Sheet1'!K50+'[1]Sheet1'!F289+'[1]Sheet1'!F297+'[1]Sheet1'!F302+'[1]Sheet1'!F303+'[1]Sheet1'!F304+'[1]Sheet1'!F305</f>
        <v>369973.2</v>
      </c>
      <c r="D19" s="136">
        <f t="shared" si="0"/>
        <v>75.50473469387755</v>
      </c>
    </row>
    <row r="20" spans="1:4" ht="16.5">
      <c r="A20" s="146" t="s">
        <v>150</v>
      </c>
      <c r="B20" s="93">
        <v>432800</v>
      </c>
      <c r="C20" s="93">
        <f>'[1]Sheet1'!N50</f>
        <v>208200</v>
      </c>
      <c r="D20" s="93">
        <f t="shared" si="0"/>
        <v>48.10536044362292</v>
      </c>
    </row>
    <row r="21" spans="1:4" ht="16.5">
      <c r="A21" s="148" t="s">
        <v>285</v>
      </c>
      <c r="B21" s="132">
        <v>773323</v>
      </c>
      <c r="C21" s="132">
        <f>C23+C24+C25</f>
        <v>376448.10000000003</v>
      </c>
      <c r="D21" s="132">
        <f t="shared" si="0"/>
        <v>48.679284076640684</v>
      </c>
    </row>
    <row r="22" spans="1:4" ht="16.5">
      <c r="A22" s="96" t="s">
        <v>280</v>
      </c>
      <c r="B22" s="93"/>
      <c r="C22" s="93"/>
      <c r="D22" s="132"/>
    </row>
    <row r="23" spans="1:4" ht="16.5">
      <c r="A23" s="96" t="s">
        <v>68</v>
      </c>
      <c r="B23" s="93">
        <v>265323</v>
      </c>
      <c r="C23" s="93">
        <f>'[1]Sheet1'!J69+'[1]Sheet1'!J194</f>
        <v>41209.7</v>
      </c>
      <c r="D23" s="93">
        <f t="shared" si="0"/>
        <v>15.531898855357431</v>
      </c>
    </row>
    <row r="24" spans="1:4" ht="33">
      <c r="A24" s="128" t="s">
        <v>281</v>
      </c>
      <c r="B24" s="136">
        <v>258000</v>
      </c>
      <c r="C24" s="136">
        <f>'[1]Sheet1'!K69+'[1]Sheet1'!L69+'[1]Sheet1'!M69+'[1]Sheet1'!F291+'[1]Sheet1'!F294+'[1]Sheet1'!F301</f>
        <v>323238.4</v>
      </c>
      <c r="D24" s="136">
        <f t="shared" si="0"/>
        <v>125.28620155038762</v>
      </c>
    </row>
    <row r="25" spans="1:4" ht="16.5">
      <c r="A25" s="96" t="s">
        <v>150</v>
      </c>
      <c r="B25" s="93">
        <v>250000</v>
      </c>
      <c r="C25" s="93">
        <f>'[1]Sheet1'!N69</f>
        <v>12000</v>
      </c>
      <c r="D25" s="93">
        <f t="shared" si="0"/>
        <v>4.8</v>
      </c>
    </row>
    <row r="26" spans="1:4" ht="16.5">
      <c r="A26" s="148" t="s">
        <v>286</v>
      </c>
      <c r="B26" s="132">
        <v>48510</v>
      </c>
      <c r="C26" s="132">
        <f>'[1]Sheet1'!E82</f>
        <v>24420</v>
      </c>
      <c r="D26" s="132">
        <f t="shared" si="0"/>
        <v>50.34013605442177</v>
      </c>
    </row>
    <row r="27" spans="1:4" ht="16.5">
      <c r="A27" s="96" t="s">
        <v>280</v>
      </c>
      <c r="B27" s="93"/>
      <c r="C27" s="93"/>
      <c r="D27" s="132"/>
    </row>
    <row r="28" spans="1:4" ht="16.5">
      <c r="A28" s="96" t="s">
        <v>68</v>
      </c>
      <c r="B28" s="93">
        <v>0</v>
      </c>
      <c r="C28" s="93">
        <f>'[1]Sheet1'!J82</f>
        <v>0</v>
      </c>
      <c r="D28" s="93">
        <v>0</v>
      </c>
    </row>
    <row r="29" spans="1:4" ht="33">
      <c r="A29" s="128" t="s">
        <v>287</v>
      </c>
      <c r="B29" s="136">
        <v>36510</v>
      </c>
      <c r="C29" s="136">
        <f>'[1]Sheet1'!K82+'[1]Sheet1'!L82+'[1]Sheet1'!M82</f>
        <v>17420</v>
      </c>
      <c r="D29" s="136">
        <f t="shared" si="0"/>
        <v>47.71295535469734</v>
      </c>
    </row>
    <row r="30" spans="1:4" ht="16.5">
      <c r="A30" s="96" t="s">
        <v>150</v>
      </c>
      <c r="B30" s="93">
        <v>12000</v>
      </c>
      <c r="C30" s="93">
        <f>'[1]Sheet1'!N82</f>
        <v>7000</v>
      </c>
      <c r="D30" s="93">
        <f t="shared" si="0"/>
        <v>58.333333333333336</v>
      </c>
    </row>
    <row r="31" spans="1:4" ht="33">
      <c r="A31" s="148" t="s">
        <v>288</v>
      </c>
      <c r="B31" s="149">
        <v>41900</v>
      </c>
      <c r="C31" s="149">
        <f>'[1]Sheet1'!E96</f>
        <v>21130</v>
      </c>
      <c r="D31" s="149">
        <f t="shared" si="0"/>
        <v>50.42959427207637</v>
      </c>
    </row>
    <row r="32" spans="1:4" ht="16.5">
      <c r="A32" s="96" t="s">
        <v>280</v>
      </c>
      <c r="B32" s="93"/>
      <c r="C32" s="93"/>
      <c r="D32" s="132"/>
    </row>
    <row r="33" spans="1:4" ht="22.5" customHeight="1">
      <c r="A33" s="96" t="s">
        <v>68</v>
      </c>
      <c r="B33" s="93">
        <v>0</v>
      </c>
      <c r="C33" s="93">
        <f>'[1]Sheet1'!J96</f>
        <v>0</v>
      </c>
      <c r="D33" s="93">
        <v>0</v>
      </c>
    </row>
    <row r="34" spans="1:4" ht="35.25" customHeight="1">
      <c r="A34" s="128" t="s">
        <v>289</v>
      </c>
      <c r="B34" s="136">
        <v>19000</v>
      </c>
      <c r="C34" s="136">
        <f>'[1]Sheet1'!J96+'[1]Sheet1'!K96+'[1]Sheet1'!L96+'[1]Sheet1'!M96</f>
        <v>10280</v>
      </c>
      <c r="D34" s="136">
        <f t="shared" si="0"/>
        <v>54.10526315789473</v>
      </c>
    </row>
    <row r="35" spans="1:4" ht="24" customHeight="1">
      <c r="A35" s="96" t="s">
        <v>150</v>
      </c>
      <c r="B35" s="93">
        <v>22900</v>
      </c>
      <c r="C35" s="93">
        <f>'[1]Sheet1'!N96</f>
        <v>10850</v>
      </c>
      <c r="D35" s="93">
        <f t="shared" si="0"/>
        <v>47.379912663755455</v>
      </c>
    </row>
    <row r="36" spans="1:4" ht="16.5">
      <c r="A36" s="148" t="s">
        <v>290</v>
      </c>
      <c r="B36" s="132">
        <v>6687115.6</v>
      </c>
      <c r="C36" s="132">
        <f>C38+C39+C40</f>
        <v>3870700</v>
      </c>
      <c r="D36" s="132">
        <f t="shared" si="0"/>
        <v>57.88295330201859</v>
      </c>
    </row>
    <row r="37" spans="1:4" ht="16.5">
      <c r="A37" s="96" t="s">
        <v>280</v>
      </c>
      <c r="B37" s="93"/>
      <c r="C37" s="93"/>
      <c r="D37" s="132"/>
    </row>
    <row r="38" spans="1:4" ht="16.5">
      <c r="A38" s="96" t="s">
        <v>68</v>
      </c>
      <c r="B38" s="93">
        <v>13654</v>
      </c>
      <c r="C38" s="93">
        <f>'[1]Sheet1'!J113</f>
        <v>8900</v>
      </c>
      <c r="D38" s="93">
        <f t="shared" si="0"/>
        <v>65.18236414237586</v>
      </c>
    </row>
    <row r="39" spans="1:4" ht="33">
      <c r="A39" s="146" t="s">
        <v>291</v>
      </c>
      <c r="B39" s="136">
        <v>6088461.6</v>
      </c>
      <c r="C39" s="136">
        <f>'[1]Sheet1'!K113+'[1]Sheet1'!L113+'[1]Sheet1'!M113+'[1]Sheet1'!H293</f>
        <v>3269700</v>
      </c>
      <c r="D39" s="136">
        <f t="shared" si="0"/>
        <v>53.70322118809126</v>
      </c>
    </row>
    <row r="40" spans="1:4" ht="16.5">
      <c r="A40" s="96" t="s">
        <v>150</v>
      </c>
      <c r="B40" s="93">
        <v>585000</v>
      </c>
      <c r="C40" s="93">
        <f>'[1]Sheet1'!N113</f>
        <v>592100</v>
      </c>
      <c r="D40" s="93">
        <f t="shared" si="0"/>
        <v>101.21367521367522</v>
      </c>
    </row>
    <row r="41" spans="1:4" ht="16.5">
      <c r="A41" s="148" t="s">
        <v>292</v>
      </c>
      <c r="B41" s="132">
        <v>6000</v>
      </c>
      <c r="C41" s="132">
        <f>'[1]Sheet1'!E122</f>
        <v>2200</v>
      </c>
      <c r="D41" s="132">
        <f t="shared" si="0"/>
        <v>36.666666666666664</v>
      </c>
    </row>
    <row r="42" spans="1:4" ht="16.5">
      <c r="A42" s="96" t="s">
        <v>280</v>
      </c>
      <c r="B42" s="93"/>
      <c r="C42" s="93"/>
      <c r="D42" s="132"/>
    </row>
    <row r="43" spans="1:4" ht="16.5">
      <c r="A43" s="96" t="s">
        <v>68</v>
      </c>
      <c r="B43" s="93">
        <v>0</v>
      </c>
      <c r="C43" s="93">
        <v>0</v>
      </c>
      <c r="D43" s="93">
        <v>0</v>
      </c>
    </row>
    <row r="44" spans="1:4" ht="33">
      <c r="A44" s="146" t="s">
        <v>293</v>
      </c>
      <c r="B44" s="136">
        <v>6000</v>
      </c>
      <c r="C44" s="136">
        <f>'[1]Sheet1'!K122+'[1]Sheet1'!L122</f>
        <v>2200</v>
      </c>
      <c r="D44" s="136">
        <f t="shared" si="0"/>
        <v>36.666666666666664</v>
      </c>
    </row>
    <row r="45" spans="1:4" ht="16.5">
      <c r="A45" s="96" t="s">
        <v>150</v>
      </c>
      <c r="B45" s="93">
        <v>0</v>
      </c>
      <c r="C45" s="93">
        <v>0</v>
      </c>
      <c r="D45" s="93">
        <v>0</v>
      </c>
    </row>
    <row r="46" spans="1:4" ht="16.5">
      <c r="A46" s="148" t="s">
        <v>294</v>
      </c>
      <c r="B46" s="132">
        <v>21000</v>
      </c>
      <c r="C46" s="132">
        <f>'[1]Sheet1'!E184</f>
        <v>12400</v>
      </c>
      <c r="D46" s="132">
        <f t="shared" si="0"/>
        <v>59.04761904761905</v>
      </c>
    </row>
    <row r="47" spans="1:4" ht="16.5">
      <c r="A47" s="96" t="s">
        <v>280</v>
      </c>
      <c r="B47" s="93"/>
      <c r="C47" s="93"/>
      <c r="D47" s="132"/>
    </row>
    <row r="48" spans="1:4" ht="16.5">
      <c r="A48" s="96" t="s">
        <v>68</v>
      </c>
      <c r="B48" s="93">
        <v>0</v>
      </c>
      <c r="C48" s="93">
        <v>0</v>
      </c>
      <c r="D48" s="93">
        <v>0</v>
      </c>
    </row>
    <row r="49" spans="1:4" ht="16.5">
      <c r="A49" s="146" t="s">
        <v>149</v>
      </c>
      <c r="B49" s="93">
        <v>21000</v>
      </c>
      <c r="C49" s="93">
        <f>'[1]Sheet1'!L184</f>
        <v>12400</v>
      </c>
      <c r="D49" s="93">
        <f t="shared" si="0"/>
        <v>59.04761904761905</v>
      </c>
    </row>
    <row r="50" spans="1:4" ht="16.5">
      <c r="A50" s="96" t="s">
        <v>150</v>
      </c>
      <c r="B50" s="93">
        <v>0</v>
      </c>
      <c r="C50" s="93">
        <v>0</v>
      </c>
      <c r="D50" s="93">
        <v>0</v>
      </c>
    </row>
    <row r="51" spans="1:4" ht="16.5">
      <c r="A51" s="148" t="s">
        <v>295</v>
      </c>
      <c r="B51" s="132">
        <v>1738952</v>
      </c>
      <c r="C51" s="132">
        <f>C53+C54+C55</f>
        <v>1825351.4</v>
      </c>
      <c r="D51" s="132">
        <f t="shared" si="0"/>
        <v>104.96847526556223</v>
      </c>
    </row>
    <row r="52" spans="1:4" ht="16.5">
      <c r="A52" s="96" t="s">
        <v>280</v>
      </c>
      <c r="B52" s="93"/>
      <c r="C52" s="93"/>
      <c r="D52" s="132"/>
    </row>
    <row r="53" spans="1:4" ht="16.5">
      <c r="A53" s="96" t="s">
        <v>68</v>
      </c>
      <c r="B53" s="93">
        <v>458632</v>
      </c>
      <c r="C53" s="93">
        <f>C59+C64+C69+C75</f>
        <v>877678.7</v>
      </c>
      <c r="D53" s="93">
        <f t="shared" si="0"/>
        <v>191.36883165588097</v>
      </c>
    </row>
    <row r="54" spans="1:4" ht="16.5">
      <c r="A54" s="96" t="s">
        <v>149</v>
      </c>
      <c r="B54" s="93">
        <v>868000</v>
      </c>
      <c r="C54" s="93">
        <f>C60+C65+C70+C75</f>
        <v>822472.7</v>
      </c>
      <c r="D54" s="93">
        <f t="shared" si="0"/>
        <v>94.7549193548387</v>
      </c>
    </row>
    <row r="55" spans="1:4" ht="16.5">
      <c r="A55" s="96" t="s">
        <v>150</v>
      </c>
      <c r="B55" s="93">
        <v>412320</v>
      </c>
      <c r="C55" s="93">
        <f>C61+C66+C71+C76</f>
        <v>125200</v>
      </c>
      <c r="D55" s="93">
        <f t="shared" si="0"/>
        <v>30.36476523088863</v>
      </c>
    </row>
    <row r="56" spans="1:4" ht="16.5">
      <c r="A56" s="96" t="s">
        <v>296</v>
      </c>
      <c r="B56" s="93">
        <v>63000</v>
      </c>
      <c r="C56" s="93">
        <v>0</v>
      </c>
      <c r="D56" s="93">
        <f t="shared" si="0"/>
        <v>0</v>
      </c>
    </row>
    <row r="57" spans="1:4" ht="16.5">
      <c r="A57" s="148" t="s">
        <v>297</v>
      </c>
      <c r="B57" s="132">
        <v>620000</v>
      </c>
      <c r="C57" s="132">
        <f>C59+C60+C61</f>
        <v>577500</v>
      </c>
      <c r="D57" s="132">
        <f t="shared" si="0"/>
        <v>93.14516129032258</v>
      </c>
    </row>
    <row r="58" spans="1:4" ht="16.5">
      <c r="A58" s="96" t="s">
        <v>280</v>
      </c>
      <c r="B58" s="93"/>
      <c r="C58" s="93"/>
      <c r="D58" s="132"/>
    </row>
    <row r="59" spans="1:4" ht="16.5">
      <c r="A59" s="96" t="s">
        <v>68</v>
      </c>
      <c r="B59" s="93">
        <v>0</v>
      </c>
      <c r="C59" s="93">
        <f>'[1]Sheet1'!J200+'[1]Sheet1'!J201</f>
        <v>1500</v>
      </c>
      <c r="D59" s="93">
        <v>0</v>
      </c>
    </row>
    <row r="60" spans="1:4" ht="33">
      <c r="A60" s="146" t="s">
        <v>298</v>
      </c>
      <c r="B60" s="136">
        <v>600000</v>
      </c>
      <c r="C60" s="136">
        <f>'[1]Sheet1'!E132</f>
        <v>576000</v>
      </c>
      <c r="D60" s="136">
        <f t="shared" si="0"/>
        <v>96</v>
      </c>
    </row>
    <row r="61" spans="1:4" ht="16.5">
      <c r="A61" s="96" t="s">
        <v>150</v>
      </c>
      <c r="B61" s="93">
        <v>20000</v>
      </c>
      <c r="C61" s="93">
        <f>'[1]Sheet1'!N134</f>
        <v>0</v>
      </c>
      <c r="D61" s="93">
        <f t="shared" si="0"/>
        <v>0</v>
      </c>
    </row>
    <row r="62" spans="1:4" ht="16.5">
      <c r="A62" s="148" t="s">
        <v>299</v>
      </c>
      <c r="B62" s="132">
        <v>687632</v>
      </c>
      <c r="C62" s="132">
        <f>C64+C65+C66</f>
        <v>981700</v>
      </c>
      <c r="D62" s="132">
        <f t="shared" si="0"/>
        <v>142.76531633199153</v>
      </c>
    </row>
    <row r="63" spans="1:4" ht="16.5">
      <c r="A63" s="96" t="s">
        <v>280</v>
      </c>
      <c r="B63" s="93"/>
      <c r="C63" s="93"/>
      <c r="D63" s="93"/>
    </row>
    <row r="64" spans="1:4" ht="21.75" customHeight="1">
      <c r="A64" s="96" t="s">
        <v>68</v>
      </c>
      <c r="B64" s="93">
        <v>445632</v>
      </c>
      <c r="C64" s="93">
        <f>'[1]Sheet1'!I193</f>
        <v>852500</v>
      </c>
      <c r="D64" s="93">
        <f t="shared" si="0"/>
        <v>191.30134281200634</v>
      </c>
    </row>
    <row r="65" spans="1:4" ht="21.75" customHeight="1">
      <c r="A65" s="96" t="s">
        <v>149</v>
      </c>
      <c r="B65" s="93">
        <v>0</v>
      </c>
      <c r="C65" s="93">
        <f>'[1]Sheet1'!K154</f>
        <v>112000</v>
      </c>
      <c r="D65" s="93">
        <v>0</v>
      </c>
    </row>
    <row r="66" spans="1:4" ht="21.75" customHeight="1">
      <c r="A66" s="96" t="s">
        <v>300</v>
      </c>
      <c r="B66" s="93">
        <v>242000</v>
      </c>
      <c r="C66" s="93">
        <f>'[1]Sheet1'!I195</f>
        <v>17200</v>
      </c>
      <c r="D66" s="93">
        <f t="shared" si="0"/>
        <v>7.107438016528926</v>
      </c>
    </row>
    <row r="67" spans="1:4" ht="21.75" customHeight="1">
      <c r="A67" s="148" t="s">
        <v>301</v>
      </c>
      <c r="B67" s="132">
        <v>221320</v>
      </c>
      <c r="C67" s="132">
        <f>C69+C70+C71</f>
        <v>261182</v>
      </c>
      <c r="D67" s="132">
        <f t="shared" si="0"/>
        <v>118.01102476052773</v>
      </c>
    </row>
    <row r="68" spans="1:4" ht="21.75" customHeight="1">
      <c r="A68" s="96" t="s">
        <v>280</v>
      </c>
      <c r="B68" s="93"/>
      <c r="C68" s="93"/>
      <c r="D68" s="132"/>
    </row>
    <row r="69" spans="1:4" ht="21.75" customHeight="1">
      <c r="A69" s="96" t="s">
        <v>68</v>
      </c>
      <c r="B69" s="93">
        <v>13000</v>
      </c>
      <c r="C69" s="93">
        <f>'[1]Sheet1'!J144+'[1]Sheet1'!E203+'[1]Sheet1'!E205+'[1]Sheet1'!E206</f>
        <v>21194</v>
      </c>
      <c r="D69" s="93">
        <f t="shared" si="0"/>
        <v>163.03076923076924</v>
      </c>
    </row>
    <row r="70" spans="1:4" ht="21.75" customHeight="1">
      <c r="A70" s="96" t="s">
        <v>149</v>
      </c>
      <c r="B70" s="93">
        <v>88000</v>
      </c>
      <c r="C70" s="93">
        <f>'[1]Sheet1'!K144+'[1]Sheet1'!K245+'[1]Sheet1'!K268+'[1]Sheet1'!F296+'[1]Sheet1'!F307+'[1]Sheet1'!F311+'[1]Sheet1'!F313</f>
        <v>131988</v>
      </c>
      <c r="D70" s="93">
        <f t="shared" si="0"/>
        <v>149.98636363636365</v>
      </c>
    </row>
    <row r="71" spans="1:4" ht="21.75" customHeight="1">
      <c r="A71" s="96" t="s">
        <v>150</v>
      </c>
      <c r="B71" s="93">
        <v>120320</v>
      </c>
      <c r="C71" s="93">
        <v>108000</v>
      </c>
      <c r="D71" s="93">
        <f t="shared" si="0"/>
        <v>89.76063829787235</v>
      </c>
    </row>
    <row r="72" spans="1:4" ht="21.75" customHeight="1">
      <c r="A72" s="148" t="s">
        <v>302</v>
      </c>
      <c r="B72" s="132">
        <v>210000</v>
      </c>
      <c r="C72" s="132">
        <f>C74+C75+C76</f>
        <v>2484.7</v>
      </c>
      <c r="D72" s="132">
        <f aca="true" t="shared" si="1" ref="D72:D80">C72/B72*100</f>
        <v>1.1831904761904761</v>
      </c>
    </row>
    <row r="73" spans="1:4" ht="21.75" customHeight="1">
      <c r="A73" s="96" t="s">
        <v>280</v>
      </c>
      <c r="B73" s="93"/>
      <c r="C73" s="93"/>
      <c r="D73" s="132"/>
    </row>
    <row r="74" spans="1:4" ht="21.75" customHeight="1">
      <c r="A74" s="96" t="s">
        <v>68</v>
      </c>
      <c r="B74" s="93">
        <v>0</v>
      </c>
      <c r="C74" s="93">
        <v>0</v>
      </c>
      <c r="D74" s="93">
        <v>0</v>
      </c>
    </row>
    <row r="75" spans="1:4" ht="21.75" customHeight="1">
      <c r="A75" s="96" t="s">
        <v>149</v>
      </c>
      <c r="B75" s="93">
        <v>180000</v>
      </c>
      <c r="C75" s="93">
        <f>'[1]Sheet1'!E193</f>
        <v>2484.7</v>
      </c>
      <c r="D75" s="93">
        <f>C75/B75*100</f>
        <v>1.3803888888888889</v>
      </c>
    </row>
    <row r="76" spans="1:4" ht="21.75" customHeight="1">
      <c r="A76" s="96" t="s">
        <v>150</v>
      </c>
      <c r="B76" s="93">
        <v>30000</v>
      </c>
      <c r="C76" s="93">
        <v>0</v>
      </c>
      <c r="D76" s="93">
        <f t="shared" si="1"/>
        <v>0</v>
      </c>
    </row>
    <row r="77" spans="1:4" ht="49.5">
      <c r="A77" s="148" t="s">
        <v>303</v>
      </c>
      <c r="B77" s="149">
        <v>285852.4</v>
      </c>
      <c r="C77" s="149">
        <f>C79+C80+C81</f>
        <v>177450</v>
      </c>
      <c r="D77" s="149">
        <f t="shared" si="1"/>
        <v>62.07749174049264</v>
      </c>
    </row>
    <row r="78" spans="1:4" ht="16.5">
      <c r="A78" s="96" t="s">
        <v>280</v>
      </c>
      <c r="B78" s="93"/>
      <c r="C78" s="93"/>
      <c r="D78" s="132"/>
    </row>
    <row r="79" spans="1:4" ht="16.5">
      <c r="A79" s="96" t="s">
        <v>68</v>
      </c>
      <c r="B79" s="93">
        <v>1800</v>
      </c>
      <c r="C79" s="93">
        <v>9900</v>
      </c>
      <c r="D79" s="93">
        <f t="shared" si="1"/>
        <v>550</v>
      </c>
    </row>
    <row r="80" spans="1:4" ht="16.5">
      <c r="A80" s="96" t="s">
        <v>149</v>
      </c>
      <c r="B80" s="93">
        <v>15200</v>
      </c>
      <c r="C80" s="93">
        <v>15000</v>
      </c>
      <c r="D80" s="93">
        <f t="shared" si="1"/>
        <v>98.68421052631578</v>
      </c>
    </row>
    <row r="81" spans="1:4" ht="16.5">
      <c r="A81" s="96" t="s">
        <v>150</v>
      </c>
      <c r="B81" s="93">
        <v>268852.4</v>
      </c>
      <c r="C81" s="93">
        <v>152550</v>
      </c>
      <c r="D81" s="93">
        <f>C81/B81*100</f>
        <v>56.74117099196436</v>
      </c>
    </row>
    <row r="82" spans="1:4" ht="16.5">
      <c r="A82" s="139" t="s">
        <v>64</v>
      </c>
      <c r="B82" s="37">
        <v>14452169</v>
      </c>
      <c r="C82" s="37">
        <v>8989716</v>
      </c>
      <c r="D82" s="39">
        <f>C82/B82*100</f>
        <v>62.20323053238583</v>
      </c>
    </row>
  </sheetData>
  <sheetProtection/>
  <mergeCells count="2">
    <mergeCell ref="A2:D2"/>
    <mergeCell ref="A3:D3"/>
  </mergeCells>
  <printOptions/>
  <pageMargins left="0.26" right="0.21" top="0.26" bottom="0.25" header="0.2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2013-07-09T13:19:36Z</cp:lastPrinted>
  <dcterms:created xsi:type="dcterms:W3CDTF">2013-07-09T09:08:07Z</dcterms:created>
  <dcterms:modified xsi:type="dcterms:W3CDTF">2013-07-09T13:55:45Z</dcterms:modified>
  <cp:category/>
  <cp:version/>
  <cp:contentType/>
  <cp:contentStatus/>
</cp:coreProperties>
</file>