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35" windowHeight="9300" tabRatio="853" firstSheet="1" activeTab="1"/>
  </bookViews>
  <sheets>
    <sheet name="Ekamutner ev caxser" sheetId="5" state="hidden" r:id="rId1"/>
    <sheet name="նախահաշիվ " sheetId="6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calcId="125725"/>
</workbook>
</file>

<file path=xl/calcChain.xml><?xml version="1.0" encoding="utf-8"?>
<calcChain xmlns="http://schemas.openxmlformats.org/spreadsheetml/2006/main">
  <c r="E32" i="6"/>
  <c r="E33" l="1"/>
  <c r="D33"/>
  <c r="E8"/>
  <c r="E7"/>
  <c r="C33"/>
  <c r="D42"/>
  <c r="C42"/>
  <c r="C32"/>
  <c r="D77"/>
  <c r="C77"/>
  <c r="D8"/>
  <c r="D7"/>
  <c r="C8"/>
  <c r="C7"/>
  <c r="F19" i="5"/>
  <c r="F14"/>
  <c r="F38" s="1"/>
  <c r="G83" s="1"/>
  <c r="F83"/>
  <c r="D32" i="6"/>
</calcChain>
</file>

<file path=xl/sharedStrings.xml><?xml version="1.0" encoding="utf-8"?>
<sst xmlns="http://schemas.openxmlformats.org/spreadsheetml/2006/main" count="173" uniqueCount="116">
  <si>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</si>
  <si>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</si>
  <si>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</si>
  <si>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</si>
  <si>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</si>
  <si>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</si>
  <si>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</si>
  <si>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</si>
  <si>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</si>
  <si>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</si>
  <si>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</si>
  <si>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</si>
  <si>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</si>
  <si>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</si>
  <si>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</si>
  <si>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</si>
  <si>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</si>
  <si>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</si>
  <si>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</si>
  <si>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</si>
  <si>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</si>
  <si>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</si>
  <si>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</si>
  <si>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</si>
  <si>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</si>
  <si>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</si>
  <si>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</si>
  <si>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</si>
  <si>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</si>
  <si>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</si>
  <si>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</si>
  <si>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</si>
  <si>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</si>
  <si>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</si>
  <si>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</si>
  <si>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</si>
  <si>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</si>
  <si>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</si>
  <si>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</si>
  <si>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</si>
  <si>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</si>
  <si>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</si>
  <si>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</si>
  <si>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</si>
  <si>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</si>
  <si>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</si>
  <si>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</si>
  <si>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</si>
  <si>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</si>
  <si>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</si>
  <si>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</si>
  <si>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</si>
  <si>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</si>
  <si>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</si>
  <si>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</si>
  <si>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</si>
  <si>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</si>
  <si>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</si>
  <si>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</si>
  <si>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</si>
  <si>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</si>
  <si>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</si>
  <si>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</si>
  <si>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</si>
  <si>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</si>
  <si>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</si>
  <si>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</si>
  <si>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</si>
  <si>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</si>
  <si>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</si>
  <si>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</si>
  <si>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</si>
  <si>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</si>
  <si>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</si>
  <si>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</si>
  <si>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</si>
  <si>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</si>
  <si>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</si>
  <si>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</si>
  <si>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</si>
  <si>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</si>
  <si>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</si>
  <si>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</si>
  <si>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</si>
  <si>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</si>
  <si>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</si>
  <si>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</si>
  <si>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</si>
  <si>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</si>
  <si>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</si>
  <si>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</si>
  <si>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</si>
  <si>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</si>
  <si>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</si>
  <si>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</si>
  <si>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</si>
  <si>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</si>
  <si>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</si>
  <si>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</si>
  <si>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</si>
  <si>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</si>
  <si>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</si>
  <si>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</si>
  <si>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</si>
  <si>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</si>
  <si>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r>
      <t>«</t>
    </r>
    <r>
      <rPr>
        <b/>
        <u/>
        <sz val="14"/>
        <rFont val="Sylfaen"/>
        <family val="1"/>
        <charset val="204"/>
      </rPr>
      <t>ՂԱԶԱՐԱՎԱՆԻ ՀԻՄՆԱԿԱՆ ԴՊՐՈՑ</t>
    </r>
    <r>
      <rPr>
        <b/>
        <sz val="14"/>
        <rFont val="Sylfaen"/>
        <family val="1"/>
        <charset val="204"/>
      </rPr>
      <t xml:space="preserve">» ՊՈԱԿ-ի </t>
    </r>
  </si>
  <si>
    <t>ֆինանսավորում</t>
  </si>
  <si>
    <t>դրամարկղային  ծախս</t>
  </si>
  <si>
    <t>վարչական  սարքավորումներ</t>
  </si>
  <si>
    <t>պարտադիր  վճարներ</t>
  </si>
  <si>
    <t>տեղեկատվական ծառայություններ</t>
  </si>
  <si>
    <t xml:space="preserve">« ԿԱՐԲԻԻ Վ. ԹԵՔԵՅԱՆԻ ԱՆՎԱՆ  ՄԻՋՆԱԿԱՐԳ ԴՊՐՈՑ» ՊՈԱԿ-ի </t>
  </si>
  <si>
    <t>Վարչական ծառայություններ</t>
  </si>
  <si>
    <t>համակարգչային ծառայություններ</t>
  </si>
  <si>
    <t>Կառավարչական ծառայություններ</t>
  </si>
  <si>
    <t xml:space="preserve">  2017թ. տարեսկզբին հաստատված բյուջե և 2017թ երրորդ  եռամսյակի բյուջեի եկամուտների ու ծախսերի  վերաբերյալ</t>
  </si>
</sst>
</file>

<file path=xl/styles.xml><?xml version="1.0" encoding="utf-8"?>
<styleSheet xmlns="http://schemas.openxmlformats.org/spreadsheetml/2006/main">
  <numFmts count="2">
    <numFmt numFmtId="188" formatCode="0.0"/>
    <numFmt numFmtId="189" formatCode="#,##0.00_р_."/>
  </numFmts>
  <fonts count="16">
    <font>
      <sz val="10"/>
      <name val="Arial"/>
    </font>
    <font>
      <sz val="10"/>
      <name val="Arial"/>
      <family val="2"/>
      <charset val="204"/>
    </font>
    <font>
      <b/>
      <sz val="12"/>
      <name val="Sylfaen"/>
      <family val="1"/>
      <charset val="204"/>
    </font>
    <font>
      <sz val="10"/>
      <name val="Sylfaen"/>
      <family val="1"/>
      <charset val="204"/>
    </font>
    <font>
      <sz val="10"/>
      <name val="Arial"/>
      <family val="2"/>
    </font>
    <font>
      <sz val="9"/>
      <name val="Sylfaen"/>
      <family val="1"/>
      <charset val="204"/>
    </font>
    <font>
      <sz val="10"/>
      <color indexed="8"/>
      <name val="MS Sans Serif"/>
      <family val="2"/>
      <charset val="204"/>
    </font>
    <font>
      <sz val="12"/>
      <name val="Sylfaen"/>
      <family val="1"/>
      <charset val="204"/>
    </font>
    <font>
      <sz val="10"/>
      <color indexed="8"/>
      <name val="Sylfaen"/>
      <family val="1"/>
      <charset val="204"/>
    </font>
    <font>
      <sz val="8"/>
      <name val="Sylfaen"/>
      <family val="1"/>
      <charset val="204"/>
    </font>
    <font>
      <b/>
      <sz val="14"/>
      <name val="Sylfaen"/>
      <family val="1"/>
      <charset val="204"/>
    </font>
    <font>
      <sz val="9"/>
      <color indexed="8"/>
      <name val="Sylfaen"/>
      <family val="1"/>
      <charset val="204"/>
    </font>
    <font>
      <b/>
      <u/>
      <sz val="14"/>
      <name val="Sylfaen"/>
      <family val="1"/>
      <charset val="204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6" fillId="0" borderId="0"/>
  </cellStyleXfs>
  <cellXfs count="104">
    <xf numFmtId="0" fontId="0" fillId="0" borderId="0" xfId="0"/>
    <xf numFmtId="0" fontId="7" fillId="0" borderId="0" xfId="0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/>
      <protection hidden="1"/>
    </xf>
    <xf numFmtId="188" fontId="2" fillId="0" borderId="0" xfId="0" applyNumberFormat="1" applyFont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188" fontId="7" fillId="0" borderId="0" xfId="0" applyNumberFormat="1" applyFont="1" applyBorder="1" applyAlignment="1" applyProtection="1">
      <alignment horizontal="center" vertical="center"/>
      <protection hidden="1"/>
    </xf>
    <xf numFmtId="188" fontId="7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8" fontId="3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188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188" fontId="5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1" xfId="2" applyNumberFormat="1" applyFont="1" applyBorder="1" applyAlignment="1" applyProtection="1">
      <alignment horizontal="center" vertical="center"/>
      <protection hidden="1"/>
    </xf>
    <xf numFmtId="189" fontId="2" fillId="0" borderId="1" xfId="2" applyNumberFormat="1" applyFont="1" applyBorder="1" applyAlignment="1" applyProtection="1">
      <alignment horizontal="left" vertical="center" wrapText="1"/>
      <protection hidden="1"/>
    </xf>
    <xf numFmtId="188" fontId="2" fillId="0" borderId="1" xfId="2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188" fontId="3" fillId="0" borderId="1" xfId="2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188" fontId="5" fillId="0" borderId="1" xfId="2" applyNumberFormat="1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left" vertical="center" wrapText="1"/>
      <protection hidden="1"/>
    </xf>
    <xf numFmtId="0" fontId="11" fillId="0" borderId="1" xfId="0" applyFont="1" applyBorder="1" applyAlignment="1" applyProtection="1">
      <alignment horizontal="left" vertical="center"/>
      <protection hidden="1"/>
    </xf>
    <xf numFmtId="189" fontId="3" fillId="0" borderId="1" xfId="2" applyNumberFormat="1" applyFont="1" applyBorder="1" applyAlignment="1" applyProtection="1">
      <alignment horizontal="left" vertical="center" wrapText="1"/>
      <protection hidden="1"/>
    </xf>
    <xf numFmtId="189" fontId="5" fillId="0" borderId="1" xfId="2" applyNumberFormat="1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2" applyNumberFormat="1" applyFont="1" applyBorder="1" applyAlignment="1" applyProtection="1">
      <alignment horizontal="center" vertical="center"/>
      <protection locked="0"/>
    </xf>
    <xf numFmtId="0" fontId="3" fillId="0" borderId="1" xfId="2" applyNumberFormat="1" applyFont="1" applyBorder="1" applyAlignment="1" applyProtection="1">
      <alignment horizontal="center" vertical="center"/>
      <protection locked="0"/>
    </xf>
    <xf numFmtId="188" fontId="2" fillId="0" borderId="1" xfId="2" applyNumberFormat="1" applyFont="1" applyBorder="1" applyAlignment="1" applyProtection="1">
      <alignment horizontal="center" vertical="center"/>
      <protection locked="0"/>
    </xf>
    <xf numFmtId="188" fontId="3" fillId="0" borderId="1" xfId="2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88" fontId="5" fillId="0" borderId="1" xfId="2" applyNumberFormat="1" applyFont="1" applyBorder="1" applyAlignment="1" applyProtection="1">
      <alignment horizontal="center" vertical="center"/>
      <protection locked="0"/>
    </xf>
    <xf numFmtId="189" fontId="5" fillId="0" borderId="1" xfId="2" applyNumberFormat="1" applyFont="1" applyBorder="1" applyAlignment="1" applyProtection="1">
      <alignment horizontal="left" vertical="center" wrapText="1"/>
      <protection locked="0"/>
    </xf>
    <xf numFmtId="0" fontId="7" fillId="0" borderId="0" xfId="2" applyFont="1" applyAlignment="1" applyProtection="1">
      <alignment vertical="center"/>
      <protection hidden="1"/>
    </xf>
    <xf numFmtId="0" fontId="3" fillId="0" borderId="2" xfId="2" applyFont="1" applyBorder="1" applyAlignment="1" applyProtection="1">
      <alignment horizontal="right" vertic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2" fillId="0" borderId="0" xfId="2" applyNumberFormat="1" applyFont="1" applyBorder="1" applyAlignment="1" applyProtection="1">
      <alignment horizontal="center" vertical="center"/>
      <protection hidden="1"/>
    </xf>
    <xf numFmtId="189" fontId="2" fillId="0" borderId="0" xfId="2" applyNumberFormat="1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9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7" fillId="0" borderId="0" xfId="0" applyFont="1" applyBorder="1" applyAlignment="1" applyProtection="1">
      <alignment horizontal="center" vertical="center"/>
      <protection locked="0" hidden="1"/>
    </xf>
    <xf numFmtId="0" fontId="7" fillId="0" borderId="0" xfId="0" applyFont="1" applyBorder="1" applyAlignment="1" applyProtection="1">
      <alignment horizontal="left" vertical="center"/>
      <protection locked="0" hidden="1"/>
    </xf>
    <xf numFmtId="0" fontId="3" fillId="0" borderId="0" xfId="0" applyFont="1" applyBorder="1" applyAlignment="1" applyProtection="1">
      <alignment horizontal="left" vertical="center"/>
      <protection locked="0" hidden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8" fontId="3" fillId="0" borderId="0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 hidden="1"/>
    </xf>
    <xf numFmtId="0" fontId="5" fillId="0" borderId="1" xfId="0" applyFont="1" applyBorder="1" applyAlignment="1" applyProtection="1">
      <alignment horizontal="left" vertical="center"/>
      <protection locked="0" hidden="1"/>
    </xf>
    <xf numFmtId="0" fontId="5" fillId="0" borderId="1" xfId="0" applyFont="1" applyBorder="1" applyAlignment="1">
      <alignment vertical="center"/>
    </xf>
    <xf numFmtId="0" fontId="2" fillId="0" borderId="1" xfId="2" applyNumberFormat="1" applyFont="1" applyBorder="1" applyAlignment="1" applyProtection="1">
      <alignment horizontal="right" vertical="center"/>
      <protection hidden="1"/>
    </xf>
    <xf numFmtId="0" fontId="10" fillId="0" borderId="0" xfId="2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8" fontId="5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vertical="center"/>
      <protection locked="0"/>
    </xf>
    <xf numFmtId="188" fontId="7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9" fontId="5" fillId="2" borderId="1" xfId="2" applyNumberFormat="1" applyFont="1" applyFill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/>
    </xf>
    <xf numFmtId="189" fontId="5" fillId="0" borderId="1" xfId="2" applyNumberFormat="1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188" fontId="7" fillId="0" borderId="0" xfId="0" applyNumberFormat="1" applyFont="1" applyAlignment="1" applyProtection="1">
      <alignment vertical="center"/>
      <protection locked="0"/>
    </xf>
    <xf numFmtId="188" fontId="5" fillId="0" borderId="0" xfId="0" applyNumberFormat="1" applyFont="1" applyAlignment="1" applyProtection="1">
      <alignment vertical="center"/>
      <protection locked="0"/>
    </xf>
    <xf numFmtId="2" fontId="7" fillId="0" borderId="0" xfId="0" applyNumberFormat="1" applyFont="1" applyAlignment="1" applyProtection="1">
      <alignment vertical="center"/>
      <protection locked="0"/>
    </xf>
    <xf numFmtId="0" fontId="13" fillId="0" borderId="0" xfId="0" applyFont="1"/>
    <xf numFmtId="0" fontId="14" fillId="0" borderId="0" xfId="0" applyFont="1"/>
    <xf numFmtId="0" fontId="14" fillId="0" borderId="0" xfId="0" applyFont="1" applyAlignment="1"/>
    <xf numFmtId="0" fontId="3" fillId="0" borderId="1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horizontal="center" vertical="center"/>
      <protection hidden="1"/>
    </xf>
    <xf numFmtId="0" fontId="2" fillId="0" borderId="0" xfId="2" applyFont="1" applyAlignment="1" applyProtection="1">
      <alignment horizontal="center" vertical="center"/>
      <protection locked="0"/>
    </xf>
    <xf numFmtId="0" fontId="10" fillId="0" borderId="0" xfId="2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4">
    <cellStyle name="Normal 2" xfId="1"/>
    <cellStyle name="Normal_Sheet1" xfId="2"/>
    <cellStyle name="Style 1" xfId="3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workbookViewId="0">
      <selection activeCell="F81" sqref="F81:F82"/>
    </sheetView>
  </sheetViews>
  <sheetFormatPr defaultRowHeight="18"/>
  <cols>
    <col min="1" max="1" width="6.5703125" style="4" customWidth="1"/>
    <col min="2" max="2" width="34.7109375" style="4" customWidth="1"/>
    <col min="3" max="3" width="13.85546875" style="4" customWidth="1"/>
    <col min="4" max="4" width="14.140625" style="4" customWidth="1"/>
    <col min="5" max="5" width="18.42578125" style="4" customWidth="1"/>
    <col min="6" max="6" width="16.140625" style="5" customWidth="1"/>
    <col min="7" max="7" width="13.42578125" style="76" customWidth="1"/>
    <col min="8" max="16" width="9.140625" style="76"/>
    <col min="17" max="16384" width="9.140625" style="4"/>
  </cols>
  <sheetData>
    <row r="1" spans="1:13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3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3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3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3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3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3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3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13" ht="18.75" customHeight="1">
      <c r="A9" s="99" t="s">
        <v>49</v>
      </c>
      <c r="B9" s="99"/>
      <c r="C9" s="99"/>
      <c r="D9" s="99"/>
      <c r="E9" s="99"/>
      <c r="F9" s="99"/>
      <c r="G9" s="77"/>
    </row>
    <row r="10" spans="1:13" ht="27.75" customHeight="1">
      <c r="A10" s="101" t="s">
        <v>105</v>
      </c>
      <c r="B10" s="101"/>
      <c r="C10" s="101"/>
      <c r="D10" s="101"/>
      <c r="E10" s="101"/>
      <c r="F10" s="101"/>
    </row>
    <row r="11" spans="1:13" ht="18.75" customHeight="1">
      <c r="A11" s="100" t="s">
        <v>57</v>
      </c>
      <c r="B11" s="100"/>
      <c r="C11" s="100"/>
      <c r="D11" s="100"/>
      <c r="E11" s="100"/>
      <c r="F11" s="100"/>
      <c r="G11" s="78"/>
      <c r="H11" s="79"/>
      <c r="I11" s="79"/>
      <c r="J11" s="79"/>
      <c r="K11" s="79"/>
      <c r="L11" s="79"/>
      <c r="M11" s="79"/>
    </row>
    <row r="12" spans="1:13" ht="30" customHeight="1">
      <c r="A12" s="6"/>
      <c r="B12" s="6"/>
      <c r="C12" s="6"/>
      <c r="D12" s="6"/>
      <c r="E12" s="6"/>
      <c r="F12" s="25" t="s">
        <v>61</v>
      </c>
      <c r="G12" s="1"/>
    </row>
    <row r="13" spans="1:13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13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13" ht="18" customHeight="1">
      <c r="A15" s="20"/>
      <c r="B15" s="22" t="s">
        <v>93</v>
      </c>
      <c r="C15" s="10"/>
      <c r="D15" s="11"/>
      <c r="E15" s="11"/>
      <c r="F15" s="21"/>
      <c r="G15" s="1"/>
    </row>
    <row r="16" spans="1:13" ht="18" customHeight="1">
      <c r="A16" s="20"/>
      <c r="B16" s="22" t="s">
        <v>94</v>
      </c>
      <c r="C16" s="10"/>
      <c r="D16" s="11"/>
      <c r="E16" s="11"/>
      <c r="F16" s="21"/>
      <c r="G16" s="1"/>
    </row>
    <row r="17" spans="1:16" ht="18" customHeight="1">
      <c r="A17" s="20"/>
      <c r="B17" s="22" t="s">
        <v>95</v>
      </c>
      <c r="C17" s="10"/>
      <c r="D17" s="11"/>
      <c r="E17" s="11"/>
      <c r="F17" s="21"/>
      <c r="G17" s="1"/>
    </row>
    <row r="18" spans="1:16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1.1000000000000001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16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16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16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16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16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16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16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16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16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16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16" ht="19.5" customHeight="1">
      <c r="A35" s="20">
        <v>12</v>
      </c>
      <c r="B35" s="22"/>
      <c r="C35" s="12"/>
      <c r="D35" s="11"/>
      <c r="E35" s="11"/>
      <c r="F35" s="21"/>
      <c r="G35" s="1"/>
    </row>
    <row r="36" spans="1:16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16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16" ht="23.25" customHeight="1">
      <c r="A39" s="10"/>
      <c r="B39" s="7"/>
      <c r="C39" s="12"/>
      <c r="D39" s="11"/>
      <c r="E39" s="11"/>
      <c r="F39" s="11"/>
      <c r="G39" s="1"/>
    </row>
    <row r="40" spans="1:16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16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16" ht="15" customHeight="1">
      <c r="A42" s="65">
        <v>1.1000000000000001</v>
      </c>
      <c r="B42" s="16" t="s">
        <v>67</v>
      </c>
      <c r="C42" s="12"/>
      <c r="D42" s="11"/>
      <c r="E42" s="11"/>
      <c r="F42" s="21"/>
      <c r="G42" s="1"/>
    </row>
    <row r="43" spans="1:16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16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16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16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16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16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8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8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8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8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8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8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8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8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8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8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8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8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8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8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2" t="s">
        <v>99</v>
      </c>
      <c r="C73" s="102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16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16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1:16">
      <c r="B84" s="18"/>
      <c r="C84" s="23" t="s">
        <v>30</v>
      </c>
      <c r="D84" s="3"/>
      <c r="E84" s="3"/>
      <c r="F84" s="10"/>
      <c r="G84" s="1"/>
    </row>
    <row r="85" spans="1:16">
      <c r="B85" s="3"/>
      <c r="C85" s="3"/>
      <c r="D85" s="3"/>
      <c r="E85" s="3"/>
      <c r="F85" s="10"/>
      <c r="G85" s="1"/>
    </row>
    <row r="86" spans="1:16">
      <c r="B86" s="3"/>
      <c r="C86" s="3"/>
      <c r="D86" s="3"/>
      <c r="E86" s="3"/>
      <c r="F86" s="10"/>
      <c r="G86" s="1"/>
    </row>
    <row r="87" spans="1:16">
      <c r="B87" s="3"/>
      <c r="C87" s="3"/>
      <c r="D87" s="3"/>
      <c r="E87" s="3"/>
      <c r="F87" s="10"/>
      <c r="G87" s="1"/>
    </row>
    <row r="88" spans="1:16">
      <c r="B88" s="3"/>
      <c r="C88" s="3"/>
      <c r="D88" s="3"/>
      <c r="E88" s="3"/>
      <c r="F88" s="10"/>
    </row>
    <row r="89" spans="1:16">
      <c r="B89" s="3"/>
      <c r="C89" s="3"/>
      <c r="D89" s="3"/>
      <c r="E89" s="3"/>
      <c r="F89" s="10"/>
    </row>
    <row r="90" spans="1:16">
      <c r="B90" s="3"/>
      <c r="C90" s="3"/>
      <c r="D90" s="3"/>
      <c r="E90" s="3"/>
      <c r="F90" s="10"/>
    </row>
    <row r="91" spans="1:16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honeticPr fontId="15" type="noConversion"/>
  <pageMargins left="0.15748031496062992" right="0.19685039370078741" top="0.23622047244094491" bottom="0.23622047244094491" header="0.15748031496062992" footer="0.19685039370078741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workbookViewId="0">
      <selection activeCell="E33" sqref="E33"/>
    </sheetView>
  </sheetViews>
  <sheetFormatPr defaultRowHeight="15"/>
  <cols>
    <col min="1" max="1" width="4.85546875" style="29" customWidth="1"/>
    <col min="2" max="2" width="53.140625" style="29" customWidth="1"/>
    <col min="3" max="3" width="15.5703125" style="29" customWidth="1"/>
    <col min="4" max="4" width="15.85546875" style="29" customWidth="1"/>
    <col min="5" max="5" width="14.85546875" style="29" customWidth="1"/>
    <col min="6" max="6" width="10.7109375" style="81" bestFit="1" customWidth="1"/>
    <col min="7" max="14" width="9.140625" style="81"/>
    <col min="15" max="16384" width="9.140625" style="29"/>
  </cols>
  <sheetData>
    <row r="1" spans="1:14" ht="20.25" customHeight="1">
      <c r="A1" s="99" t="s">
        <v>60</v>
      </c>
      <c r="B1" s="99"/>
      <c r="C1" s="99"/>
      <c r="D1" s="99"/>
      <c r="E1" s="99"/>
    </row>
    <row r="2" spans="1:14" s="4" customFormat="1" ht="24.75" customHeight="1">
      <c r="A2" s="101" t="s">
        <v>111</v>
      </c>
      <c r="B2" s="101"/>
      <c r="C2" s="101"/>
      <c r="D2" s="101"/>
      <c r="E2" s="101"/>
      <c r="F2" s="72"/>
      <c r="G2" s="72"/>
      <c r="H2" s="72"/>
      <c r="I2" s="76"/>
      <c r="J2" s="76"/>
      <c r="K2" s="76"/>
      <c r="L2" s="76"/>
      <c r="M2" s="76"/>
      <c r="N2" s="76"/>
    </row>
    <row r="3" spans="1:14" ht="30.75" customHeight="1">
      <c r="A3" s="103" t="s">
        <v>115</v>
      </c>
      <c r="B3" s="103"/>
      <c r="C3" s="103"/>
      <c r="D3" s="103"/>
      <c r="E3" s="103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106</v>
      </c>
      <c r="E5" s="59" t="s">
        <v>107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>
        <v>0</v>
      </c>
      <c r="D6" s="45">
        <v>0</v>
      </c>
      <c r="E6" s="33">
        <v>0</v>
      </c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f>C8</f>
        <v>79504.600000000006</v>
      </c>
      <c r="D7" s="33">
        <f>D8</f>
        <v>51344.1</v>
      </c>
      <c r="E7" s="33">
        <f>E8</f>
        <v>50833.5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f>C9+C10+C11</f>
        <v>79504.600000000006</v>
      </c>
      <c r="D8" s="46">
        <f>D9+D10+D11</f>
        <v>51344.1</v>
      </c>
      <c r="E8" s="46">
        <f>E9+E10+E11</f>
        <v>50833.5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34341.1</v>
      </c>
      <c r="D9" s="46">
        <v>22177.5</v>
      </c>
      <c r="E9" s="35">
        <v>21957.200000000001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38163.5</v>
      </c>
      <c r="D10" s="46">
        <v>24646</v>
      </c>
      <c r="E10" s="35">
        <v>24400.799999999999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7000</v>
      </c>
      <c r="D11" s="46">
        <v>4520.6000000000004</v>
      </c>
      <c r="E11" s="35">
        <v>4475.5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/>
      <c r="D12" s="46"/>
      <c r="E12" s="35"/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1.1000000000000001</v>
      </c>
      <c r="B13" s="67" t="s">
        <v>64</v>
      </c>
      <c r="C13" s="48"/>
      <c r="D13" s="48"/>
      <c r="E13" s="37"/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/>
      <c r="D14" s="48"/>
      <c r="E14" s="37"/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/>
      <c r="D15" s="48"/>
      <c r="E15" s="37"/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/>
      <c r="D16" s="48"/>
      <c r="E16" s="37"/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/>
      <c r="D17" s="48"/>
      <c r="E17" s="37"/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/>
      <c r="D18" s="48"/>
      <c r="E18" s="37"/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/>
      <c r="D19" s="46"/>
      <c r="E19" s="35"/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/>
      <c r="D20" s="46"/>
      <c r="E20" s="35"/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/>
      <c r="D21" s="46"/>
      <c r="E21" s="35"/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/>
      <c r="D22" s="46"/>
      <c r="E22" s="35"/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/>
      <c r="D23" s="46"/>
      <c r="E23" s="35"/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/>
      <c r="D24" s="46"/>
      <c r="E24" s="35"/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/>
      <c r="D25" s="46"/>
      <c r="E25" s="35"/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/>
      <c r="D26" s="46"/>
      <c r="E26" s="35"/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/>
      <c r="D27" s="46"/>
      <c r="E27" s="35"/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/>
      <c r="D31" s="46"/>
      <c r="E31" s="35"/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f>+C33+C77</f>
        <v>79504.600000000006</v>
      </c>
      <c r="D32" s="33">
        <f>+D33+D77</f>
        <v>0</v>
      </c>
      <c r="E32" s="33">
        <f>+E33</f>
        <v>50833.499999999993</v>
      </c>
      <c r="F32" s="94"/>
      <c r="G32" s="94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>
        <f>SUM(C34:C42,C46:C71,C75:C76)</f>
        <v>78994.600000000006</v>
      </c>
      <c r="D33" s="33">
        <f t="shared" ref="D33:E33" si="0">SUM(D34:D42,D46:D71,D75:D76)</f>
        <v>0</v>
      </c>
      <c r="E33" s="33">
        <f>SUM(E34:E42,E46:E71,E75:E76)</f>
        <v>50833.499999999993</v>
      </c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71587.5</v>
      </c>
      <c r="D34" s="46"/>
      <c r="E34" s="35">
        <v>47175.9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1.1000000000000001</v>
      </c>
      <c r="B35" s="36" t="s">
        <v>67</v>
      </c>
      <c r="C35" s="46"/>
      <c r="D35" s="46"/>
      <c r="E35" s="35"/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/>
      <c r="D36" s="46"/>
      <c r="E36" s="35"/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4000</v>
      </c>
      <c r="D37" s="46"/>
      <c r="E37" s="35">
        <v>2868.3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650</v>
      </c>
      <c r="D38" s="46"/>
      <c r="E38" s="35">
        <v>463.1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200</v>
      </c>
      <c r="D39" s="46"/>
      <c r="E39" s="35">
        <v>10.199999999999999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200</v>
      </c>
      <c r="D40" s="46"/>
      <c r="E40" s="35">
        <v>16.600000000000001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/>
      <c r="D41" s="46"/>
      <c r="E41" s="35"/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f>SUM(C43:C45)</f>
        <v>120</v>
      </c>
      <c r="D42" s="35">
        <f>SUM(D43:D45)</f>
        <v>0</v>
      </c>
      <c r="E42" s="35">
        <v>63.2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/>
      <c r="D43" s="46"/>
      <c r="E43" s="35"/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/>
      <c r="D44" s="48"/>
      <c r="E44" s="37"/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>
        <v>120</v>
      </c>
      <c r="D45" s="48"/>
      <c r="E45" s="37">
        <v>63.2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/>
      <c r="D46" s="48"/>
      <c r="E46" s="37"/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/>
      <c r="D47" s="46"/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250</v>
      </c>
      <c r="D48" s="46"/>
      <c r="E48" s="35"/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200</v>
      </c>
      <c r="D49" s="46"/>
      <c r="E49" s="35">
        <v>143.1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/>
      <c r="D50" s="46"/>
      <c r="E50" s="35"/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/>
      <c r="D51" s="46"/>
      <c r="E51" s="35"/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/>
      <c r="D52" s="46"/>
      <c r="E52" s="35"/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/>
      <c r="D53" s="46"/>
      <c r="E53" s="35"/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600</v>
      </c>
      <c r="D54" s="46"/>
      <c r="E54" s="35">
        <v>11.1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100</v>
      </c>
      <c r="D55" s="46"/>
      <c r="E55" s="35"/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100</v>
      </c>
      <c r="D56" s="46"/>
      <c r="E56" s="35">
        <v>82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/>
      <c r="D57" s="46"/>
      <c r="E57" s="35"/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/>
      <c r="D58" s="46"/>
      <c r="E58" s="35"/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200</v>
      </c>
      <c r="D59" s="46"/>
      <c r="E59" s="35"/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/>
      <c r="D60" s="46"/>
      <c r="E60" s="35"/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/>
      <c r="D61" s="46"/>
      <c r="E61" s="35"/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/>
      <c r="D62" s="46"/>
      <c r="E62" s="35"/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/>
      <c r="D63" s="46"/>
      <c r="E63" s="35"/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/>
      <c r="D64" s="46"/>
      <c r="E64" s="35"/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187.1</v>
      </c>
      <c r="D65" s="46"/>
      <c r="E65" s="35"/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109</v>
      </c>
      <c r="C66" s="46"/>
      <c r="D66" s="46"/>
      <c r="E66" s="35"/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27" customHeight="1">
      <c r="A67" s="26">
        <v>29</v>
      </c>
      <c r="B67" s="98" t="s">
        <v>114</v>
      </c>
      <c r="C67" s="46">
        <v>200</v>
      </c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 t="s">
        <v>110</v>
      </c>
      <c r="C68" s="46">
        <v>150</v>
      </c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 t="s">
        <v>112</v>
      </c>
      <c r="C69" s="46">
        <v>100</v>
      </c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 t="s">
        <v>113</v>
      </c>
      <c r="C70" s="46">
        <v>150</v>
      </c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/>
      <c r="D71" s="35"/>
      <c r="E71" s="35"/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/>
      <c r="D72" s="46"/>
      <c r="E72" s="35"/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33.200000000000003</v>
      </c>
      <c r="B73" s="39" t="s">
        <v>58</v>
      </c>
      <c r="C73" s="46"/>
      <c r="D73" s="46"/>
      <c r="E73" s="35"/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33.299999999999997</v>
      </c>
      <c r="B74" s="39" t="s">
        <v>71</v>
      </c>
      <c r="C74" s="46"/>
      <c r="D74" s="46"/>
      <c r="E74" s="35"/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/>
      <c r="D75" s="46"/>
      <c r="E75" s="35"/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/>
      <c r="D76" s="46"/>
      <c r="E76" s="35"/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f>SUM(C78:C86)</f>
        <v>510</v>
      </c>
      <c r="D77" s="33">
        <f>SUM(D78:D86)</f>
        <v>0</v>
      </c>
      <c r="E77" s="33">
        <v>510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/>
      <c r="D78" s="35"/>
      <c r="E78" s="35"/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1.1000000000000001</v>
      </c>
      <c r="B79" s="89" t="s">
        <v>72</v>
      </c>
      <c r="C79" s="46"/>
      <c r="D79" s="46"/>
      <c r="E79" s="35"/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/>
      <c r="D80" s="46"/>
      <c r="E80" s="35"/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/>
      <c r="D81" s="46"/>
      <c r="E81" s="35"/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/>
      <c r="D82" s="46"/>
      <c r="E82" s="35"/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/>
      <c r="D83" s="46"/>
      <c r="E83" s="35"/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/>
      <c r="D84" s="46"/>
      <c r="E84" s="35"/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 t="s">
        <v>108</v>
      </c>
      <c r="C85" s="48">
        <v>510</v>
      </c>
      <c r="D85" s="46"/>
      <c r="E85" s="35">
        <v>510</v>
      </c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/>
      <c r="D87" s="35"/>
      <c r="E87" s="35"/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/>
      <c r="D88" s="46"/>
      <c r="E88" s="35"/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2.2000000000000002</v>
      </c>
      <c r="B89" s="87" t="s">
        <v>79</v>
      </c>
      <c r="C89" s="48"/>
      <c r="D89" s="46"/>
      <c r="E89" s="35"/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2.2999999999999998</v>
      </c>
      <c r="B90" s="41" t="s">
        <v>59</v>
      </c>
      <c r="C90" s="48"/>
      <c r="D90" s="46"/>
      <c r="E90" s="35"/>
      <c r="F90" s="76"/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honeticPr fontId="15" type="noConversion"/>
  <pageMargins left="0.15748031496062992" right="0.19685039370078741" top="0.23622047244094491" bottom="0.27559055118110237" header="0.15748031496062992" footer="0.1968503937007874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Ekamutner ev caxser</vt:lpstr>
      <vt:lpstr>նախահաշիվ </vt:lpstr>
      <vt:lpstr>'Ekamutner ev caxser'!Область_печати</vt:lpstr>
      <vt:lpstr>'նախահաշիվ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cp:lastPrinted>2017-04-07T10:48:31Z</cp:lastPrinted>
  <dcterms:created xsi:type="dcterms:W3CDTF">1996-10-14T23:33:28Z</dcterms:created>
  <dcterms:modified xsi:type="dcterms:W3CDTF">2017-10-11T15:47:33Z</dcterms:modified>
</cp:coreProperties>
</file>