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10" windowHeight="2715" tabRatio="833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<sst xmlns="http://schemas.openxmlformats.org/spreadsheetml/2006/main" count="454" uniqueCount="182">
  <si>
    <t xml:space="preserve"> ՀԱՇՎԵՏՎՈՒԹՅՈՒՆ</t>
  </si>
  <si>
    <t>Հ/հ</t>
  </si>
  <si>
    <t>Ֆոնդային բյուջեի տարեսկզբի մնացորդ</t>
  </si>
  <si>
    <t>Վարչական բյուջեի տարեսկզբի մնացորդ</t>
  </si>
  <si>
    <t>Հաշվետու ժամանակաշրջան</t>
  </si>
  <si>
    <t xml:space="preserve">փաստ.                                                                            </t>
  </si>
  <si>
    <t>կատ. %-ը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</si>
  <si>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</si>
  <si>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</si>
  <si>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</si>
  <si>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</si>
  <si>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</si>
  <si>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</si>
  <si>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</si>
  <si>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</si>
  <si>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</si>
  <si>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</si>
  <si>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</si>
  <si>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</si>
  <si>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</si>
  <si>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</si>
  <si>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</si>
  <si>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</si>
  <si>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</si>
  <si>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</si>
  <si>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</si>
  <si>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</si>
  <si>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</si>
  <si>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</si>
  <si>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</si>
  <si>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</si>
  <si>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</si>
  <si>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</si>
  <si>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</si>
  <si>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</si>
  <si>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</si>
  <si>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</si>
  <si>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</si>
  <si>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Արագած</t>
  </si>
  <si>
    <t>Ափնա</t>
  </si>
  <si>
    <t>Արայի</t>
  </si>
  <si>
    <t>Երնջատափ</t>
  </si>
  <si>
    <t>Թթուջուր</t>
  </si>
  <si>
    <t>Նիգավան</t>
  </si>
  <si>
    <t>Հարթավան</t>
  </si>
  <si>
    <t>Շենավան</t>
  </si>
  <si>
    <t>Վարդենիս</t>
  </si>
  <si>
    <t>Վարդենուտ</t>
  </si>
  <si>
    <t>Քուչակ</t>
  </si>
  <si>
    <t>Սարալանջ</t>
  </si>
  <si>
    <t xml:space="preserve">Շողակն (Նորաշեն) </t>
  </si>
  <si>
    <t>Չքնաղ</t>
  </si>
  <si>
    <t>Ձորագլուխ</t>
  </si>
  <si>
    <t>Ծաղկաշեն</t>
  </si>
  <si>
    <t>Եղիպատրուշ</t>
  </si>
  <si>
    <t>Կայք (Մուլքի)</t>
  </si>
  <si>
    <t>Լուսագյուղ</t>
  </si>
  <si>
    <t>Ջրամբար</t>
  </si>
  <si>
    <t>Ալագյազ</t>
  </si>
  <si>
    <t>Սադունց (Ամրե Թազա)</t>
  </si>
  <si>
    <t>Ավշեն</t>
  </si>
  <si>
    <t>Բերքառատ</t>
  </si>
  <si>
    <t>Գեղադիր</t>
  </si>
  <si>
    <t>Գեղաձոր</t>
  </si>
  <si>
    <t>Գեղարոտ</t>
  </si>
  <si>
    <t>Ճարճակիս (Դերեկ)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</si>
  <si>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</si>
  <si>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</si>
  <si>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</si>
  <si>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</si>
  <si>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</si>
  <si>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</si>
  <si>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 xml:space="preserve">Նորաշեն (Արագածի) </t>
  </si>
  <si>
    <t>Շենկանի</t>
  </si>
  <si>
    <t>Ջամշլու</t>
  </si>
  <si>
    <t>Ռյա Թազա</t>
  </si>
  <si>
    <t>Կանիաշիր (Սանգյառ)</t>
  </si>
  <si>
    <t>Սիփան</t>
  </si>
  <si>
    <t>Վարդաբլուր</t>
  </si>
  <si>
    <t>Միջնատուն (Օրթաճա)</t>
  </si>
  <si>
    <t>Ակունք</t>
  </si>
  <si>
    <t>Արագածավան</t>
  </si>
  <si>
    <t>Արտենի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</si>
  <si>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</si>
  <si>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</si>
  <si>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</si>
  <si>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</si>
  <si>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</si>
  <si>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</si>
  <si>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Գետափ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</si>
  <si>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</si>
  <si>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</si>
  <si>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</si>
  <si>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</si>
  <si>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</si>
  <si>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</si>
  <si>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</si>
  <si>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</si>
  <si>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</si>
  <si>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</si>
  <si>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Լուսակն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</si>
  <si>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</si>
  <si>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</si>
  <si>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</si>
  <si>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</si>
  <si>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</si>
  <si>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</si>
  <si>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Մաստարա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</si>
  <si>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</si>
  <si>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</si>
  <si>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</si>
  <si>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</si>
  <si>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</si>
  <si>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</si>
  <si>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</si>
  <si>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</si>
  <si>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</si>
  <si>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Ն.Արթիկ</t>
  </si>
  <si>
    <t>Ն.Բազմաբերդ</t>
  </si>
  <si>
    <t>Ն.Սասնաշեն</t>
  </si>
  <si>
    <t>Դդմասար(Ղաբաղթափա)</t>
  </si>
  <si>
    <t xml:space="preserve">                                                                 Þ»ÕáõÙÁ</t>
  </si>
  <si>
    <t xml:space="preserve">                                 ü à Ü ¸ ² Ú Æ Ü</t>
  </si>
  <si>
    <t xml:space="preserve">                                                            Þ»ÕáõÙÁ </t>
  </si>
  <si>
    <t xml:space="preserve">                                    ïáÕ 1000</t>
  </si>
  <si>
    <t>Անվանումը</t>
  </si>
  <si>
    <t>տող 1000
ԸՆԴԱՄԵՆԸ  ԵԿԱՄՈՒՏՆԵՐ     
(տող 1100 + տող 1200+
տող 1300)</t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</si>
  <si>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</si>
  <si>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</si>
  <si>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</si>
  <si>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</si>
  <si>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</si>
  <si>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</si>
  <si>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</si>
  <si>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</si>
  <si>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
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</si>
  <si>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</si>
  <si>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</si>
  <si>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</si>
  <si>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</si>
  <si>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</si>
  <si>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</si>
  <si>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 xml:space="preserve">
Ընդամենը գույքահարկ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</si>
  <si>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</si>
  <si>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</si>
  <si>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</si>
  <si>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</si>
  <si>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</si>
  <si>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</si>
  <si>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</si>
  <si>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</si>
  <si>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</si>
  <si>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</si>
  <si>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</si>
  <si>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</si>
  <si>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</si>
  <si>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</si>
  <si>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</si>
  <si>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r>
      <rPr>
        <sz val="8"/>
        <rFont val="Times Armenian"/>
        <family val="1"/>
      </rPr>
      <t>տող 1341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</si>
  <si>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</si>
  <si>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</si>
  <si>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
Տեղական վճարներ</t>
  </si>
  <si>
    <t xml:space="preserve"> տող 1352
Համայնքի վարչական տարածքում ինքնակամ կառուցված շենքերի, շինությունների օրինականացման համար վճարներ </t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</si>
  <si>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</si>
  <si>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t xml:space="preserve"> տող 1260
2.6 Կապիտալ ներքին պաշտոնական դրամաշնորհներ` ստացված կառավարման այլ մակարդակներից</t>
  </si>
  <si>
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</si>
  <si>
    <t>տող 1392
Վարչական բյուջեի պահուստային ֆոնդից ֆոնդային բյուջե կատարվող հատկացումներից մուտքեր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</si>
  <si>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</si>
  <si>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</si>
  <si>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ԸՆԴ</t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</si>
  <si>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</si>
  <si>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</si>
  <si>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</si>
  <si>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</si>
  <si>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 xml:space="preserve">Գանձված  հողի հարկի  ապառքի գումարը  </t>
  </si>
  <si>
    <t xml:space="preserve">  ÀÜ¸²ØºÜÀ</t>
  </si>
  <si>
    <r>
      <t xml:space="preserve"> տող 1381+տող 1382
 տող 1381.Նվիրատվության, ժառանգո</t>
    </r>
    <r>
      <rPr>
        <sz val="8"/>
        <rFont val="Times Armenian"/>
        <family val="1"/>
      </rPr>
      <t>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</si>
  <si>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t>Ընդամենը գույքահարկի ապառքը 01.01.13թ. դրությամբ*</t>
  </si>
  <si>
    <t>Ընդամենը հողի հարկի ապառքը 01.01.13թ. դրությամբ*</t>
  </si>
  <si>
    <t>2013թ. բյուջեում ներառված գույքահարկի ապառքի գումարը</t>
  </si>
  <si>
    <t>2013թ. բյուջեում ներառված հողի հարկի ապառքի գումարը*</t>
  </si>
  <si>
    <t xml:space="preserve">  ՀՀ   ԱՐԱԳԱԾՈՏՆԻ ՄԱՐԶԻ  ՀԱՄԱՅՆՔՆԵՐԻ   ԲՅՈՒՋԵՏԱՅԻՆ   ԵԿԱՄՈՒՏՆԵՐԻ   ՎԵՐԱԲԵՐՅԱԼ (աճողական)
2013թ ապրիլի 1-Ի ԴՐՈՒԹՅԱՄԲ </t>
  </si>
</sst>
</file>

<file path=xl/styles.xml><?xml version="1.0" encoding="utf-8"?>
<styleSheet xmlns="http://schemas.openxmlformats.org/spreadsheetml/2006/main">
  <numFmts count="6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0E+00"/>
    <numFmt numFmtId="201" formatCode="_(* #,##0.0_);_(* \(#,##0.0\);_(* &quot;-&quot;??_);_(@_)"/>
    <numFmt numFmtId="202" formatCode="#,##0.0;[Red]#,##0.0"/>
    <numFmt numFmtId="203" formatCode="#,##0;[Red]#,##0"/>
    <numFmt numFmtId="204" formatCode="#,##0.000"/>
    <numFmt numFmtId="205" formatCode="#,##0.0000"/>
    <numFmt numFmtId="206" formatCode="#,##0.00000"/>
    <numFmt numFmtId="207" formatCode="#,##0.000000"/>
    <numFmt numFmtId="208" formatCode="#,##0.0000000"/>
    <numFmt numFmtId="209" formatCode="#,##0.00;[Red]#,##0.00"/>
    <numFmt numFmtId="210" formatCode="#,##0.000;[Red]#,##0.000"/>
    <numFmt numFmtId="211" formatCode="#,##0.0000;[Red]#,##0.0000"/>
    <numFmt numFmtId="212" formatCode="#,##0.00000;[Red]#,##0.00000"/>
    <numFmt numFmtId="213" formatCode="0.00000000000"/>
    <numFmt numFmtId="214" formatCode="0.00000000000000"/>
    <numFmt numFmtId="215" formatCode="0.0000000000"/>
    <numFmt numFmtId="216" formatCode="0.00000000000000000"/>
    <numFmt numFmtId="217" formatCode="#,##0.00000000000"/>
    <numFmt numFmtId="218" formatCode="#,##0.0000000000"/>
    <numFmt numFmtId="219" formatCode="#,##0.000000000"/>
    <numFmt numFmtId="220" formatCode="#,##0.00000000"/>
  </numFmts>
  <fonts count="64">
    <font>
      <sz val="12"/>
      <name val="Times Armenian"/>
      <family val="0"/>
    </font>
    <font>
      <sz val="8"/>
      <name val="Times Armenian"/>
      <family val="0"/>
    </font>
    <font>
      <sz val="10"/>
      <name val="Times Armeni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0"/>
      <name val="Arial Armenian"/>
      <family val="2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9"/>
      <name val="Arial Armenian"/>
      <family val="2"/>
    </font>
    <font>
      <sz val="12"/>
      <name val="Arial Armenian"/>
      <family val="2"/>
    </font>
    <font>
      <sz val="9"/>
      <color indexed="10"/>
      <name val="GHEA Grapalat"/>
      <family val="3"/>
    </font>
    <font>
      <b/>
      <sz val="12"/>
      <name val="Arial Armenian"/>
      <family val="2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u val="single"/>
      <sz val="12"/>
      <color indexed="12"/>
      <name val="Times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Armeni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2" borderId="2" applyNumberFormat="0" applyAlignment="0" applyProtection="0"/>
    <xf numFmtId="0" fontId="32" fillId="3" borderId="3" applyNumberFormat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2" applyNumberFormat="0" applyAlignment="0" applyProtection="0"/>
    <xf numFmtId="0" fontId="42" fillId="2" borderId="0" applyNumberFormat="0" applyBorder="0" applyAlignment="0" applyProtection="0"/>
    <xf numFmtId="0" fontId="43" fillId="6" borderId="8" applyNumberFormat="0" applyAlignment="0" applyProtection="0"/>
    <xf numFmtId="0" fontId="3" fillId="7" borderId="9" applyNumberFormat="0" applyFont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7" borderId="0" applyNumberFormat="0" applyBorder="0" applyAlignment="0" applyProtection="0"/>
    <xf numFmtId="0" fontId="45" fillId="16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4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1" borderId="0" applyNumberFormat="0" applyBorder="0" applyAlignment="0" applyProtection="0"/>
    <xf numFmtId="0" fontId="45" fillId="5" borderId="0" applyNumberFormat="0" applyBorder="0" applyAlignment="0" applyProtection="0"/>
    <xf numFmtId="0" fontId="45" fillId="15" borderId="0" applyNumberFormat="0" applyBorder="0" applyAlignment="0" applyProtection="0"/>
    <xf numFmtId="0" fontId="45" fillId="2" borderId="0" applyNumberFormat="0" applyBorder="0" applyAlignment="0" applyProtection="0"/>
    <xf numFmtId="0" fontId="45" fillId="18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53" fillId="14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4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8" borderId="0" applyNumberFormat="0" applyBorder="0" applyAlignment="0" applyProtection="0"/>
    <xf numFmtId="0" fontId="44" fillId="5" borderId="0" applyNumberFormat="0" applyBorder="0" applyAlignment="0" applyProtection="0"/>
    <xf numFmtId="0" fontId="44" fillId="15" borderId="0" applyNumberFormat="0" applyBorder="0" applyAlignment="0" applyProtection="0"/>
    <xf numFmtId="0" fontId="54" fillId="24" borderId="0" applyNumberFormat="0" applyBorder="0" applyAlignment="0" applyProtection="0"/>
    <xf numFmtId="0" fontId="54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5" borderId="0" applyNumberFormat="0" applyBorder="0" applyAlignment="0" applyProtection="0"/>
    <xf numFmtId="0" fontId="54" fillId="12" borderId="0" applyNumberFormat="0" applyBorder="0" applyAlignment="0" applyProtection="0"/>
    <xf numFmtId="0" fontId="54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13" borderId="0" applyNumberFormat="0" applyBorder="0" applyAlignment="0" applyProtection="0"/>
    <xf numFmtId="0" fontId="54" fillId="28" borderId="0" applyNumberFormat="0" applyBorder="0" applyAlignment="0" applyProtection="0"/>
    <xf numFmtId="0" fontId="54" fillId="25" borderId="0" applyNumberFormat="0" applyBorder="0" applyAlignment="0" applyProtection="0"/>
    <xf numFmtId="0" fontId="54" fillId="29" borderId="0" applyNumberFormat="0" applyBorder="0" applyAlignment="0" applyProtection="0"/>
    <xf numFmtId="0" fontId="54" fillId="9" borderId="0" applyNumberFormat="0" applyBorder="0" applyAlignment="0" applyProtection="0"/>
    <xf numFmtId="0" fontId="55" fillId="18" borderId="0" applyNumberFormat="0" applyBorder="0" applyAlignment="0" applyProtection="0"/>
    <xf numFmtId="0" fontId="7" fillId="16" borderId="10" applyNumberFormat="0" applyAlignment="0" applyProtection="0"/>
    <xf numFmtId="0" fontId="56" fillId="30" borderId="1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10" applyNumberFormat="0" applyAlignment="0" applyProtection="0"/>
    <xf numFmtId="0" fontId="15" fillId="0" borderId="15" applyNumberFormat="0" applyFill="0" applyAlignment="0" applyProtection="0"/>
    <xf numFmtId="0" fontId="1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16" applyNumberFormat="0" applyFont="0" applyAlignment="0" applyProtection="0"/>
    <xf numFmtId="0" fontId="61" fillId="16" borderId="17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14" fillId="21" borderId="2" applyNumberFormat="0" applyAlignment="0" applyProtection="0"/>
    <xf numFmtId="0" fontId="17" fillId="16" borderId="3" applyNumberFormat="0" applyAlignment="0" applyProtection="0"/>
    <xf numFmtId="0" fontId="7" fillId="16" borderId="2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8" fillId="6" borderId="8" applyNumberFormat="0" applyAlignment="0" applyProtection="0"/>
    <xf numFmtId="0" fontId="18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6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7" borderId="9" applyNumberFormat="0" applyFont="0" applyAlignment="0" applyProtection="0"/>
    <xf numFmtId="0" fontId="15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10" fillId="19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3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188" fontId="23" fillId="0" borderId="0" xfId="0" applyNumberFormat="1" applyFont="1" applyAlignment="1" applyProtection="1">
      <alignment/>
      <protection locked="0"/>
    </xf>
    <xf numFmtId="14" fontId="23" fillId="0" borderId="0" xfId="0" applyNumberFormat="1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/>
    </xf>
    <xf numFmtId="0" fontId="27" fillId="3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NumberFormat="1" applyFont="1" applyBorder="1" applyAlignment="1" applyProtection="1">
      <alignment horizontal="center" vertical="center" wrapText="1"/>
      <protection/>
    </xf>
    <xf numFmtId="0" fontId="24" fillId="16" borderId="21" xfId="0" applyFont="1" applyFill="1" applyBorder="1" applyAlignment="1" applyProtection="1">
      <alignment horizontal="center" vertical="center" wrapText="1"/>
      <protection/>
    </xf>
    <xf numFmtId="0" fontId="27" fillId="16" borderId="21" xfId="0" applyFont="1" applyFill="1" applyBorder="1" applyAlignment="1" applyProtection="1">
      <alignment horizontal="center" vertical="center" wrapText="1"/>
      <protection/>
    </xf>
    <xf numFmtId="0" fontId="27" fillId="16" borderId="2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/>
      <protection locked="0"/>
    </xf>
    <xf numFmtId="0" fontId="27" fillId="0" borderId="2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 locked="0"/>
    </xf>
    <xf numFmtId="199" fontId="28" fillId="3" borderId="0" xfId="0" applyNumberFormat="1" applyFont="1" applyFill="1" applyBorder="1" applyAlignment="1">
      <alignment horizontal="right" vertical="center"/>
    </xf>
    <xf numFmtId="199" fontId="28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4" fillId="16" borderId="2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/>
      <protection locked="0"/>
    </xf>
    <xf numFmtId="0" fontId="24" fillId="16" borderId="21" xfId="0" applyFont="1" applyFill="1" applyBorder="1" applyAlignment="1" applyProtection="1">
      <alignment vertical="center" wrapText="1"/>
      <protection/>
    </xf>
    <xf numFmtId="0" fontId="24" fillId="16" borderId="22" xfId="0" applyFont="1" applyFill="1" applyBorder="1" applyAlignment="1" applyProtection="1">
      <alignment vertical="center" wrapText="1"/>
      <protection/>
    </xf>
    <xf numFmtId="199" fontId="27" fillId="0" borderId="20" xfId="0" applyNumberFormat="1" applyFont="1" applyBorder="1" applyAlignment="1" applyProtection="1">
      <alignment horizontal="center" vertical="center" wrapText="1"/>
      <protection locked="0"/>
    </xf>
    <xf numFmtId="0" fontId="24" fillId="3" borderId="0" xfId="0" applyFont="1" applyFill="1" applyBorder="1" applyAlignment="1">
      <alignment horizontal="left"/>
    </xf>
    <xf numFmtId="0" fontId="47" fillId="0" borderId="0" xfId="0" applyFont="1" applyBorder="1" applyAlignment="1" applyProtection="1">
      <alignment/>
      <protection locked="0"/>
    </xf>
    <xf numFmtId="0" fontId="25" fillId="3" borderId="20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Border="1" applyAlignment="1" applyProtection="1">
      <alignment vertical="center"/>
      <protection locked="0"/>
    </xf>
    <xf numFmtId="199" fontId="26" fillId="0" borderId="20" xfId="0" applyNumberFormat="1" applyFont="1" applyBorder="1" applyAlignment="1" applyProtection="1">
      <alignment horizontal="center" vertical="center"/>
      <protection locked="0"/>
    </xf>
    <xf numFmtId="188" fontId="48" fillId="16" borderId="23" xfId="115" applyNumberFormat="1" applyFont="1" applyFill="1" applyBorder="1" applyAlignment="1">
      <alignment horizontal="center" vertical="center" wrapText="1"/>
      <protection/>
    </xf>
    <xf numFmtId="199" fontId="48" fillId="16" borderId="20" xfId="115" applyNumberFormat="1" applyFont="1" applyFill="1" applyBorder="1" applyAlignment="1">
      <alignment horizontal="center" vertical="center" wrapText="1"/>
      <protection/>
    </xf>
    <xf numFmtId="188" fontId="48" fillId="16" borderId="20" xfId="115" applyNumberFormat="1" applyFont="1" applyFill="1" applyBorder="1" applyAlignment="1">
      <alignment horizontal="center" vertical="center" wrapText="1"/>
      <protection/>
    </xf>
    <xf numFmtId="199" fontId="26" fillId="16" borderId="20" xfId="0" applyNumberFormat="1" applyFont="1" applyFill="1" applyBorder="1" applyAlignment="1" applyProtection="1">
      <alignment horizontal="center" vertical="center"/>
      <protection locked="0"/>
    </xf>
    <xf numFmtId="4" fontId="22" fillId="0" borderId="0" xfId="0" applyNumberFormat="1" applyFont="1" applyAlignment="1" applyProtection="1">
      <alignment vertical="center"/>
      <protection locked="0"/>
    </xf>
    <xf numFmtId="199" fontId="23" fillId="0" borderId="0" xfId="0" applyNumberFormat="1" applyFont="1" applyBorder="1" applyAlignment="1" applyProtection="1">
      <alignment/>
      <protection locked="0"/>
    </xf>
    <xf numFmtId="188" fontId="50" fillId="16" borderId="20" xfId="0" applyNumberFormat="1" applyFont="1" applyFill="1" applyBorder="1" applyAlignment="1">
      <alignment horizontal="center" vertical="center" wrapText="1"/>
    </xf>
    <xf numFmtId="188" fontId="27" fillId="16" borderId="20" xfId="0" applyNumberFormat="1" applyFont="1" applyFill="1" applyBorder="1" applyAlignment="1">
      <alignment horizontal="center" vertical="center" wrapText="1"/>
    </xf>
    <xf numFmtId="0" fontId="51" fillId="0" borderId="20" xfId="116" applyNumberFormat="1" applyFont="1" applyFill="1" applyBorder="1" applyAlignment="1">
      <alignment horizontal="left" vertical="center"/>
      <protection/>
    </xf>
    <xf numFmtId="0" fontId="51" fillId="3" borderId="20" xfId="116" applyNumberFormat="1" applyFont="1" applyFill="1" applyBorder="1" applyAlignment="1">
      <alignment horizontal="left" vertical="center"/>
      <protection/>
    </xf>
    <xf numFmtId="0" fontId="51" fillId="0" borderId="20" xfId="116" applyNumberFormat="1" applyFont="1" applyFill="1" applyBorder="1" applyAlignment="1">
      <alignment horizontal="right" vertical="center"/>
      <protection/>
    </xf>
    <xf numFmtId="0" fontId="51" fillId="3" borderId="20" xfId="116" applyNumberFormat="1" applyFont="1" applyFill="1" applyBorder="1" applyAlignment="1">
      <alignment horizontal="right" vertical="center"/>
      <protection/>
    </xf>
    <xf numFmtId="0" fontId="24" fillId="0" borderId="20" xfId="116" applyNumberFormat="1" applyFont="1" applyFill="1" applyBorder="1" applyAlignment="1">
      <alignment horizontal="right" vertical="center"/>
      <protection/>
    </xf>
    <xf numFmtId="0" fontId="23" fillId="0" borderId="20" xfId="0" applyFont="1" applyBorder="1" applyAlignment="1" applyProtection="1">
      <alignment horizontal="right"/>
      <protection/>
    </xf>
    <xf numFmtId="199" fontId="27" fillId="19" borderId="20" xfId="0" applyNumberFormat="1" applyFont="1" applyFill="1" applyBorder="1" applyAlignment="1" applyProtection="1">
      <alignment vertical="center" wrapText="1"/>
      <protection/>
    </xf>
    <xf numFmtId="199" fontId="27" fillId="5" borderId="20" xfId="0" applyNumberFormat="1" applyFont="1" applyFill="1" applyBorder="1" applyAlignment="1" applyProtection="1">
      <alignment vertical="center" wrapText="1"/>
      <protection/>
    </xf>
    <xf numFmtId="199" fontId="27" fillId="21" borderId="20" xfId="0" applyNumberFormat="1" applyFont="1" applyFill="1" applyBorder="1" applyAlignment="1" applyProtection="1">
      <alignment vertical="center" wrapText="1"/>
      <protection/>
    </xf>
    <xf numFmtId="199" fontId="27" fillId="21" borderId="20" xfId="0" applyNumberFormat="1" applyFont="1" applyFill="1" applyBorder="1" applyAlignment="1" applyProtection="1">
      <alignment vertical="center" wrapText="1"/>
      <protection locked="0"/>
    </xf>
    <xf numFmtId="199" fontId="27" fillId="0" borderId="20" xfId="0" applyNumberFormat="1" applyFont="1" applyBorder="1" applyAlignment="1" applyProtection="1">
      <alignment vertical="center" wrapText="1"/>
      <protection locked="0"/>
    </xf>
    <xf numFmtId="199" fontId="27" fillId="5" borderId="20" xfId="0" applyNumberFormat="1" applyFont="1" applyFill="1" applyBorder="1" applyAlignment="1" applyProtection="1">
      <alignment vertical="center" wrapText="1"/>
      <protection locked="0"/>
    </xf>
    <xf numFmtId="199" fontId="27" fillId="0" borderId="20" xfId="0" applyNumberFormat="1" applyFont="1" applyBorder="1" applyAlignment="1" applyProtection="1">
      <alignment vertical="center" wrapText="1"/>
      <protection/>
    </xf>
    <xf numFmtId="199" fontId="27" fillId="0" borderId="20" xfId="0" applyNumberFormat="1" applyFont="1" applyBorder="1" applyAlignment="1" applyProtection="1">
      <alignment/>
      <protection/>
    </xf>
    <xf numFmtId="199" fontId="27" fillId="0" borderId="20" xfId="0" applyNumberFormat="1" applyFont="1" applyBorder="1" applyAlignment="1" applyProtection="1">
      <alignment/>
      <protection locked="0"/>
    </xf>
    <xf numFmtId="0" fontId="26" fillId="19" borderId="24" xfId="0" applyNumberFormat="1" applyFont="1" applyFill="1" applyBorder="1" applyAlignment="1" applyProtection="1">
      <alignment horizontal="center" vertical="center" wrapText="1"/>
      <protection/>
    </xf>
    <xf numFmtId="0" fontId="26" fillId="19" borderId="25" xfId="0" applyNumberFormat="1" applyFont="1" applyFill="1" applyBorder="1" applyAlignment="1" applyProtection="1">
      <alignment horizontal="center" vertical="center" wrapText="1"/>
      <protection/>
    </xf>
    <xf numFmtId="0" fontId="26" fillId="19" borderId="26" xfId="0" applyNumberFormat="1" applyFont="1" applyFill="1" applyBorder="1" applyAlignment="1" applyProtection="1">
      <alignment horizontal="center" vertical="center" wrapText="1"/>
      <protection/>
    </xf>
    <xf numFmtId="0" fontId="26" fillId="19" borderId="27" xfId="0" applyNumberFormat="1" applyFont="1" applyFill="1" applyBorder="1" applyAlignment="1" applyProtection="1">
      <alignment horizontal="center" vertical="center" wrapText="1"/>
      <protection/>
    </xf>
    <xf numFmtId="0" fontId="26" fillId="19" borderId="0" xfId="0" applyNumberFormat="1" applyFont="1" applyFill="1" applyBorder="1" applyAlignment="1" applyProtection="1">
      <alignment horizontal="center" vertical="center" wrapText="1"/>
      <protection/>
    </xf>
    <xf numFmtId="0" fontId="26" fillId="19" borderId="28" xfId="0" applyNumberFormat="1" applyFont="1" applyFill="1" applyBorder="1" applyAlignment="1" applyProtection="1">
      <alignment horizontal="center" vertical="center" wrapText="1"/>
      <protection/>
    </xf>
    <xf numFmtId="0" fontId="26" fillId="19" borderId="29" xfId="0" applyNumberFormat="1" applyFont="1" applyFill="1" applyBorder="1" applyAlignment="1" applyProtection="1">
      <alignment horizontal="center" vertical="center" wrapText="1"/>
      <protection/>
    </xf>
    <xf numFmtId="0" fontId="26" fillId="19" borderId="19" xfId="0" applyNumberFormat="1" applyFont="1" applyFill="1" applyBorder="1" applyAlignment="1" applyProtection="1">
      <alignment horizontal="center" vertical="center" wrapText="1"/>
      <protection/>
    </xf>
    <xf numFmtId="0" fontId="26" fillId="19" borderId="30" xfId="0" applyNumberFormat="1" applyFont="1" applyFill="1" applyBorder="1" applyAlignment="1" applyProtection="1">
      <alignment horizontal="center" vertical="center" wrapText="1"/>
      <protection/>
    </xf>
    <xf numFmtId="4" fontId="27" fillId="10" borderId="24" xfId="0" applyNumberFormat="1" applyFont="1" applyFill="1" applyBorder="1" applyAlignment="1" applyProtection="1">
      <alignment horizontal="center" vertical="center" wrapText="1"/>
      <protection/>
    </xf>
    <xf numFmtId="4" fontId="27" fillId="10" borderId="25" xfId="0" applyNumberFormat="1" applyFont="1" applyFill="1" applyBorder="1" applyAlignment="1" applyProtection="1">
      <alignment horizontal="center" vertical="center" wrapText="1"/>
      <protection/>
    </xf>
    <xf numFmtId="4" fontId="27" fillId="10" borderId="26" xfId="0" applyNumberFormat="1" applyFont="1" applyFill="1" applyBorder="1" applyAlignment="1" applyProtection="1">
      <alignment horizontal="center" vertical="center" wrapText="1"/>
      <protection/>
    </xf>
    <xf numFmtId="0" fontId="27" fillId="3" borderId="31" xfId="0" applyNumberFormat="1" applyFont="1" applyFill="1" applyBorder="1" applyAlignment="1" applyProtection="1">
      <alignment horizontal="center" vertical="center" wrapText="1"/>
      <protection/>
    </xf>
    <xf numFmtId="0" fontId="27" fillId="3" borderId="32" xfId="0" applyNumberFormat="1" applyFont="1" applyFill="1" applyBorder="1" applyAlignment="1" applyProtection="1">
      <alignment horizontal="center" vertical="center" wrapText="1"/>
      <protection/>
    </xf>
    <xf numFmtId="4" fontId="27" fillId="0" borderId="31" xfId="0" applyNumberFormat="1" applyFont="1" applyBorder="1" applyAlignment="1" applyProtection="1">
      <alignment horizontal="center" vertical="center" wrapText="1"/>
      <protection/>
    </xf>
    <xf numFmtId="4" fontId="27" fillId="0" borderId="32" xfId="0" applyNumberFormat="1" applyFont="1" applyBorder="1" applyAlignment="1" applyProtection="1">
      <alignment horizontal="center" vertical="center" wrapText="1"/>
      <protection/>
    </xf>
    <xf numFmtId="4" fontId="27" fillId="0" borderId="29" xfId="0" applyNumberFormat="1" applyFont="1" applyBorder="1" applyAlignment="1" applyProtection="1">
      <alignment horizontal="center" vertical="center" wrapText="1"/>
      <protection/>
    </xf>
    <xf numFmtId="4" fontId="27" fillId="0" borderId="19" xfId="0" applyNumberFormat="1" applyFont="1" applyBorder="1" applyAlignment="1" applyProtection="1">
      <alignment horizontal="center" vertical="center" wrapText="1"/>
      <protection/>
    </xf>
    <xf numFmtId="0" fontId="27" fillId="5" borderId="31" xfId="0" applyFont="1" applyFill="1" applyBorder="1" applyAlignment="1" applyProtection="1">
      <alignment horizontal="center" vertical="center" wrapText="1"/>
      <protection/>
    </xf>
    <xf numFmtId="0" fontId="27" fillId="5" borderId="32" xfId="0" applyFont="1" applyFill="1" applyBorder="1" applyAlignment="1" applyProtection="1">
      <alignment horizontal="center" vertical="center" wrapText="1"/>
      <protection/>
    </xf>
    <xf numFmtId="0" fontId="27" fillId="5" borderId="33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Border="1" applyAlignment="1" applyProtection="1">
      <alignment horizontal="center" vertical="center" wrapText="1"/>
      <protection/>
    </xf>
    <xf numFmtId="0" fontId="27" fillId="0" borderId="31" xfId="0" applyFont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4" fillId="0" borderId="19" xfId="0" applyFont="1" applyBorder="1" applyAlignment="1" applyProtection="1">
      <alignment horizontal="center"/>
      <protection locked="0"/>
    </xf>
    <xf numFmtId="0" fontId="24" fillId="16" borderId="20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center" vertical="center" textRotation="90" wrapText="1"/>
      <protection/>
    </xf>
    <xf numFmtId="0" fontId="27" fillId="0" borderId="22" xfId="0" applyFont="1" applyBorder="1" applyAlignment="1" applyProtection="1">
      <alignment horizontal="center" vertical="center" textRotation="90" wrapText="1"/>
      <protection/>
    </xf>
    <xf numFmtId="0" fontId="27" fillId="0" borderId="34" xfId="0" applyFont="1" applyBorder="1" applyAlignment="1" applyProtection="1">
      <alignment horizontal="center" vertical="center" textRotation="90" wrapText="1"/>
      <protection/>
    </xf>
    <xf numFmtId="0" fontId="26" fillId="19" borderId="31" xfId="0" applyNumberFormat="1" applyFont="1" applyFill="1" applyBorder="1" applyAlignment="1" applyProtection="1">
      <alignment horizontal="center" vertical="center" wrapText="1"/>
      <protection/>
    </xf>
    <xf numFmtId="0" fontId="26" fillId="19" borderId="32" xfId="0" applyNumberFormat="1" applyFont="1" applyFill="1" applyBorder="1" applyAlignment="1" applyProtection="1">
      <alignment horizontal="center" vertical="center" wrapText="1"/>
      <protection/>
    </xf>
    <xf numFmtId="0" fontId="26" fillId="19" borderId="33" xfId="0" applyNumberFormat="1" applyFont="1" applyFill="1" applyBorder="1" applyAlignment="1" applyProtection="1">
      <alignment horizontal="center" vertical="center" wrapText="1"/>
      <protection/>
    </xf>
    <xf numFmtId="0" fontId="26" fillId="3" borderId="31" xfId="0" applyNumberFormat="1" applyFont="1" applyFill="1" applyBorder="1" applyAlignment="1" applyProtection="1">
      <alignment horizontal="center" vertical="center" wrapText="1"/>
      <protection/>
    </xf>
    <xf numFmtId="0" fontId="26" fillId="3" borderId="32" xfId="0" applyNumberFormat="1" applyFont="1" applyFill="1" applyBorder="1" applyAlignment="1" applyProtection="1">
      <alignment horizontal="center" vertical="center" wrapText="1"/>
      <protection/>
    </xf>
    <xf numFmtId="0" fontId="26" fillId="3" borderId="33" xfId="0" applyNumberFormat="1" applyFont="1" applyFill="1" applyBorder="1" applyAlignment="1" applyProtection="1">
      <alignment horizontal="center" vertical="center" wrapText="1"/>
      <protection/>
    </xf>
    <xf numFmtId="4" fontId="25" fillId="19" borderId="24" xfId="0" applyNumberFormat="1" applyFont="1" applyFill="1" applyBorder="1" applyAlignment="1" applyProtection="1">
      <alignment horizontal="center" vertical="center" wrapText="1"/>
      <protection/>
    </xf>
    <xf numFmtId="4" fontId="25" fillId="19" borderId="25" xfId="0" applyNumberFormat="1" applyFont="1" applyFill="1" applyBorder="1" applyAlignment="1" applyProtection="1">
      <alignment horizontal="center" vertical="center" wrapText="1"/>
      <protection/>
    </xf>
    <xf numFmtId="4" fontId="25" fillId="19" borderId="26" xfId="0" applyNumberFormat="1" applyFont="1" applyFill="1" applyBorder="1" applyAlignment="1" applyProtection="1">
      <alignment horizontal="center" vertical="center" wrapText="1"/>
      <protection/>
    </xf>
    <xf numFmtId="4" fontId="25" fillId="19" borderId="27" xfId="0" applyNumberFormat="1" applyFont="1" applyFill="1" applyBorder="1" applyAlignment="1" applyProtection="1">
      <alignment horizontal="center" vertical="center" wrapText="1"/>
      <protection/>
    </xf>
    <xf numFmtId="4" fontId="25" fillId="19" borderId="0" xfId="0" applyNumberFormat="1" applyFont="1" applyFill="1" applyBorder="1" applyAlignment="1" applyProtection="1">
      <alignment horizontal="center" vertical="center" wrapText="1"/>
      <protection/>
    </xf>
    <xf numFmtId="4" fontId="25" fillId="19" borderId="28" xfId="0" applyNumberFormat="1" applyFont="1" applyFill="1" applyBorder="1" applyAlignment="1" applyProtection="1">
      <alignment horizontal="center" vertical="center" wrapText="1"/>
      <protection/>
    </xf>
    <xf numFmtId="4" fontId="25" fillId="19" borderId="29" xfId="0" applyNumberFormat="1" applyFont="1" applyFill="1" applyBorder="1" applyAlignment="1" applyProtection="1">
      <alignment horizontal="center" vertical="center" wrapText="1"/>
      <protection/>
    </xf>
    <xf numFmtId="4" fontId="25" fillId="19" borderId="19" xfId="0" applyNumberFormat="1" applyFont="1" applyFill="1" applyBorder="1" applyAlignment="1" applyProtection="1">
      <alignment horizontal="center" vertical="center" wrapText="1"/>
      <protection/>
    </xf>
    <xf numFmtId="4" fontId="25" fillId="19" borderId="30" xfId="0" applyNumberFormat="1" applyFont="1" applyFill="1" applyBorder="1" applyAlignment="1" applyProtection="1">
      <alignment horizontal="center" vertical="center" wrapText="1"/>
      <protection/>
    </xf>
    <xf numFmtId="0" fontId="27" fillId="3" borderId="33" xfId="0" applyNumberFormat="1" applyFont="1" applyFill="1" applyBorder="1" applyAlignment="1" applyProtection="1">
      <alignment horizontal="center" vertical="center" wrapText="1"/>
      <protection/>
    </xf>
    <xf numFmtId="4" fontId="27" fillId="2" borderId="21" xfId="0" applyNumberFormat="1" applyFont="1" applyFill="1" applyBorder="1" applyAlignment="1" applyProtection="1">
      <alignment horizontal="center" vertical="center" wrapText="1"/>
      <protection/>
    </xf>
    <xf numFmtId="4" fontId="27" fillId="2" borderId="34" xfId="0" applyNumberFormat="1" applyFont="1" applyFill="1" applyBorder="1" applyAlignment="1" applyProtection="1">
      <alignment horizontal="center" vertical="center" wrapText="1"/>
      <protection/>
    </xf>
    <xf numFmtId="4" fontId="27" fillId="10" borderId="32" xfId="0" applyNumberFormat="1" applyFont="1" applyFill="1" applyBorder="1" applyAlignment="1" applyProtection="1">
      <alignment horizontal="center" vertical="center" wrapText="1"/>
      <protection/>
    </xf>
    <xf numFmtId="4" fontId="27" fillId="3" borderId="21" xfId="0" applyNumberFormat="1" applyFont="1" applyFill="1" applyBorder="1" applyAlignment="1" applyProtection="1">
      <alignment horizontal="center" vertical="center" wrapText="1"/>
      <protection/>
    </xf>
    <xf numFmtId="4" fontId="27" fillId="3" borderId="22" xfId="0" applyNumberFormat="1" applyFont="1" applyFill="1" applyBorder="1" applyAlignment="1" applyProtection="1">
      <alignment horizontal="center" vertical="center" wrapText="1"/>
      <protection/>
    </xf>
    <xf numFmtId="4" fontId="27" fillId="3" borderId="34" xfId="0" applyNumberFormat="1" applyFont="1" applyFill="1" applyBorder="1" applyAlignment="1" applyProtection="1">
      <alignment horizontal="center" vertical="center" wrapText="1"/>
      <protection/>
    </xf>
    <xf numFmtId="4" fontId="26" fillId="0" borderId="31" xfId="0" applyNumberFormat="1" applyFont="1" applyBorder="1" applyAlignment="1" applyProtection="1">
      <alignment horizontal="center" vertical="center" wrapText="1"/>
      <protection/>
    </xf>
    <xf numFmtId="4" fontId="26" fillId="0" borderId="32" xfId="0" applyNumberFormat="1" applyFont="1" applyBorder="1" applyAlignment="1" applyProtection="1">
      <alignment horizontal="center" vertical="center" wrapText="1"/>
      <protection/>
    </xf>
    <xf numFmtId="0" fontId="26" fillId="3" borderId="20" xfId="0" applyNumberFormat="1" applyFont="1" applyFill="1" applyBorder="1" applyAlignment="1" applyProtection="1">
      <alignment horizontal="center" vertical="center" wrapText="1"/>
      <protection/>
    </xf>
    <xf numFmtId="0" fontId="24" fillId="19" borderId="24" xfId="0" applyFont="1" applyFill="1" applyBorder="1" applyAlignment="1" applyProtection="1">
      <alignment horizontal="center" vertical="center" wrapText="1"/>
      <protection/>
    </xf>
    <xf numFmtId="0" fontId="24" fillId="19" borderId="25" xfId="0" applyFont="1" applyFill="1" applyBorder="1" applyAlignment="1" applyProtection="1">
      <alignment horizontal="center" vertical="center" wrapText="1"/>
      <protection/>
    </xf>
    <xf numFmtId="0" fontId="24" fillId="19" borderId="26" xfId="0" applyFont="1" applyFill="1" applyBorder="1" applyAlignment="1" applyProtection="1">
      <alignment horizontal="center" vertical="center" wrapText="1"/>
      <protection/>
    </xf>
    <xf numFmtId="0" fontId="24" fillId="19" borderId="27" xfId="0" applyFont="1" applyFill="1" applyBorder="1" applyAlignment="1" applyProtection="1">
      <alignment horizontal="center" vertical="center" wrapText="1"/>
      <protection/>
    </xf>
    <xf numFmtId="0" fontId="24" fillId="19" borderId="0" xfId="0" applyFont="1" applyFill="1" applyBorder="1" applyAlignment="1" applyProtection="1">
      <alignment horizontal="center" vertical="center" wrapText="1"/>
      <protection/>
    </xf>
    <xf numFmtId="0" fontId="24" fillId="19" borderId="28" xfId="0" applyFont="1" applyFill="1" applyBorder="1" applyAlignment="1" applyProtection="1">
      <alignment horizontal="center" vertical="center" wrapText="1"/>
      <protection/>
    </xf>
    <xf numFmtId="0" fontId="24" fillId="19" borderId="29" xfId="0" applyFont="1" applyFill="1" applyBorder="1" applyAlignment="1" applyProtection="1">
      <alignment horizontal="center" vertical="center" wrapText="1"/>
      <protection/>
    </xf>
    <xf numFmtId="0" fontId="24" fillId="19" borderId="19" xfId="0" applyFont="1" applyFill="1" applyBorder="1" applyAlignment="1" applyProtection="1">
      <alignment horizontal="center" vertical="center" wrapText="1"/>
      <protection/>
    </xf>
    <xf numFmtId="0" fontId="24" fillId="19" borderId="30" xfId="0" applyFont="1" applyFill="1" applyBorder="1" applyAlignment="1" applyProtection="1">
      <alignment horizontal="center" vertical="center" wrapText="1"/>
      <protection/>
    </xf>
    <xf numFmtId="4" fontId="26" fillId="0" borderId="27" xfId="0" applyNumberFormat="1" applyFont="1" applyBorder="1" applyAlignment="1" applyProtection="1">
      <alignment horizontal="center" vertical="center" wrapText="1"/>
      <protection/>
    </xf>
    <xf numFmtId="4" fontId="26" fillId="0" borderId="0" xfId="0" applyNumberFormat="1" applyFont="1" applyBorder="1" applyAlignment="1" applyProtection="1">
      <alignment horizontal="center" vertical="center" wrapText="1"/>
      <protection/>
    </xf>
    <xf numFmtId="4" fontId="26" fillId="0" borderId="28" xfId="0" applyNumberFormat="1" applyFont="1" applyBorder="1" applyAlignment="1" applyProtection="1">
      <alignment horizontal="center" vertical="center" wrapText="1"/>
      <protection/>
    </xf>
    <xf numFmtId="4" fontId="27" fillId="0" borderId="20" xfId="0" applyNumberFormat="1" applyFont="1" applyBorder="1" applyAlignment="1" applyProtection="1">
      <alignment horizontal="center" vertical="center" wrapText="1"/>
      <protection/>
    </xf>
    <xf numFmtId="0" fontId="27" fillId="0" borderId="24" xfId="0" applyFont="1" applyBorder="1" applyAlignment="1" applyProtection="1">
      <alignment horizontal="center" vertical="center" wrapText="1"/>
      <protection/>
    </xf>
    <xf numFmtId="0" fontId="27" fillId="0" borderId="25" xfId="0" applyFont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center" vertical="center" wrapText="1"/>
      <protection/>
    </xf>
    <xf numFmtId="0" fontId="27" fillId="0" borderId="19" xfId="0" applyFont="1" applyBorder="1" applyAlignment="1" applyProtection="1">
      <alignment horizontal="center" vertical="center" wrapText="1"/>
      <protection/>
    </xf>
    <xf numFmtId="4" fontId="27" fillId="0" borderId="24" xfId="0" applyNumberFormat="1" applyFont="1" applyBorder="1" applyAlignment="1" applyProtection="1">
      <alignment horizontal="center" vertical="center" wrapText="1"/>
      <protection/>
    </xf>
    <xf numFmtId="4" fontId="27" fillId="0" borderId="25" xfId="0" applyNumberFormat="1" applyFont="1" applyBorder="1" applyAlignment="1" applyProtection="1">
      <alignment horizontal="center" vertical="center" wrapText="1"/>
      <protection/>
    </xf>
    <xf numFmtId="4" fontId="27" fillId="0" borderId="26" xfId="0" applyNumberFormat="1" applyFont="1" applyBorder="1" applyAlignment="1" applyProtection="1">
      <alignment horizontal="center" vertical="center" wrapText="1"/>
      <protection/>
    </xf>
    <xf numFmtId="0" fontId="27" fillId="0" borderId="33" xfId="0" applyFont="1" applyBorder="1" applyAlignment="1" applyProtection="1">
      <alignment horizontal="center" vertical="center" wrapText="1"/>
      <protection/>
    </xf>
    <xf numFmtId="4" fontId="27" fillId="3" borderId="29" xfId="0" applyNumberFormat="1" applyFont="1" applyFill="1" applyBorder="1" applyAlignment="1" applyProtection="1">
      <alignment horizontal="center" vertical="center" wrapText="1"/>
      <protection/>
    </xf>
    <xf numFmtId="4" fontId="27" fillId="3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center" vertical="center" wrapText="1"/>
      <protection/>
    </xf>
    <xf numFmtId="0" fontId="28" fillId="0" borderId="24" xfId="0" applyFont="1" applyBorder="1" applyAlignment="1" applyProtection="1">
      <alignment horizontal="center" vertical="center" wrapText="1"/>
      <protection/>
    </xf>
    <xf numFmtId="0" fontId="28" fillId="0" borderId="25" xfId="0" applyFont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center" vertical="center" wrapText="1"/>
      <protection/>
    </xf>
    <xf numFmtId="4" fontId="27" fillId="19" borderId="24" xfId="0" applyNumberFormat="1" applyFont="1" applyFill="1" applyBorder="1" applyAlignment="1" applyProtection="1">
      <alignment horizontal="center" vertical="center" wrapText="1"/>
      <protection/>
    </xf>
    <xf numFmtId="4" fontId="27" fillId="19" borderId="25" xfId="0" applyNumberFormat="1" applyFont="1" applyFill="1" applyBorder="1" applyAlignment="1" applyProtection="1">
      <alignment horizontal="center" vertical="center" wrapText="1"/>
      <protection/>
    </xf>
    <xf numFmtId="4" fontId="27" fillId="19" borderId="26" xfId="0" applyNumberFormat="1" applyFont="1" applyFill="1" applyBorder="1" applyAlignment="1" applyProtection="1">
      <alignment horizontal="center" vertical="center" wrapText="1"/>
      <protection/>
    </xf>
    <xf numFmtId="4" fontId="27" fillId="19" borderId="27" xfId="0" applyNumberFormat="1" applyFont="1" applyFill="1" applyBorder="1" applyAlignment="1" applyProtection="1">
      <alignment horizontal="center" vertical="center" wrapText="1"/>
      <protection/>
    </xf>
    <xf numFmtId="4" fontId="27" fillId="19" borderId="0" xfId="0" applyNumberFormat="1" applyFont="1" applyFill="1" applyBorder="1" applyAlignment="1" applyProtection="1">
      <alignment horizontal="center" vertical="center" wrapText="1"/>
      <protection/>
    </xf>
    <xf numFmtId="4" fontId="27" fillId="19" borderId="28" xfId="0" applyNumberFormat="1" applyFont="1" applyFill="1" applyBorder="1" applyAlignment="1" applyProtection="1">
      <alignment horizontal="center" vertical="center" wrapText="1"/>
      <protection/>
    </xf>
    <xf numFmtId="4" fontId="27" fillId="19" borderId="29" xfId="0" applyNumberFormat="1" applyFont="1" applyFill="1" applyBorder="1" applyAlignment="1" applyProtection="1">
      <alignment horizontal="center" vertical="center" wrapText="1"/>
      <protection/>
    </xf>
    <xf numFmtId="4" fontId="27" fillId="19" borderId="19" xfId="0" applyNumberFormat="1" applyFont="1" applyFill="1" applyBorder="1" applyAlignment="1" applyProtection="1">
      <alignment horizontal="center" vertical="center" wrapText="1"/>
      <protection/>
    </xf>
    <xf numFmtId="4" fontId="27" fillId="19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 applyProtection="1">
      <alignment horizontal="center" vertical="center" wrapText="1"/>
      <protection/>
    </xf>
    <xf numFmtId="4" fontId="26" fillId="0" borderId="33" xfId="0" applyNumberFormat="1" applyFont="1" applyBorder="1" applyAlignment="1" applyProtection="1">
      <alignment horizontal="center" vertical="center" wrapText="1"/>
      <protection/>
    </xf>
    <xf numFmtId="4" fontId="26" fillId="0" borderId="20" xfId="0" applyNumberFormat="1" applyFont="1" applyBorder="1" applyAlignment="1" applyProtection="1">
      <alignment horizontal="center" vertical="center" wrapText="1"/>
      <protection/>
    </xf>
    <xf numFmtId="0" fontId="27" fillId="0" borderId="31" xfId="0" applyFont="1" applyBorder="1" applyAlignment="1" applyProtection="1">
      <alignment horizontal="left" vertical="center" wrapText="1" indent="1"/>
      <protection/>
    </xf>
    <xf numFmtId="0" fontId="27" fillId="0" borderId="33" xfId="0" applyFont="1" applyBorder="1" applyAlignment="1" applyProtection="1">
      <alignment horizontal="left" vertical="center" wrapText="1" indent="1"/>
      <protection/>
    </xf>
    <xf numFmtId="0" fontId="23" fillId="0" borderId="19" xfId="0" applyFont="1" applyBorder="1" applyAlignment="1" applyProtection="1">
      <alignment horizontal="center"/>
      <protection locked="0"/>
    </xf>
    <xf numFmtId="0" fontId="24" fillId="0" borderId="20" xfId="0" applyFont="1" applyBorder="1" applyAlignment="1">
      <alignment horizontal="center" vertical="center" textRotation="90" wrapText="1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23" fillId="0" borderId="34" xfId="0" applyFont="1" applyBorder="1" applyAlignment="1" applyProtection="1">
      <alignment horizontal="center" vertical="center" wrapText="1"/>
      <protection/>
    </xf>
  </cellXfs>
  <cellStyles count="132">
    <cellStyle name="Normal" xfId="0"/>
    <cellStyle name="????" xfId="15"/>
    <cellStyle name="???? " xfId="16"/>
    <cellStyle name="?????" xfId="17"/>
    <cellStyle name="????? ??????????????" xfId="18"/>
    <cellStyle name="??????" xfId="19"/>
    <cellStyle name="???????" xfId="20"/>
    <cellStyle name="????????" xfId="21"/>
    <cellStyle name="?????????" xfId="22"/>
    <cellStyle name="????????? ??????" xfId="23"/>
    <cellStyle name="????????? 1" xfId="24"/>
    <cellStyle name="????????? 2" xfId="25"/>
    <cellStyle name="????????? 3" xfId="26"/>
    <cellStyle name="????????? 4" xfId="27"/>
    <cellStyle name="??????????" xfId="28"/>
    <cellStyle name="???????????" xfId="29"/>
    <cellStyle name="??????????? ??????" xfId="30"/>
    <cellStyle name="??????????_Mutqer" xfId="31"/>
    <cellStyle name="??????1" xfId="32"/>
    <cellStyle name="??????2" xfId="33"/>
    <cellStyle name="??????3" xfId="34"/>
    <cellStyle name="??????4" xfId="35"/>
    <cellStyle name="??????5" xfId="36"/>
    <cellStyle name="??????6" xfId="37"/>
    <cellStyle name="20% - ??????1" xfId="38"/>
    <cellStyle name="20% - ??????2" xfId="39"/>
    <cellStyle name="20% - ??????3" xfId="40"/>
    <cellStyle name="20% - ??????4" xfId="41"/>
    <cellStyle name="20% - ??????5" xfId="42"/>
    <cellStyle name="20% - ??????6" xfId="43"/>
    <cellStyle name="20% - Accent1" xfId="44"/>
    <cellStyle name="20% - Accent2" xfId="45"/>
    <cellStyle name="20% - Accent3" xfId="46"/>
    <cellStyle name="20% - Accent4" xfId="47"/>
    <cellStyle name="20% - Accent5" xfId="48"/>
    <cellStyle name="20% - Accent6" xfId="49"/>
    <cellStyle name="20% - Акцент1" xfId="50"/>
    <cellStyle name="20% - Акцент2" xfId="51"/>
    <cellStyle name="20% - Акцент3" xfId="52"/>
    <cellStyle name="20% - Акцент4" xfId="53"/>
    <cellStyle name="20% - Акцент5" xfId="54"/>
    <cellStyle name="20% - Акцент6" xfId="55"/>
    <cellStyle name="40% - ??????1" xfId="56"/>
    <cellStyle name="40% - ??????2" xfId="57"/>
    <cellStyle name="40% - ??????3" xfId="58"/>
    <cellStyle name="40% - ??????4" xfId="59"/>
    <cellStyle name="40% - ??????5" xfId="60"/>
    <cellStyle name="40% - ??????6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40% - Акцент1" xfId="68"/>
    <cellStyle name="40% - Акцент2" xfId="69"/>
    <cellStyle name="40% - Акцент3" xfId="70"/>
    <cellStyle name="40% - Акцент4" xfId="71"/>
    <cellStyle name="40% - Акцент5" xfId="72"/>
    <cellStyle name="40% - Акцент6" xfId="73"/>
    <cellStyle name="60% - ??????1" xfId="74"/>
    <cellStyle name="60% - ??????2" xfId="75"/>
    <cellStyle name="60% - ??????3" xfId="76"/>
    <cellStyle name="60% - ??????4" xfId="77"/>
    <cellStyle name="60% - ??????5" xfId="78"/>
    <cellStyle name="60% - ??????6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Акцент1" xfId="86"/>
    <cellStyle name="60% - Акцент2" xfId="87"/>
    <cellStyle name="60% - Акцент3" xfId="88"/>
    <cellStyle name="60% - Акцент4" xfId="89"/>
    <cellStyle name="60% - Акцент5" xfId="90"/>
    <cellStyle name="60% - Акцент6" xfId="91"/>
    <cellStyle name="Accent1" xfId="92"/>
    <cellStyle name="Accent2" xfId="93"/>
    <cellStyle name="Accent3" xfId="94"/>
    <cellStyle name="Accent4" xfId="95"/>
    <cellStyle name="Accent5" xfId="96"/>
    <cellStyle name="Accent6" xfId="97"/>
    <cellStyle name="Bad" xfId="98"/>
    <cellStyle name="Calculation" xfId="99"/>
    <cellStyle name="Check Cell" xfId="100"/>
    <cellStyle name="Comma" xfId="101"/>
    <cellStyle name="Comma [0]" xfId="102"/>
    <cellStyle name="Currency" xfId="103"/>
    <cellStyle name="Currency [0]" xfId="104"/>
    <cellStyle name="Explanatory Text" xfId="105"/>
    <cellStyle name="Good" xfId="106"/>
    <cellStyle name="Heading 1" xfId="107"/>
    <cellStyle name="Heading 2" xfId="108"/>
    <cellStyle name="Heading 3" xfId="109"/>
    <cellStyle name="Heading 4" xfId="110"/>
    <cellStyle name="Hyperlink" xfId="111"/>
    <cellStyle name="Input" xfId="112"/>
    <cellStyle name="Linked Cell" xfId="113"/>
    <cellStyle name="Neutral" xfId="114"/>
    <cellStyle name="Normal_Sheet1" xfId="115"/>
    <cellStyle name="Normal_Sheet2" xfId="116"/>
    <cellStyle name="Note" xfId="117"/>
    <cellStyle name="Output" xfId="118"/>
    <cellStyle name="Percent" xfId="119"/>
    <cellStyle name="Title" xfId="120"/>
    <cellStyle name="Total" xfId="121"/>
    <cellStyle name="Warning Text" xfId="122"/>
    <cellStyle name="Акцент1" xfId="123"/>
    <cellStyle name="Акцент2" xfId="124"/>
    <cellStyle name="Акцент3" xfId="125"/>
    <cellStyle name="Акцент4" xfId="126"/>
    <cellStyle name="Акцент5" xfId="127"/>
    <cellStyle name="Акцент6" xfId="128"/>
    <cellStyle name="Ввод " xfId="129"/>
    <cellStyle name="Вывод" xfId="130"/>
    <cellStyle name="Вычисление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Плохой" xfId="140"/>
    <cellStyle name="Пояснение" xfId="141"/>
    <cellStyle name="Примечание" xfId="142"/>
    <cellStyle name="Связанная ячейка" xfId="143"/>
    <cellStyle name="Текст предупреждения" xfId="144"/>
    <cellStyle name="Хороший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62"/>
  <sheetViews>
    <sheetView tabSelected="1" zoomScalePageLayoutView="0" workbookViewId="0" topLeftCell="A1">
      <pane ySplit="9" topLeftCell="A121" activePane="bottomLeft" state="frozen"/>
      <selection pane="topLeft" activeCell="A1" sqref="A1"/>
      <selection pane="bottomLeft" activeCell="A1" sqref="A1:N2"/>
    </sheetView>
  </sheetViews>
  <sheetFormatPr defaultColWidth="8.796875" defaultRowHeight="15"/>
  <cols>
    <col min="1" max="1" width="4.69921875" style="1" customWidth="1"/>
    <col min="2" max="2" width="19.3984375" style="1" customWidth="1"/>
    <col min="3" max="3" width="11" style="1" customWidth="1"/>
    <col min="4" max="4" width="11.69921875" style="1" customWidth="1"/>
    <col min="5" max="5" width="14.8984375" style="1" customWidth="1"/>
    <col min="6" max="6" width="10.3984375" style="1" customWidth="1"/>
    <col min="7" max="7" width="12.3984375" style="1" customWidth="1"/>
    <col min="8" max="8" width="9.19921875" style="1" customWidth="1"/>
    <col min="9" max="9" width="12.19921875" style="1" customWidth="1"/>
    <col min="10" max="10" width="10.69921875" style="1" customWidth="1"/>
    <col min="11" max="11" width="11.8984375" style="1" customWidth="1"/>
    <col min="12" max="12" width="8.5" style="1" customWidth="1"/>
    <col min="13" max="13" width="13.59765625" style="1" customWidth="1"/>
    <col min="14" max="14" width="10.19921875" style="1" bestFit="1" customWidth="1"/>
    <col min="15" max="15" width="13" style="1" customWidth="1"/>
    <col min="16" max="16" width="8.59765625" style="1" customWidth="1"/>
    <col min="17" max="17" width="12.59765625" style="1" customWidth="1"/>
    <col min="18" max="18" width="8.8984375" style="1" customWidth="1"/>
    <col min="19" max="19" width="13" style="1" customWidth="1"/>
    <col min="20" max="20" width="9.5" style="1" customWidth="1"/>
    <col min="21" max="21" width="12.69921875" style="1" customWidth="1"/>
    <col min="22" max="22" width="8" style="1" customWidth="1"/>
    <col min="23" max="23" width="13.59765625" style="1" customWidth="1"/>
    <col min="24" max="24" width="8.09765625" style="1" customWidth="1"/>
    <col min="25" max="25" width="13.3984375" style="1" customWidth="1"/>
    <col min="26" max="26" width="7.69921875" style="1" customWidth="1"/>
    <col min="27" max="27" width="13" style="1" customWidth="1"/>
    <col min="28" max="28" width="9.09765625" style="1" customWidth="1"/>
    <col min="29" max="29" width="10.19921875" style="1" customWidth="1"/>
    <col min="30" max="30" width="9.19921875" style="1" customWidth="1"/>
    <col min="31" max="31" width="10.19921875" style="1" customWidth="1"/>
    <col min="32" max="32" width="8.5" style="1" customWidth="1"/>
    <col min="33" max="33" width="11.3984375" style="1" customWidth="1"/>
    <col min="34" max="34" width="9.3984375" style="1" customWidth="1"/>
    <col min="35" max="35" width="9.59765625" style="1" customWidth="1"/>
    <col min="36" max="36" width="7.59765625" style="1" customWidth="1"/>
    <col min="37" max="37" width="9.3984375" style="1" customWidth="1"/>
    <col min="38" max="38" width="11" style="1" customWidth="1"/>
    <col min="39" max="39" width="10.19921875" style="1" customWidth="1"/>
    <col min="40" max="40" width="12" style="1" customWidth="1"/>
    <col min="41" max="41" width="9.59765625" style="1" customWidth="1"/>
    <col min="42" max="42" width="13" style="1" customWidth="1"/>
    <col min="43" max="43" width="13.09765625" style="1" customWidth="1"/>
    <col min="44" max="44" width="13.3984375" style="1" customWidth="1"/>
    <col min="45" max="45" width="15.3984375" style="1" customWidth="1"/>
    <col min="46" max="46" width="10.5" style="1" customWidth="1"/>
    <col min="47" max="48" width="11" style="1" customWidth="1"/>
    <col min="49" max="49" width="10.09765625" style="1" customWidth="1"/>
    <col min="50" max="50" width="11.19921875" style="1" customWidth="1"/>
    <col min="51" max="51" width="10" style="1" customWidth="1"/>
    <col min="52" max="52" width="8.5" style="1" customWidth="1"/>
    <col min="53" max="53" width="12.5" style="1" customWidth="1"/>
    <col min="54" max="54" width="9.19921875" style="1" customWidth="1"/>
    <col min="55" max="55" width="12.59765625" style="1" customWidth="1"/>
    <col min="56" max="56" width="9.5" style="1" customWidth="1"/>
    <col min="57" max="57" width="12.09765625" style="1" customWidth="1"/>
    <col min="58" max="58" width="8.8984375" style="1" customWidth="1"/>
    <col min="59" max="59" width="11.09765625" style="1" customWidth="1"/>
    <col min="60" max="60" width="13.19921875" style="1" customWidth="1"/>
    <col min="61" max="61" width="10.69921875" style="1" customWidth="1"/>
    <col min="62" max="62" width="9.19921875" style="1" customWidth="1"/>
    <col min="63" max="63" width="13.5" style="1" customWidth="1"/>
    <col min="64" max="64" width="10.59765625" style="1" customWidth="1"/>
    <col min="65" max="65" width="9.09765625" style="1" customWidth="1"/>
    <col min="66" max="66" width="10.59765625" style="1" customWidth="1"/>
    <col min="67" max="67" width="13.09765625" style="1" customWidth="1"/>
    <col min="68" max="68" width="9.09765625" style="1" customWidth="1"/>
    <col min="69" max="69" width="13" style="1" customWidth="1"/>
    <col min="70" max="70" width="11.19921875" style="1" customWidth="1"/>
    <col min="71" max="71" width="13.59765625" style="1" customWidth="1"/>
    <col min="72" max="72" width="11.59765625" style="1" customWidth="1"/>
    <col min="73" max="73" width="12.59765625" style="1" customWidth="1"/>
    <col min="74" max="74" width="13" style="1" customWidth="1"/>
    <col min="75" max="75" width="12.3984375" style="1" customWidth="1"/>
    <col min="76" max="76" width="10.69921875" style="1" customWidth="1"/>
    <col min="77" max="77" width="10.5" style="1" customWidth="1"/>
    <col min="78" max="78" width="12.19921875" style="1" customWidth="1"/>
    <col min="79" max="79" width="11.19921875" style="1" customWidth="1"/>
    <col min="80" max="80" width="11.5" style="1" customWidth="1"/>
    <col min="81" max="81" width="12.8984375" style="1" customWidth="1"/>
    <col min="82" max="82" width="10.3984375" style="1" customWidth="1"/>
    <col min="83" max="83" width="10.19921875" style="1" customWidth="1"/>
    <col min="84" max="84" width="12.5" style="1" customWidth="1"/>
    <col min="85" max="85" width="10.69921875" style="1" customWidth="1"/>
    <col min="86" max="86" width="9.59765625" style="1" customWidth="1"/>
    <col min="87" max="88" width="9.5" style="1" customWidth="1"/>
    <col min="89" max="89" width="9.59765625" style="1" customWidth="1"/>
    <col min="90" max="90" width="13.19921875" style="1" customWidth="1"/>
    <col min="91" max="92" width="10.8984375" style="1" customWidth="1"/>
    <col min="93" max="93" width="12.09765625" style="1" customWidth="1"/>
    <col min="94" max="94" width="11.3984375" style="1" customWidth="1"/>
    <col min="95" max="95" width="8.59765625" style="1" customWidth="1"/>
    <col min="96" max="96" width="13.09765625" style="1" customWidth="1"/>
    <col min="97" max="97" width="12.19921875" style="1" customWidth="1"/>
    <col min="98" max="98" width="11.09765625" style="1" customWidth="1"/>
    <col min="99" max="99" width="9.69921875" style="1" customWidth="1"/>
    <col min="100" max="100" width="11.09765625" style="1" customWidth="1"/>
    <col min="101" max="101" width="10" style="1" customWidth="1"/>
    <col min="102" max="102" width="9.59765625" style="1" customWidth="1"/>
    <col min="103" max="103" width="12" style="1" customWidth="1"/>
    <col min="104" max="104" width="10.19921875" style="1" bestFit="1" customWidth="1"/>
    <col min="105" max="105" width="10.09765625" style="1" customWidth="1"/>
    <col min="106" max="106" width="10.59765625" style="1" customWidth="1"/>
    <col min="107" max="107" width="9.5" style="1" customWidth="1"/>
    <col min="108" max="108" width="9.3984375" style="1" customWidth="1"/>
    <col min="109" max="109" width="11.5" style="1" customWidth="1"/>
    <col min="110" max="110" width="12.19921875" style="1" customWidth="1"/>
    <col min="111" max="111" width="9.3984375" style="1" customWidth="1"/>
    <col min="112" max="112" width="12.3984375" style="1" customWidth="1"/>
    <col min="113" max="113" width="10.69921875" style="1" customWidth="1"/>
    <col min="114" max="114" width="14" style="1" customWidth="1"/>
    <col min="115" max="115" width="12.8984375" style="1" customWidth="1"/>
    <col min="116" max="116" width="11.69921875" style="1" customWidth="1"/>
    <col min="117" max="117" width="12" style="1" customWidth="1"/>
    <col min="118" max="118" width="10.69921875" style="1" customWidth="1"/>
    <col min="119" max="119" width="11" style="1" customWidth="1"/>
    <col min="120" max="120" width="12.59765625" style="1" customWidth="1"/>
    <col min="121" max="16384" width="9" style="1" customWidth="1"/>
  </cols>
  <sheetData>
    <row r="1" spans="1:14" ht="17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17" ht="38.25" customHeight="1">
      <c r="A2" s="80" t="s">
        <v>181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  <c r="Q2" s="2"/>
      <c r="R2" s="2"/>
      <c r="S2" s="2"/>
      <c r="T2" s="2"/>
      <c r="U2" s="2"/>
      <c r="V2" s="2"/>
      <c r="W2" s="36"/>
      <c r="X2" s="2"/>
      <c r="Y2" s="2"/>
      <c r="Z2" s="2"/>
      <c r="AA2" s="2"/>
      <c r="AB2" s="2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</row>
    <row r="3" spans="2:87" ht="18.75" customHeight="1">
      <c r="B3" s="5"/>
      <c r="O3" s="6"/>
      <c r="Q3" s="81"/>
      <c r="R3" s="81"/>
      <c r="S3" s="81"/>
      <c r="T3" s="7"/>
      <c r="W3" s="8"/>
      <c r="X3" s="9"/>
      <c r="Y3" s="9"/>
      <c r="Z3" s="9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BJ3" s="1" t="s">
        <v>121</v>
      </c>
      <c r="BM3" s="153"/>
      <c r="BN3" s="153"/>
      <c r="BU3" s="1" t="s">
        <v>122</v>
      </c>
      <c r="CE3" s="1" t="s">
        <v>123</v>
      </c>
      <c r="CI3" s="1" t="s">
        <v>124</v>
      </c>
    </row>
    <row r="4" spans="1:120" s="10" customFormat="1" ht="21" customHeight="1">
      <c r="A4" s="82" t="s">
        <v>1</v>
      </c>
      <c r="B4" s="83" t="s">
        <v>125</v>
      </c>
      <c r="C4" s="84" t="s">
        <v>2</v>
      </c>
      <c r="D4" s="84" t="s">
        <v>3</v>
      </c>
      <c r="E4" s="93" t="s">
        <v>126</v>
      </c>
      <c r="F4" s="94"/>
      <c r="G4" s="94"/>
      <c r="H4" s="95"/>
      <c r="I4" s="55" t="s">
        <v>127</v>
      </c>
      <c r="J4" s="56"/>
      <c r="K4" s="56"/>
      <c r="L4" s="57"/>
      <c r="M4" s="64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6"/>
      <c r="CQ4" s="106" t="s">
        <v>128</v>
      </c>
      <c r="CR4" s="139" t="s">
        <v>129</v>
      </c>
      <c r="CS4" s="140"/>
      <c r="CT4" s="141"/>
      <c r="CU4" s="105" t="s">
        <v>130</v>
      </c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6" t="s">
        <v>128</v>
      </c>
      <c r="DN4" s="112" t="s">
        <v>131</v>
      </c>
      <c r="DO4" s="113"/>
      <c r="DP4" s="114"/>
    </row>
    <row r="5" spans="1:120" s="10" customFormat="1" ht="24" customHeight="1">
      <c r="A5" s="82"/>
      <c r="B5" s="83"/>
      <c r="C5" s="85"/>
      <c r="D5" s="85"/>
      <c r="E5" s="96"/>
      <c r="F5" s="97"/>
      <c r="G5" s="97"/>
      <c r="H5" s="98"/>
      <c r="I5" s="58"/>
      <c r="J5" s="59"/>
      <c r="K5" s="59"/>
      <c r="L5" s="60"/>
      <c r="M5" s="121" t="s">
        <v>132</v>
      </c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  <c r="AN5" s="124" t="s">
        <v>133</v>
      </c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5" t="s">
        <v>134</v>
      </c>
      <c r="BA5" s="126"/>
      <c r="BB5" s="126"/>
      <c r="BC5" s="129" t="s">
        <v>135</v>
      </c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1"/>
      <c r="BS5" s="77" t="s">
        <v>136</v>
      </c>
      <c r="BT5" s="78"/>
      <c r="BU5" s="78"/>
      <c r="BV5" s="78"/>
      <c r="BW5" s="78"/>
      <c r="BX5" s="78"/>
      <c r="BY5" s="78"/>
      <c r="BZ5" s="78"/>
      <c r="CA5" s="132"/>
      <c r="CB5" s="129" t="s">
        <v>137</v>
      </c>
      <c r="CC5" s="130"/>
      <c r="CD5" s="130"/>
      <c r="CE5" s="130"/>
      <c r="CF5" s="130"/>
      <c r="CG5" s="130"/>
      <c r="CH5" s="124" t="s">
        <v>138</v>
      </c>
      <c r="CI5" s="124"/>
      <c r="CJ5" s="124"/>
      <c r="CK5" s="125" t="s">
        <v>139</v>
      </c>
      <c r="CL5" s="126"/>
      <c r="CM5" s="135"/>
      <c r="CN5" s="125" t="s">
        <v>140</v>
      </c>
      <c r="CO5" s="126"/>
      <c r="CP5" s="135"/>
      <c r="CQ5" s="107"/>
      <c r="CR5" s="142"/>
      <c r="CS5" s="143"/>
      <c r="CT5" s="144"/>
      <c r="CU5" s="149"/>
      <c r="CV5" s="149"/>
      <c r="CW5" s="150"/>
      <c r="CX5" s="150"/>
      <c r="CY5" s="150"/>
      <c r="CZ5" s="150"/>
      <c r="DA5" s="125" t="s">
        <v>141</v>
      </c>
      <c r="DB5" s="126"/>
      <c r="DC5" s="135"/>
      <c r="DD5" s="109"/>
      <c r="DE5" s="110"/>
      <c r="DF5" s="110"/>
      <c r="DG5" s="110"/>
      <c r="DH5" s="110"/>
      <c r="DI5" s="110"/>
      <c r="DJ5" s="110"/>
      <c r="DK5" s="110"/>
      <c r="DL5" s="110"/>
      <c r="DM5" s="107"/>
      <c r="DN5" s="115"/>
      <c r="DO5" s="116"/>
      <c r="DP5" s="117"/>
    </row>
    <row r="6" spans="1:120" s="10" customFormat="1" ht="123.75" customHeight="1">
      <c r="A6" s="82"/>
      <c r="B6" s="83"/>
      <c r="C6" s="85"/>
      <c r="D6" s="85"/>
      <c r="E6" s="99"/>
      <c r="F6" s="100"/>
      <c r="G6" s="100"/>
      <c r="H6" s="101"/>
      <c r="I6" s="61"/>
      <c r="J6" s="62"/>
      <c r="K6" s="62"/>
      <c r="L6" s="63"/>
      <c r="M6" s="87" t="s">
        <v>142</v>
      </c>
      <c r="N6" s="88"/>
      <c r="O6" s="88"/>
      <c r="P6" s="89"/>
      <c r="Q6" s="90" t="s">
        <v>143</v>
      </c>
      <c r="R6" s="91"/>
      <c r="S6" s="91"/>
      <c r="T6" s="92"/>
      <c r="U6" s="90" t="s">
        <v>144</v>
      </c>
      <c r="V6" s="91"/>
      <c r="W6" s="91"/>
      <c r="X6" s="92"/>
      <c r="Y6" s="90" t="s">
        <v>145</v>
      </c>
      <c r="Z6" s="91"/>
      <c r="AA6" s="91"/>
      <c r="AB6" s="92"/>
      <c r="AC6" s="90" t="s">
        <v>146</v>
      </c>
      <c r="AD6" s="91"/>
      <c r="AE6" s="91"/>
      <c r="AF6" s="92"/>
      <c r="AG6" s="90" t="s">
        <v>147</v>
      </c>
      <c r="AH6" s="91"/>
      <c r="AI6" s="91"/>
      <c r="AJ6" s="92"/>
      <c r="AK6" s="111" t="s">
        <v>148</v>
      </c>
      <c r="AL6" s="111"/>
      <c r="AM6" s="111"/>
      <c r="AN6" s="67" t="s">
        <v>149</v>
      </c>
      <c r="AO6" s="68"/>
      <c r="AP6" s="68"/>
      <c r="AQ6" s="67" t="s">
        <v>150</v>
      </c>
      <c r="AR6" s="68"/>
      <c r="AS6" s="68"/>
      <c r="AT6" s="69" t="s">
        <v>151</v>
      </c>
      <c r="AU6" s="70"/>
      <c r="AV6" s="70"/>
      <c r="AW6" s="71" t="s">
        <v>152</v>
      </c>
      <c r="AX6" s="72"/>
      <c r="AY6" s="72"/>
      <c r="AZ6" s="127"/>
      <c r="BA6" s="128"/>
      <c r="BB6" s="128"/>
      <c r="BC6" s="73" t="s">
        <v>153</v>
      </c>
      <c r="BD6" s="74"/>
      <c r="BE6" s="74"/>
      <c r="BF6" s="75"/>
      <c r="BG6" s="76" t="s">
        <v>154</v>
      </c>
      <c r="BH6" s="76"/>
      <c r="BI6" s="76"/>
      <c r="BJ6" s="76" t="s">
        <v>155</v>
      </c>
      <c r="BK6" s="76"/>
      <c r="BL6" s="76"/>
      <c r="BM6" s="76" t="s">
        <v>156</v>
      </c>
      <c r="BN6" s="76"/>
      <c r="BO6" s="76"/>
      <c r="BP6" s="76" t="s">
        <v>157</v>
      </c>
      <c r="BQ6" s="76"/>
      <c r="BR6" s="76"/>
      <c r="BS6" s="76" t="s">
        <v>158</v>
      </c>
      <c r="BT6" s="76"/>
      <c r="BU6" s="76"/>
      <c r="BV6" s="77" t="s">
        <v>159</v>
      </c>
      <c r="BW6" s="78"/>
      <c r="BX6" s="78"/>
      <c r="BY6" s="76" t="s">
        <v>160</v>
      </c>
      <c r="BZ6" s="76"/>
      <c r="CA6" s="76"/>
      <c r="CB6" s="77" t="s">
        <v>161</v>
      </c>
      <c r="CC6" s="78"/>
      <c r="CD6" s="78"/>
      <c r="CE6" s="77" t="s">
        <v>162</v>
      </c>
      <c r="CF6" s="78"/>
      <c r="CG6" s="78"/>
      <c r="CH6" s="124"/>
      <c r="CI6" s="124"/>
      <c r="CJ6" s="124"/>
      <c r="CK6" s="127"/>
      <c r="CL6" s="128"/>
      <c r="CM6" s="148"/>
      <c r="CN6" s="127"/>
      <c r="CO6" s="128"/>
      <c r="CP6" s="148"/>
      <c r="CQ6" s="107"/>
      <c r="CR6" s="145"/>
      <c r="CS6" s="146"/>
      <c r="CT6" s="147"/>
      <c r="CU6" s="125" t="s">
        <v>163</v>
      </c>
      <c r="CV6" s="126"/>
      <c r="CW6" s="135"/>
      <c r="CX6" s="125" t="s">
        <v>164</v>
      </c>
      <c r="CY6" s="126"/>
      <c r="CZ6" s="135"/>
      <c r="DA6" s="127"/>
      <c r="DB6" s="128"/>
      <c r="DC6" s="148"/>
      <c r="DD6" s="136" t="s">
        <v>176</v>
      </c>
      <c r="DE6" s="137"/>
      <c r="DF6" s="138"/>
      <c r="DG6" s="125" t="s">
        <v>165</v>
      </c>
      <c r="DH6" s="126"/>
      <c r="DI6" s="135"/>
      <c r="DJ6" s="133" t="s">
        <v>166</v>
      </c>
      <c r="DK6" s="134"/>
      <c r="DL6" s="134"/>
      <c r="DM6" s="107"/>
      <c r="DN6" s="118"/>
      <c r="DO6" s="119"/>
      <c r="DP6" s="120"/>
    </row>
    <row r="7" spans="1:120" s="10" customFormat="1" ht="15.75" customHeight="1">
      <c r="A7" s="82"/>
      <c r="B7" s="83"/>
      <c r="C7" s="85"/>
      <c r="D7" s="85"/>
      <c r="E7" s="103" t="s">
        <v>167</v>
      </c>
      <c r="F7" s="67" t="s">
        <v>4</v>
      </c>
      <c r="G7" s="68"/>
      <c r="H7" s="102"/>
      <c r="I7" s="103" t="s">
        <v>167</v>
      </c>
      <c r="J7" s="67" t="s">
        <v>4</v>
      </c>
      <c r="K7" s="68"/>
      <c r="L7" s="102"/>
      <c r="M7" s="103" t="s">
        <v>167</v>
      </c>
      <c r="N7" s="67" t="s">
        <v>4</v>
      </c>
      <c r="O7" s="68"/>
      <c r="P7" s="102"/>
      <c r="Q7" s="103" t="s">
        <v>167</v>
      </c>
      <c r="R7" s="67" t="s">
        <v>4</v>
      </c>
      <c r="S7" s="68"/>
      <c r="T7" s="102"/>
      <c r="U7" s="103" t="s">
        <v>167</v>
      </c>
      <c r="V7" s="67" t="s">
        <v>4</v>
      </c>
      <c r="W7" s="68"/>
      <c r="X7" s="102"/>
      <c r="Y7" s="103" t="s">
        <v>167</v>
      </c>
      <c r="Z7" s="67" t="s">
        <v>4</v>
      </c>
      <c r="AA7" s="68"/>
      <c r="AB7" s="102"/>
      <c r="AC7" s="103" t="s">
        <v>167</v>
      </c>
      <c r="AD7" s="67" t="s">
        <v>4</v>
      </c>
      <c r="AE7" s="68"/>
      <c r="AF7" s="102"/>
      <c r="AG7" s="103" t="s">
        <v>167</v>
      </c>
      <c r="AH7" s="67" t="s">
        <v>4</v>
      </c>
      <c r="AI7" s="68"/>
      <c r="AJ7" s="102"/>
      <c r="AK7" s="103" t="s">
        <v>167</v>
      </c>
      <c r="AL7" s="77" t="s">
        <v>4</v>
      </c>
      <c r="AM7" s="132"/>
      <c r="AN7" s="103" t="s">
        <v>167</v>
      </c>
      <c r="AO7" s="77" t="s">
        <v>4</v>
      </c>
      <c r="AP7" s="132"/>
      <c r="AQ7" s="103" t="s">
        <v>167</v>
      </c>
      <c r="AR7" s="77" t="s">
        <v>4</v>
      </c>
      <c r="AS7" s="132"/>
      <c r="AT7" s="103" t="s">
        <v>167</v>
      </c>
      <c r="AU7" s="67" t="s">
        <v>4</v>
      </c>
      <c r="AV7" s="68"/>
      <c r="AW7" s="103" t="s">
        <v>167</v>
      </c>
      <c r="AX7" s="77" t="s">
        <v>4</v>
      </c>
      <c r="AY7" s="132"/>
      <c r="AZ7" s="103" t="s">
        <v>167</v>
      </c>
      <c r="BA7" s="77" t="s">
        <v>4</v>
      </c>
      <c r="BB7" s="132"/>
      <c r="BC7" s="103" t="s">
        <v>167</v>
      </c>
      <c r="BD7" s="67" t="s">
        <v>4</v>
      </c>
      <c r="BE7" s="68"/>
      <c r="BF7" s="102"/>
      <c r="BG7" s="103" t="s">
        <v>167</v>
      </c>
      <c r="BH7" s="151" t="s">
        <v>4</v>
      </c>
      <c r="BI7" s="152"/>
      <c r="BJ7" s="103" t="s">
        <v>167</v>
      </c>
      <c r="BK7" s="151" t="s">
        <v>4</v>
      </c>
      <c r="BL7" s="152"/>
      <c r="BM7" s="103" t="s">
        <v>167</v>
      </c>
      <c r="BN7" s="151" t="s">
        <v>4</v>
      </c>
      <c r="BO7" s="152"/>
      <c r="BP7" s="103" t="s">
        <v>167</v>
      </c>
      <c r="BQ7" s="151" t="s">
        <v>4</v>
      </c>
      <c r="BR7" s="152"/>
      <c r="BS7" s="103" t="s">
        <v>167</v>
      </c>
      <c r="BT7" s="151" t="s">
        <v>4</v>
      </c>
      <c r="BU7" s="152"/>
      <c r="BV7" s="103" t="s">
        <v>167</v>
      </c>
      <c r="BW7" s="151" t="s">
        <v>4</v>
      </c>
      <c r="BX7" s="152"/>
      <c r="BY7" s="103" t="s">
        <v>167</v>
      </c>
      <c r="BZ7" s="151" t="s">
        <v>4</v>
      </c>
      <c r="CA7" s="152"/>
      <c r="CB7" s="103" t="s">
        <v>167</v>
      </c>
      <c r="CC7" s="151" t="s">
        <v>4</v>
      </c>
      <c r="CD7" s="152"/>
      <c r="CE7" s="103" t="s">
        <v>167</v>
      </c>
      <c r="CF7" s="151" t="s">
        <v>4</v>
      </c>
      <c r="CG7" s="152"/>
      <c r="CH7" s="103" t="s">
        <v>167</v>
      </c>
      <c r="CI7" s="151" t="s">
        <v>4</v>
      </c>
      <c r="CJ7" s="152"/>
      <c r="CK7" s="103" t="s">
        <v>167</v>
      </c>
      <c r="CL7" s="151" t="s">
        <v>4</v>
      </c>
      <c r="CM7" s="152"/>
      <c r="CN7" s="103" t="s">
        <v>167</v>
      </c>
      <c r="CO7" s="151" t="s">
        <v>4</v>
      </c>
      <c r="CP7" s="152"/>
      <c r="CQ7" s="107"/>
      <c r="CR7" s="103" t="s">
        <v>167</v>
      </c>
      <c r="CS7" s="151" t="s">
        <v>4</v>
      </c>
      <c r="CT7" s="152"/>
      <c r="CU7" s="103" t="s">
        <v>167</v>
      </c>
      <c r="CV7" s="151" t="s">
        <v>4</v>
      </c>
      <c r="CW7" s="152"/>
      <c r="CX7" s="103" t="s">
        <v>167</v>
      </c>
      <c r="CY7" s="151" t="s">
        <v>4</v>
      </c>
      <c r="CZ7" s="152"/>
      <c r="DA7" s="103" t="s">
        <v>167</v>
      </c>
      <c r="DB7" s="151" t="s">
        <v>4</v>
      </c>
      <c r="DC7" s="152"/>
      <c r="DD7" s="103" t="s">
        <v>167</v>
      </c>
      <c r="DE7" s="151" t="s">
        <v>4</v>
      </c>
      <c r="DF7" s="152"/>
      <c r="DG7" s="103" t="s">
        <v>167</v>
      </c>
      <c r="DH7" s="151" t="s">
        <v>4</v>
      </c>
      <c r="DI7" s="152"/>
      <c r="DJ7" s="103" t="s">
        <v>167</v>
      </c>
      <c r="DK7" s="151" t="s">
        <v>4</v>
      </c>
      <c r="DL7" s="152"/>
      <c r="DM7" s="107"/>
      <c r="DN7" s="103" t="s">
        <v>167</v>
      </c>
      <c r="DO7" s="151" t="s">
        <v>4</v>
      </c>
      <c r="DP7" s="152"/>
    </row>
    <row r="8" spans="1:120" s="10" customFormat="1" ht="27.75" customHeight="1">
      <c r="A8" s="82"/>
      <c r="B8" s="83"/>
      <c r="C8" s="86"/>
      <c r="D8" s="86"/>
      <c r="E8" s="104"/>
      <c r="F8" s="11" t="s">
        <v>168</v>
      </c>
      <c r="G8" s="12" t="s">
        <v>5</v>
      </c>
      <c r="H8" s="12" t="s">
        <v>6</v>
      </c>
      <c r="I8" s="104"/>
      <c r="J8" s="11" t="s">
        <v>168</v>
      </c>
      <c r="K8" s="12" t="s">
        <v>5</v>
      </c>
      <c r="L8" s="12" t="s">
        <v>6</v>
      </c>
      <c r="M8" s="104"/>
      <c r="N8" s="11" t="s">
        <v>168</v>
      </c>
      <c r="O8" s="12" t="s">
        <v>5</v>
      </c>
      <c r="P8" s="12" t="s">
        <v>6</v>
      </c>
      <c r="Q8" s="104"/>
      <c r="R8" s="11" t="s">
        <v>168</v>
      </c>
      <c r="S8" s="12" t="s">
        <v>5</v>
      </c>
      <c r="T8" s="12" t="s">
        <v>6</v>
      </c>
      <c r="U8" s="104"/>
      <c r="V8" s="11" t="s">
        <v>168</v>
      </c>
      <c r="W8" s="12" t="s">
        <v>5</v>
      </c>
      <c r="X8" s="12" t="s">
        <v>6</v>
      </c>
      <c r="Y8" s="104"/>
      <c r="Z8" s="11" t="s">
        <v>168</v>
      </c>
      <c r="AA8" s="12" t="s">
        <v>5</v>
      </c>
      <c r="AB8" s="12" t="s">
        <v>6</v>
      </c>
      <c r="AC8" s="104"/>
      <c r="AD8" s="11" t="s">
        <v>168</v>
      </c>
      <c r="AE8" s="12" t="s">
        <v>5</v>
      </c>
      <c r="AF8" s="12" t="s">
        <v>6</v>
      </c>
      <c r="AG8" s="104"/>
      <c r="AH8" s="11" t="s">
        <v>168</v>
      </c>
      <c r="AI8" s="12" t="s">
        <v>5</v>
      </c>
      <c r="AJ8" s="12" t="s">
        <v>6</v>
      </c>
      <c r="AK8" s="104"/>
      <c r="AL8" s="11" t="s">
        <v>168</v>
      </c>
      <c r="AM8" s="12" t="s">
        <v>5</v>
      </c>
      <c r="AN8" s="104"/>
      <c r="AO8" s="11" t="s">
        <v>168</v>
      </c>
      <c r="AP8" s="12" t="s">
        <v>5</v>
      </c>
      <c r="AQ8" s="104"/>
      <c r="AR8" s="11" t="s">
        <v>168</v>
      </c>
      <c r="AS8" s="12" t="s">
        <v>5</v>
      </c>
      <c r="AT8" s="104"/>
      <c r="AU8" s="11" t="s">
        <v>168</v>
      </c>
      <c r="AV8" s="12" t="s">
        <v>5</v>
      </c>
      <c r="AW8" s="104"/>
      <c r="AX8" s="11" t="s">
        <v>168</v>
      </c>
      <c r="AY8" s="12" t="s">
        <v>5</v>
      </c>
      <c r="AZ8" s="104"/>
      <c r="BA8" s="11" t="s">
        <v>168</v>
      </c>
      <c r="BB8" s="12" t="s">
        <v>5</v>
      </c>
      <c r="BC8" s="104"/>
      <c r="BD8" s="11" t="s">
        <v>168</v>
      </c>
      <c r="BE8" s="12" t="s">
        <v>5</v>
      </c>
      <c r="BF8" s="12" t="s">
        <v>6</v>
      </c>
      <c r="BG8" s="104"/>
      <c r="BH8" s="11" t="s">
        <v>168</v>
      </c>
      <c r="BI8" s="12" t="s">
        <v>5</v>
      </c>
      <c r="BJ8" s="104"/>
      <c r="BK8" s="11" t="s">
        <v>168</v>
      </c>
      <c r="BL8" s="12" t="s">
        <v>5</v>
      </c>
      <c r="BM8" s="104"/>
      <c r="BN8" s="11" t="s">
        <v>168</v>
      </c>
      <c r="BO8" s="12" t="s">
        <v>5</v>
      </c>
      <c r="BP8" s="104"/>
      <c r="BQ8" s="11" t="s">
        <v>168</v>
      </c>
      <c r="BR8" s="12" t="s">
        <v>5</v>
      </c>
      <c r="BS8" s="104"/>
      <c r="BT8" s="11" t="s">
        <v>168</v>
      </c>
      <c r="BU8" s="12" t="s">
        <v>5</v>
      </c>
      <c r="BV8" s="104"/>
      <c r="BW8" s="11" t="s">
        <v>168</v>
      </c>
      <c r="BX8" s="12" t="s">
        <v>5</v>
      </c>
      <c r="BY8" s="104"/>
      <c r="BZ8" s="11" t="s">
        <v>168</v>
      </c>
      <c r="CA8" s="12" t="s">
        <v>5</v>
      </c>
      <c r="CB8" s="104"/>
      <c r="CC8" s="11" t="s">
        <v>168</v>
      </c>
      <c r="CD8" s="12" t="s">
        <v>5</v>
      </c>
      <c r="CE8" s="104"/>
      <c r="CF8" s="11" t="s">
        <v>168</v>
      </c>
      <c r="CG8" s="12" t="s">
        <v>5</v>
      </c>
      <c r="CH8" s="104"/>
      <c r="CI8" s="11" t="s">
        <v>168</v>
      </c>
      <c r="CJ8" s="12" t="s">
        <v>5</v>
      </c>
      <c r="CK8" s="104"/>
      <c r="CL8" s="11" t="s">
        <v>168</v>
      </c>
      <c r="CM8" s="12" t="s">
        <v>5</v>
      </c>
      <c r="CN8" s="104"/>
      <c r="CO8" s="11" t="s">
        <v>168</v>
      </c>
      <c r="CP8" s="12" t="s">
        <v>5</v>
      </c>
      <c r="CQ8" s="108"/>
      <c r="CR8" s="104"/>
      <c r="CS8" s="11" t="s">
        <v>168</v>
      </c>
      <c r="CT8" s="12" t="s">
        <v>5</v>
      </c>
      <c r="CU8" s="104"/>
      <c r="CV8" s="11" t="s">
        <v>168</v>
      </c>
      <c r="CW8" s="12" t="s">
        <v>5</v>
      </c>
      <c r="CX8" s="104"/>
      <c r="CY8" s="11" t="s">
        <v>168</v>
      </c>
      <c r="CZ8" s="12" t="s">
        <v>5</v>
      </c>
      <c r="DA8" s="104"/>
      <c r="DB8" s="11" t="s">
        <v>168</v>
      </c>
      <c r="DC8" s="12" t="s">
        <v>5</v>
      </c>
      <c r="DD8" s="104"/>
      <c r="DE8" s="11" t="s">
        <v>168</v>
      </c>
      <c r="DF8" s="12" t="s">
        <v>5</v>
      </c>
      <c r="DG8" s="104"/>
      <c r="DH8" s="11" t="s">
        <v>168</v>
      </c>
      <c r="DI8" s="12" t="s">
        <v>5</v>
      </c>
      <c r="DJ8" s="104"/>
      <c r="DK8" s="11" t="s">
        <v>168</v>
      </c>
      <c r="DL8" s="12" t="s">
        <v>5</v>
      </c>
      <c r="DM8" s="108"/>
      <c r="DN8" s="104"/>
      <c r="DO8" s="11" t="s">
        <v>168</v>
      </c>
      <c r="DP8" s="12" t="s">
        <v>5</v>
      </c>
    </row>
    <row r="9" spans="1:120" s="10" customFormat="1" ht="14.25" customHeight="1">
      <c r="A9" s="13"/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12</v>
      </c>
      <c r="J9" s="14">
        <v>13</v>
      </c>
      <c r="K9" s="14">
        <v>14</v>
      </c>
      <c r="L9" s="14">
        <v>15</v>
      </c>
      <c r="M9" s="14">
        <v>16</v>
      </c>
      <c r="N9" s="14">
        <v>17</v>
      </c>
      <c r="O9" s="14">
        <v>18</v>
      </c>
      <c r="P9" s="14">
        <v>19</v>
      </c>
      <c r="Q9" s="14">
        <v>20</v>
      </c>
      <c r="R9" s="14">
        <v>21</v>
      </c>
      <c r="S9" s="14">
        <v>22</v>
      </c>
      <c r="T9" s="14">
        <v>23</v>
      </c>
      <c r="U9" s="14">
        <v>24</v>
      </c>
      <c r="V9" s="14">
        <v>25</v>
      </c>
      <c r="W9" s="14">
        <v>26</v>
      </c>
      <c r="X9" s="14">
        <v>27</v>
      </c>
      <c r="Y9" s="14">
        <v>28</v>
      </c>
      <c r="Z9" s="14">
        <v>29</v>
      </c>
      <c r="AA9" s="14">
        <v>30</v>
      </c>
      <c r="AB9" s="14">
        <v>31</v>
      </c>
      <c r="AC9" s="14">
        <v>32</v>
      </c>
      <c r="AD9" s="14">
        <v>33</v>
      </c>
      <c r="AE9" s="14">
        <v>34</v>
      </c>
      <c r="AF9" s="14">
        <v>35</v>
      </c>
      <c r="AG9" s="14">
        <v>36</v>
      </c>
      <c r="AH9" s="14">
        <v>37</v>
      </c>
      <c r="AI9" s="14">
        <v>38</v>
      </c>
      <c r="AJ9" s="14">
        <v>39</v>
      </c>
      <c r="AK9" s="14">
        <v>40</v>
      </c>
      <c r="AL9" s="14">
        <v>41</v>
      </c>
      <c r="AM9" s="14">
        <v>42</v>
      </c>
      <c r="AN9" s="14">
        <v>43</v>
      </c>
      <c r="AO9" s="14">
        <v>44</v>
      </c>
      <c r="AP9" s="14">
        <v>45</v>
      </c>
      <c r="AQ9" s="14">
        <v>46</v>
      </c>
      <c r="AR9" s="14">
        <v>47</v>
      </c>
      <c r="AS9" s="14">
        <v>48</v>
      </c>
      <c r="AT9" s="14">
        <v>49</v>
      </c>
      <c r="AU9" s="14">
        <v>50</v>
      </c>
      <c r="AV9" s="14">
        <v>51</v>
      </c>
      <c r="AW9" s="14">
        <v>52</v>
      </c>
      <c r="AX9" s="14">
        <v>53</v>
      </c>
      <c r="AY9" s="14">
        <v>54</v>
      </c>
      <c r="AZ9" s="14">
        <v>55</v>
      </c>
      <c r="BA9" s="14">
        <v>56</v>
      </c>
      <c r="BB9" s="14">
        <v>57</v>
      </c>
      <c r="BC9" s="14">
        <v>58</v>
      </c>
      <c r="BD9" s="14">
        <v>59</v>
      </c>
      <c r="BE9" s="14">
        <v>60</v>
      </c>
      <c r="BF9" s="14">
        <v>61</v>
      </c>
      <c r="BG9" s="14">
        <v>62</v>
      </c>
      <c r="BH9" s="14">
        <v>63</v>
      </c>
      <c r="BI9" s="14">
        <v>64</v>
      </c>
      <c r="BJ9" s="14">
        <v>65</v>
      </c>
      <c r="BK9" s="14">
        <v>66</v>
      </c>
      <c r="BL9" s="14">
        <v>67</v>
      </c>
      <c r="BM9" s="14">
        <v>68</v>
      </c>
      <c r="BN9" s="14">
        <v>69</v>
      </c>
      <c r="BO9" s="14">
        <v>70</v>
      </c>
      <c r="BP9" s="14">
        <v>71</v>
      </c>
      <c r="BQ9" s="14">
        <v>72</v>
      </c>
      <c r="BR9" s="14">
        <v>73</v>
      </c>
      <c r="BS9" s="14">
        <v>74</v>
      </c>
      <c r="BT9" s="14">
        <v>75</v>
      </c>
      <c r="BU9" s="14">
        <v>76</v>
      </c>
      <c r="BV9" s="14">
        <v>77</v>
      </c>
      <c r="BW9" s="14">
        <v>78</v>
      </c>
      <c r="BX9" s="14">
        <v>79</v>
      </c>
      <c r="BY9" s="14">
        <v>80</v>
      </c>
      <c r="BZ9" s="14">
        <v>81</v>
      </c>
      <c r="CA9" s="14">
        <v>82</v>
      </c>
      <c r="CB9" s="14">
        <v>83</v>
      </c>
      <c r="CC9" s="14">
        <v>84</v>
      </c>
      <c r="CD9" s="14">
        <v>85</v>
      </c>
      <c r="CE9" s="14">
        <v>86</v>
      </c>
      <c r="CF9" s="14">
        <v>87</v>
      </c>
      <c r="CG9" s="14">
        <v>88</v>
      </c>
      <c r="CH9" s="14">
        <v>89</v>
      </c>
      <c r="CI9" s="14">
        <v>90</v>
      </c>
      <c r="CJ9" s="14">
        <v>91</v>
      </c>
      <c r="CK9" s="14">
        <v>92</v>
      </c>
      <c r="CL9" s="14">
        <v>93</v>
      </c>
      <c r="CM9" s="14">
        <v>94</v>
      </c>
      <c r="CN9" s="14">
        <v>95</v>
      </c>
      <c r="CO9" s="14">
        <v>96</v>
      </c>
      <c r="CP9" s="14">
        <v>97</v>
      </c>
      <c r="CQ9" s="14">
        <v>98</v>
      </c>
      <c r="CR9" s="14">
        <v>99</v>
      </c>
      <c r="CS9" s="14">
        <v>100</v>
      </c>
      <c r="CT9" s="14">
        <v>101</v>
      </c>
      <c r="CU9" s="14">
        <v>102</v>
      </c>
      <c r="CV9" s="14">
        <v>103</v>
      </c>
      <c r="CW9" s="14">
        <v>104</v>
      </c>
      <c r="CX9" s="14">
        <v>105</v>
      </c>
      <c r="CY9" s="14">
        <v>106</v>
      </c>
      <c r="CZ9" s="14">
        <v>107</v>
      </c>
      <c r="DA9" s="14">
        <v>108</v>
      </c>
      <c r="DB9" s="14">
        <v>109</v>
      </c>
      <c r="DC9" s="14">
        <v>110</v>
      </c>
      <c r="DD9" s="14">
        <v>111</v>
      </c>
      <c r="DE9" s="14">
        <v>112</v>
      </c>
      <c r="DF9" s="14">
        <v>113</v>
      </c>
      <c r="DG9" s="14">
        <v>114</v>
      </c>
      <c r="DH9" s="14">
        <v>115</v>
      </c>
      <c r="DI9" s="14">
        <v>116</v>
      </c>
      <c r="DJ9" s="14">
        <v>117</v>
      </c>
      <c r="DK9" s="14">
        <v>118</v>
      </c>
      <c r="DL9" s="14">
        <v>119</v>
      </c>
      <c r="DM9" s="14">
        <v>120</v>
      </c>
      <c r="DN9" s="14">
        <v>121</v>
      </c>
      <c r="DO9" s="14">
        <v>122</v>
      </c>
      <c r="DP9" s="14">
        <v>123</v>
      </c>
    </row>
    <row r="10" spans="1:120" s="16" customFormat="1" ht="21" customHeight="1">
      <c r="A10" s="15">
        <v>1</v>
      </c>
      <c r="B10" s="42" t="s">
        <v>7</v>
      </c>
      <c r="C10" s="50">
        <v>40136.1</v>
      </c>
      <c r="D10" s="50">
        <v>82.7</v>
      </c>
      <c r="E10" s="46">
        <f aca="true" t="shared" si="0" ref="E10:G39">CR10+DN10-DJ10</f>
        <v>389149.4</v>
      </c>
      <c r="F10" s="46">
        <f t="shared" si="0"/>
        <v>96715.85</v>
      </c>
      <c r="G10" s="46">
        <f t="shared" si="0"/>
        <v>85369.71</v>
      </c>
      <c r="H10" s="46">
        <f>G10*100/F10</f>
        <v>88.26858265734106</v>
      </c>
      <c r="I10" s="47">
        <f aca="true" t="shared" si="1" ref="I10:K39">Q10+U10+Y10+AC10+AG10+AK10+AZ10+BG10+BJ10+BM10+BP10+BS10+BY10+CB10+CE10+CH10+CN10</f>
        <v>144294.9</v>
      </c>
      <c r="J10" s="47">
        <f t="shared" si="1"/>
        <v>35502.225</v>
      </c>
      <c r="K10" s="47">
        <f t="shared" si="1"/>
        <v>23846.41</v>
      </c>
      <c r="L10" s="47">
        <f aca="true" t="shared" si="2" ref="L10:L73">K10*100/J10</f>
        <v>67.16877604150163</v>
      </c>
      <c r="M10" s="48">
        <f aca="true" t="shared" si="3" ref="M10:O39">Q10+Y10</f>
        <v>55500</v>
      </c>
      <c r="N10" s="48">
        <f t="shared" si="3"/>
        <v>13875</v>
      </c>
      <c r="O10" s="48">
        <f t="shared" si="3"/>
        <v>12083.300000000001</v>
      </c>
      <c r="P10" s="49">
        <f>O10*100/N10</f>
        <v>87.08684684684685</v>
      </c>
      <c r="Q10" s="50">
        <v>31000</v>
      </c>
      <c r="R10" s="50">
        <f>Q10/12*3</f>
        <v>7750</v>
      </c>
      <c r="S10" s="50">
        <v>1649.1</v>
      </c>
      <c r="T10" s="50">
        <f>S10*100/R10</f>
        <v>21.278709677419354</v>
      </c>
      <c r="U10" s="50">
        <v>24500</v>
      </c>
      <c r="V10" s="50">
        <f>U10/12*3</f>
        <v>6125</v>
      </c>
      <c r="W10" s="50">
        <v>2666.3</v>
      </c>
      <c r="X10" s="50">
        <f>W10*100/V10</f>
        <v>43.53142857142857</v>
      </c>
      <c r="Y10" s="50">
        <v>24500</v>
      </c>
      <c r="Z10" s="50">
        <f>Y10/12*3</f>
        <v>6125</v>
      </c>
      <c r="AA10" s="50">
        <v>10434.2</v>
      </c>
      <c r="AB10" s="50">
        <f>AA10*100/Z10</f>
        <v>170.35428571428574</v>
      </c>
      <c r="AC10" s="50">
        <v>13164</v>
      </c>
      <c r="AD10" s="50">
        <f>AC10/12*3</f>
        <v>3291</v>
      </c>
      <c r="AE10" s="50">
        <v>3320.1</v>
      </c>
      <c r="AF10" s="50">
        <f>AE10*100/AD10</f>
        <v>100.88422971741112</v>
      </c>
      <c r="AG10" s="50">
        <v>9000</v>
      </c>
      <c r="AH10" s="50">
        <f>AG10/12*3</f>
        <v>2250</v>
      </c>
      <c r="AI10" s="50">
        <v>2287.9</v>
      </c>
      <c r="AJ10" s="50">
        <f>AI10*100/AH10</f>
        <v>101.68444444444444</v>
      </c>
      <c r="AK10" s="50">
        <v>0</v>
      </c>
      <c r="AL10" s="50">
        <f>AK10/12*3</f>
        <v>0</v>
      </c>
      <c r="AM10" s="50">
        <v>0</v>
      </c>
      <c r="AN10" s="50">
        <v>0</v>
      </c>
      <c r="AO10" s="50">
        <f>AN10/12*3</f>
        <v>0</v>
      </c>
      <c r="AP10" s="50">
        <v>0</v>
      </c>
      <c r="AQ10" s="50">
        <v>239905.2</v>
      </c>
      <c r="AR10" s="50">
        <f>AQ10/12*3</f>
        <v>59976.3</v>
      </c>
      <c r="AS10" s="50">
        <f>AR10</f>
        <v>59976.3</v>
      </c>
      <c r="AT10" s="50">
        <v>627.3</v>
      </c>
      <c r="AU10" s="50">
        <f>AT10/12*3</f>
        <v>156.825</v>
      </c>
      <c r="AV10" s="50">
        <v>125.4</v>
      </c>
      <c r="AW10" s="50">
        <v>0</v>
      </c>
      <c r="AX10" s="50">
        <f>AW10/12*3</f>
        <v>0</v>
      </c>
      <c r="AY10" s="50">
        <v>0</v>
      </c>
      <c r="AZ10" s="50">
        <v>0</v>
      </c>
      <c r="BA10" s="50">
        <f>AZ10/12*3</f>
        <v>0</v>
      </c>
      <c r="BB10" s="50">
        <v>0</v>
      </c>
      <c r="BC10" s="47">
        <f aca="true" t="shared" si="4" ref="BC10:BE39">BG10+BJ10+BM10+BP10</f>
        <v>15000</v>
      </c>
      <c r="BD10" s="47">
        <f t="shared" si="4"/>
        <v>3178.5</v>
      </c>
      <c r="BE10" s="47">
        <f t="shared" si="4"/>
        <v>914.51</v>
      </c>
      <c r="BF10" s="51">
        <f>BE10*100/BD10</f>
        <v>28.77174767972314</v>
      </c>
      <c r="BG10" s="50">
        <v>5500</v>
      </c>
      <c r="BH10" s="50">
        <v>803.5</v>
      </c>
      <c r="BI10" s="50">
        <v>803.51</v>
      </c>
      <c r="BJ10" s="50">
        <v>0</v>
      </c>
      <c r="BK10" s="50">
        <f>BJ10/12*3</f>
        <v>0</v>
      </c>
      <c r="BL10" s="50">
        <v>0</v>
      </c>
      <c r="BM10" s="50">
        <v>4500</v>
      </c>
      <c r="BN10" s="50">
        <f>BM10/12*3</f>
        <v>1125</v>
      </c>
      <c r="BO10" s="50">
        <v>0</v>
      </c>
      <c r="BP10" s="50">
        <v>5000</v>
      </c>
      <c r="BQ10" s="50">
        <f>BP10/12*3</f>
        <v>1250</v>
      </c>
      <c r="BR10" s="50">
        <v>111</v>
      </c>
      <c r="BS10" s="50">
        <v>0</v>
      </c>
      <c r="BT10" s="50">
        <f>BS10/12*3</f>
        <v>0</v>
      </c>
      <c r="BU10" s="50">
        <v>0</v>
      </c>
      <c r="BV10" s="50">
        <v>3522</v>
      </c>
      <c r="BW10" s="50">
        <f>BV10/12*3</f>
        <v>880.5</v>
      </c>
      <c r="BX10" s="50">
        <v>621.6</v>
      </c>
      <c r="BY10" s="50">
        <v>0</v>
      </c>
      <c r="BZ10" s="50">
        <f>BY10/12*3</f>
        <v>0</v>
      </c>
      <c r="CA10" s="50">
        <v>0</v>
      </c>
      <c r="CB10" s="50">
        <v>26300</v>
      </c>
      <c r="CC10" s="50">
        <f>CB10/12*3</f>
        <v>6575</v>
      </c>
      <c r="CD10" s="50">
        <v>120</v>
      </c>
      <c r="CE10" s="50">
        <v>0</v>
      </c>
      <c r="CF10" s="50">
        <f>CE10/12*3</f>
        <v>0</v>
      </c>
      <c r="CG10" s="50">
        <v>0</v>
      </c>
      <c r="CH10" s="50">
        <v>0</v>
      </c>
      <c r="CI10" s="50">
        <f>CH10/12*3</f>
        <v>0</v>
      </c>
      <c r="CJ10" s="50">
        <v>0</v>
      </c>
      <c r="CK10" s="50">
        <v>0</v>
      </c>
      <c r="CL10" s="50">
        <f>CK10/12*3</f>
        <v>0</v>
      </c>
      <c r="CM10" s="50">
        <v>0</v>
      </c>
      <c r="CN10" s="50">
        <v>830.9</v>
      </c>
      <c r="CO10" s="50">
        <f>CN10/12*3</f>
        <v>207.72499999999997</v>
      </c>
      <c r="CP10" s="50">
        <v>2454.3</v>
      </c>
      <c r="CQ10" s="50">
        <v>0</v>
      </c>
      <c r="CR10" s="46">
        <f aca="true" t="shared" si="5" ref="CR10:CS39">Q10+U10+Y10+AC10+AG10+AK10+AN10+AQ10+AT10+AW10+AZ10+BG10+BJ10+BM10+BP10+BS10+BV10+BY10+CB10+CE10+CH10+CK10+CN10</f>
        <v>388349.4</v>
      </c>
      <c r="CS10" s="46">
        <f t="shared" si="5"/>
        <v>96515.85</v>
      </c>
      <c r="CT10" s="46">
        <f aca="true" t="shared" si="6" ref="CT10:CT73">S10+W10+AA10+AE10+AI10+AM10+AP10+AS10+AV10+AY10+BB10+BI10+BL10+BO10+BR10+BU10+BX10+CA10+CD10+CG10+CJ10+CM10+CP10+CQ10</f>
        <v>84569.71</v>
      </c>
      <c r="CU10" s="50">
        <v>0</v>
      </c>
      <c r="CV10" s="50">
        <f>CU10/12*3</f>
        <v>0</v>
      </c>
      <c r="CW10" s="53">
        <v>0</v>
      </c>
      <c r="CX10" s="50">
        <v>800</v>
      </c>
      <c r="CY10" s="50">
        <f>CX10/12*3</f>
        <v>200</v>
      </c>
      <c r="CZ10" s="50">
        <v>800</v>
      </c>
      <c r="DA10" s="50">
        <v>0</v>
      </c>
      <c r="DB10" s="50">
        <f>DA10/12*3</f>
        <v>0</v>
      </c>
      <c r="DC10" s="50">
        <v>0</v>
      </c>
      <c r="DD10" s="50">
        <v>0</v>
      </c>
      <c r="DE10" s="50">
        <f>DD10/12*3</f>
        <v>0</v>
      </c>
      <c r="DF10" s="50">
        <v>0</v>
      </c>
      <c r="DG10" s="50">
        <v>0</v>
      </c>
      <c r="DH10" s="50">
        <f>DG10/12*3</f>
        <v>0</v>
      </c>
      <c r="DI10" s="50">
        <v>0</v>
      </c>
      <c r="DJ10" s="50">
        <v>20000</v>
      </c>
      <c r="DK10" s="50">
        <f>DJ10/12*3</f>
        <v>5000</v>
      </c>
      <c r="DL10" s="50">
        <v>0</v>
      </c>
      <c r="DM10" s="54">
        <v>0</v>
      </c>
      <c r="DN10" s="52">
        <f aca="true" t="shared" si="7" ref="DN10:DO39">CU10+CX10+DA10+DD10+DG10+DJ10</f>
        <v>20800</v>
      </c>
      <c r="DO10" s="52">
        <f>CV10+CY10+DB10+DE10+DH10+DK10</f>
        <v>5200</v>
      </c>
      <c r="DP10" s="52">
        <f aca="true" t="shared" si="8" ref="DP10:DP73">CW10+CZ10+DC10+DF10+DI10+DL10+DM10</f>
        <v>800</v>
      </c>
    </row>
    <row r="11" spans="1:120" s="16" customFormat="1" ht="21" customHeight="1">
      <c r="A11" s="15">
        <v>2</v>
      </c>
      <c r="B11" s="42" t="s">
        <v>8</v>
      </c>
      <c r="C11" s="50">
        <v>4520.3</v>
      </c>
      <c r="D11" s="50">
        <v>0</v>
      </c>
      <c r="E11" s="46">
        <f t="shared" si="0"/>
        <v>29034.399999999998</v>
      </c>
      <c r="F11" s="46">
        <f t="shared" si="0"/>
        <v>7258.599999999999</v>
      </c>
      <c r="G11" s="46">
        <f t="shared" si="0"/>
        <v>7181.245</v>
      </c>
      <c r="H11" s="46">
        <f aca="true" t="shared" si="9" ref="H11:H74">G11*100/F11</f>
        <v>98.93429862507922</v>
      </c>
      <c r="I11" s="47">
        <f t="shared" si="1"/>
        <v>10020.699999999999</v>
      </c>
      <c r="J11" s="47">
        <f t="shared" si="1"/>
        <v>2505.1749999999997</v>
      </c>
      <c r="K11" s="47">
        <f t="shared" si="1"/>
        <v>2427.8199999999997</v>
      </c>
      <c r="L11" s="47">
        <f t="shared" si="2"/>
        <v>96.91219176305049</v>
      </c>
      <c r="M11" s="48">
        <f t="shared" si="3"/>
        <v>4762.4</v>
      </c>
      <c r="N11" s="48">
        <f t="shared" si="3"/>
        <v>1190.6</v>
      </c>
      <c r="O11" s="48">
        <f t="shared" si="3"/>
        <v>1193.78</v>
      </c>
      <c r="P11" s="49">
        <f aca="true" t="shared" si="10" ref="P11:P74">O11*100/N11</f>
        <v>100.26709222240888</v>
      </c>
      <c r="Q11" s="50">
        <v>900</v>
      </c>
      <c r="R11" s="50">
        <f aca="true" t="shared" si="11" ref="R11:R74">Q11/12*3</f>
        <v>225</v>
      </c>
      <c r="S11" s="50">
        <v>130.28</v>
      </c>
      <c r="T11" s="50">
        <f aca="true" t="shared" si="12" ref="T11:T74">S11*100/R11</f>
        <v>57.90222222222222</v>
      </c>
      <c r="U11" s="50">
        <v>4750</v>
      </c>
      <c r="V11" s="50">
        <f aca="true" t="shared" si="13" ref="V11:V74">U11/12*3</f>
        <v>1187.5</v>
      </c>
      <c r="W11" s="50">
        <v>1187.54</v>
      </c>
      <c r="X11" s="50">
        <f aca="true" t="shared" si="14" ref="X11:X74">W11*100/V11</f>
        <v>100.00336842105263</v>
      </c>
      <c r="Y11" s="50">
        <v>3862.4</v>
      </c>
      <c r="Z11" s="50">
        <f aca="true" t="shared" si="15" ref="Z11:Z74">Y11/12*3</f>
        <v>965.6</v>
      </c>
      <c r="AA11" s="50">
        <v>1063.5</v>
      </c>
      <c r="AB11" s="50">
        <f aca="true" t="shared" si="16" ref="AB11:AB74">AA11*100/Z11</f>
        <v>110.13877381938691</v>
      </c>
      <c r="AC11" s="50">
        <v>120</v>
      </c>
      <c r="AD11" s="50">
        <f aca="true" t="shared" si="17" ref="AD11:AD74">AC11/12*3</f>
        <v>30</v>
      </c>
      <c r="AE11" s="50">
        <v>7.5</v>
      </c>
      <c r="AF11" s="50">
        <f aca="true" t="shared" si="18" ref="AF11:AF39">AE11*100/AD11</f>
        <v>25</v>
      </c>
      <c r="AG11" s="50">
        <v>0</v>
      </c>
      <c r="AH11" s="50">
        <f aca="true" t="shared" si="19" ref="AH11:AH74">AG11/12*3</f>
        <v>0</v>
      </c>
      <c r="AI11" s="54">
        <v>0</v>
      </c>
      <c r="AJ11" s="50" t="e">
        <f aca="true" t="shared" si="20" ref="AJ11:AJ74">AI11*100/AH11</f>
        <v>#DIV/0!</v>
      </c>
      <c r="AK11" s="50">
        <v>0</v>
      </c>
      <c r="AL11" s="50">
        <f aca="true" t="shared" si="21" ref="AL11:AL74">AK11/12*3</f>
        <v>0</v>
      </c>
      <c r="AM11" s="50">
        <v>0</v>
      </c>
      <c r="AN11" s="50">
        <v>0</v>
      </c>
      <c r="AO11" s="50">
        <f aca="true" t="shared" si="22" ref="AO11:AO74">AN11/12*3</f>
        <v>0</v>
      </c>
      <c r="AP11" s="50">
        <v>0</v>
      </c>
      <c r="AQ11" s="50">
        <v>19013.7</v>
      </c>
      <c r="AR11" s="50">
        <f aca="true" t="shared" si="23" ref="AR11:AR74">AQ11/12*3</f>
        <v>4753.425</v>
      </c>
      <c r="AS11" s="50">
        <f aca="true" t="shared" si="24" ref="AS11:AS39">AR11</f>
        <v>4753.425</v>
      </c>
      <c r="AT11" s="50">
        <v>0</v>
      </c>
      <c r="AU11" s="50">
        <f aca="true" t="shared" si="25" ref="AU11:AU74">AT11/12*3</f>
        <v>0</v>
      </c>
      <c r="AV11" s="50">
        <v>0</v>
      </c>
      <c r="AW11" s="50">
        <v>0</v>
      </c>
      <c r="AX11" s="50">
        <f aca="true" t="shared" si="26" ref="AX11:AX74">AW11/12*3</f>
        <v>0</v>
      </c>
      <c r="AY11" s="50">
        <v>0</v>
      </c>
      <c r="AZ11" s="50">
        <v>0</v>
      </c>
      <c r="BA11" s="50">
        <f aca="true" t="shared" si="27" ref="BA11:BA74">AZ11/12*3</f>
        <v>0</v>
      </c>
      <c r="BB11" s="50">
        <v>0</v>
      </c>
      <c r="BC11" s="47">
        <f t="shared" si="4"/>
        <v>388.3</v>
      </c>
      <c r="BD11" s="47">
        <f t="shared" si="4"/>
        <v>97.075</v>
      </c>
      <c r="BE11" s="47">
        <f t="shared" si="4"/>
        <v>39</v>
      </c>
      <c r="BF11" s="51">
        <f aca="true" t="shared" si="28" ref="BF11:BF74">BE11*100/BD11</f>
        <v>40.17512232809683</v>
      </c>
      <c r="BG11" s="50">
        <v>388.3</v>
      </c>
      <c r="BH11" s="50">
        <f aca="true" t="shared" si="29" ref="BH11:BH74">BG11/12*3</f>
        <v>97.075</v>
      </c>
      <c r="BI11" s="50">
        <v>39</v>
      </c>
      <c r="BJ11" s="50">
        <v>0</v>
      </c>
      <c r="BK11" s="50">
        <f aca="true" t="shared" si="30" ref="BK11:BK74">BJ11/12*3</f>
        <v>0</v>
      </c>
      <c r="BL11" s="50">
        <v>0</v>
      </c>
      <c r="BM11" s="50">
        <v>0</v>
      </c>
      <c r="BN11" s="50">
        <f aca="true" t="shared" si="31" ref="BN11:BN74">BM11/12*3</f>
        <v>0</v>
      </c>
      <c r="BO11" s="50">
        <v>0</v>
      </c>
      <c r="BP11" s="50">
        <v>0</v>
      </c>
      <c r="BQ11" s="50">
        <f aca="true" t="shared" si="32" ref="BQ11:BQ74">BP11/12*3</f>
        <v>0</v>
      </c>
      <c r="BR11" s="50">
        <v>0</v>
      </c>
      <c r="BS11" s="50">
        <v>0</v>
      </c>
      <c r="BT11" s="50">
        <f aca="true" t="shared" si="33" ref="BT11:BT74">BS11/12*3</f>
        <v>0</v>
      </c>
      <c r="BU11" s="50">
        <v>0</v>
      </c>
      <c r="BV11" s="50">
        <v>0</v>
      </c>
      <c r="BW11" s="50">
        <f aca="true" t="shared" si="34" ref="BW11:BW74">BV11/12*3</f>
        <v>0</v>
      </c>
      <c r="BX11" s="50">
        <v>0</v>
      </c>
      <c r="BY11" s="50">
        <v>0</v>
      </c>
      <c r="BZ11" s="50">
        <f aca="true" t="shared" si="35" ref="BZ11:BZ74">BY11/12*3</f>
        <v>0</v>
      </c>
      <c r="CA11" s="50">
        <v>0</v>
      </c>
      <c r="CB11" s="50">
        <v>0</v>
      </c>
      <c r="CC11" s="50">
        <f aca="true" t="shared" si="36" ref="CC11:CC74">CB11/12*3</f>
        <v>0</v>
      </c>
      <c r="CD11" s="50">
        <v>0</v>
      </c>
      <c r="CE11" s="50">
        <v>0</v>
      </c>
      <c r="CF11" s="50">
        <f aca="true" t="shared" si="37" ref="CF11:CF74">CE11/12*3</f>
        <v>0</v>
      </c>
      <c r="CG11" s="50">
        <v>0</v>
      </c>
      <c r="CH11" s="50">
        <v>0</v>
      </c>
      <c r="CI11" s="50">
        <f aca="true" t="shared" si="38" ref="CI11:CI74">CH11/12*3</f>
        <v>0</v>
      </c>
      <c r="CJ11" s="50">
        <v>0</v>
      </c>
      <c r="CK11" s="50">
        <v>0</v>
      </c>
      <c r="CL11" s="50">
        <f aca="true" t="shared" si="39" ref="CL11:CL74">CK11/12*3</f>
        <v>0</v>
      </c>
      <c r="CM11" s="50">
        <v>0</v>
      </c>
      <c r="CN11" s="50">
        <v>0</v>
      </c>
      <c r="CO11" s="50">
        <f aca="true" t="shared" si="40" ref="CO11:CO74">CN11/12*3</f>
        <v>0</v>
      </c>
      <c r="CP11" s="50">
        <v>0</v>
      </c>
      <c r="CQ11" s="50">
        <v>0</v>
      </c>
      <c r="CR11" s="46">
        <f t="shared" si="5"/>
        <v>29034.399999999998</v>
      </c>
      <c r="CS11" s="46">
        <f t="shared" si="5"/>
        <v>7258.599999999999</v>
      </c>
      <c r="CT11" s="46">
        <f t="shared" si="6"/>
        <v>7181.245</v>
      </c>
      <c r="CU11" s="50">
        <v>0</v>
      </c>
      <c r="CV11" s="50">
        <f aca="true" t="shared" si="41" ref="CV11:CV74">CU11/12*3</f>
        <v>0</v>
      </c>
      <c r="CW11" s="53">
        <v>0</v>
      </c>
      <c r="CX11" s="50">
        <v>0</v>
      </c>
      <c r="CY11" s="50">
        <f aca="true" t="shared" si="42" ref="CY11:CY74">CX11/12*3</f>
        <v>0</v>
      </c>
      <c r="CZ11" s="50">
        <v>0</v>
      </c>
      <c r="DA11" s="50">
        <v>0</v>
      </c>
      <c r="DB11" s="50">
        <f aca="true" t="shared" si="43" ref="DB11:DB74">DA11/12*3</f>
        <v>0</v>
      </c>
      <c r="DC11" s="50">
        <v>0</v>
      </c>
      <c r="DD11" s="50">
        <v>0</v>
      </c>
      <c r="DE11" s="50">
        <f aca="true" t="shared" si="44" ref="DE11:DE74">DD11/12*3</f>
        <v>0</v>
      </c>
      <c r="DF11" s="50">
        <v>0</v>
      </c>
      <c r="DG11" s="50">
        <v>0</v>
      </c>
      <c r="DH11" s="50">
        <f aca="true" t="shared" si="45" ref="DH11:DH74">DG11/12*3</f>
        <v>0</v>
      </c>
      <c r="DI11" s="50">
        <v>0</v>
      </c>
      <c r="DJ11" s="50">
        <v>1452</v>
      </c>
      <c r="DK11" s="50">
        <f aca="true" t="shared" si="46" ref="DK11:DK74">DJ11/12*3</f>
        <v>363</v>
      </c>
      <c r="DL11" s="50">
        <v>0</v>
      </c>
      <c r="DM11" s="54">
        <v>0</v>
      </c>
      <c r="DN11" s="52">
        <f t="shared" si="7"/>
        <v>1452</v>
      </c>
      <c r="DO11" s="52">
        <f t="shared" si="7"/>
        <v>363</v>
      </c>
      <c r="DP11" s="52">
        <f t="shared" si="8"/>
        <v>0</v>
      </c>
    </row>
    <row r="12" spans="1:120" s="16" customFormat="1" ht="21" customHeight="1">
      <c r="A12" s="15">
        <v>3</v>
      </c>
      <c r="B12" s="42" t="s">
        <v>9</v>
      </c>
      <c r="C12" s="50">
        <v>3357.1</v>
      </c>
      <c r="D12" s="50">
        <v>0</v>
      </c>
      <c r="E12" s="46">
        <f t="shared" si="0"/>
        <v>5413</v>
      </c>
      <c r="F12" s="46">
        <f t="shared" si="0"/>
        <v>1353.25</v>
      </c>
      <c r="G12" s="46">
        <f t="shared" si="0"/>
        <v>1106.98</v>
      </c>
      <c r="H12" s="46">
        <f t="shared" si="9"/>
        <v>81.80158876778127</v>
      </c>
      <c r="I12" s="47">
        <f t="shared" si="1"/>
        <v>1913</v>
      </c>
      <c r="J12" s="47">
        <f t="shared" si="1"/>
        <v>478.25</v>
      </c>
      <c r="K12" s="47">
        <f t="shared" si="1"/>
        <v>231.98</v>
      </c>
      <c r="L12" s="47">
        <f t="shared" si="2"/>
        <v>48.50601150026137</v>
      </c>
      <c r="M12" s="48">
        <f t="shared" si="3"/>
        <v>1365</v>
      </c>
      <c r="N12" s="48">
        <f t="shared" si="3"/>
        <v>341.25</v>
      </c>
      <c r="O12" s="48">
        <f t="shared" si="3"/>
        <v>181.03</v>
      </c>
      <c r="P12" s="49">
        <f t="shared" si="10"/>
        <v>53.04908424908425</v>
      </c>
      <c r="Q12" s="50">
        <v>505</v>
      </c>
      <c r="R12" s="50">
        <f t="shared" si="11"/>
        <v>126.25</v>
      </c>
      <c r="S12" s="50">
        <v>0</v>
      </c>
      <c r="T12" s="50">
        <f t="shared" si="12"/>
        <v>0</v>
      </c>
      <c r="U12" s="50">
        <v>308</v>
      </c>
      <c r="V12" s="50">
        <f t="shared" si="13"/>
        <v>77</v>
      </c>
      <c r="W12" s="50">
        <v>33.25</v>
      </c>
      <c r="X12" s="50">
        <f t="shared" si="14"/>
        <v>43.18181818181818</v>
      </c>
      <c r="Y12" s="50">
        <v>860</v>
      </c>
      <c r="Z12" s="50">
        <f t="shared" si="15"/>
        <v>215</v>
      </c>
      <c r="AA12" s="50">
        <v>181.03</v>
      </c>
      <c r="AB12" s="50">
        <f t="shared" si="16"/>
        <v>84.2</v>
      </c>
      <c r="AC12" s="50">
        <v>30</v>
      </c>
      <c r="AD12" s="50">
        <f t="shared" si="17"/>
        <v>7.5</v>
      </c>
      <c r="AE12" s="50">
        <v>8</v>
      </c>
      <c r="AF12" s="50">
        <f t="shared" si="18"/>
        <v>106.66666666666667</v>
      </c>
      <c r="AG12" s="50">
        <v>0</v>
      </c>
      <c r="AH12" s="50">
        <f t="shared" si="19"/>
        <v>0</v>
      </c>
      <c r="AI12" s="54">
        <v>0</v>
      </c>
      <c r="AJ12" s="50" t="e">
        <f t="shared" si="20"/>
        <v>#DIV/0!</v>
      </c>
      <c r="AK12" s="50">
        <v>0</v>
      </c>
      <c r="AL12" s="50">
        <f t="shared" si="21"/>
        <v>0</v>
      </c>
      <c r="AM12" s="50">
        <v>0</v>
      </c>
      <c r="AN12" s="50">
        <v>0</v>
      </c>
      <c r="AO12" s="50">
        <f t="shared" si="22"/>
        <v>0</v>
      </c>
      <c r="AP12" s="50">
        <v>0</v>
      </c>
      <c r="AQ12" s="50">
        <v>3500</v>
      </c>
      <c r="AR12" s="50">
        <f t="shared" si="23"/>
        <v>875</v>
      </c>
      <c r="AS12" s="50">
        <f t="shared" si="24"/>
        <v>875</v>
      </c>
      <c r="AT12" s="50">
        <v>0</v>
      </c>
      <c r="AU12" s="50">
        <f t="shared" si="25"/>
        <v>0</v>
      </c>
      <c r="AV12" s="50">
        <v>0</v>
      </c>
      <c r="AW12" s="50">
        <v>0</v>
      </c>
      <c r="AX12" s="50">
        <f t="shared" si="26"/>
        <v>0</v>
      </c>
      <c r="AY12" s="50">
        <v>0</v>
      </c>
      <c r="AZ12" s="50">
        <v>0</v>
      </c>
      <c r="BA12" s="50">
        <f t="shared" si="27"/>
        <v>0</v>
      </c>
      <c r="BB12" s="50">
        <v>0</v>
      </c>
      <c r="BC12" s="47">
        <f t="shared" si="4"/>
        <v>210</v>
      </c>
      <c r="BD12" s="47">
        <f t="shared" si="4"/>
        <v>52.5</v>
      </c>
      <c r="BE12" s="47">
        <f t="shared" si="4"/>
        <v>9.7</v>
      </c>
      <c r="BF12" s="51">
        <f t="shared" si="28"/>
        <v>18.476190476190474</v>
      </c>
      <c r="BG12" s="50">
        <v>23.2</v>
      </c>
      <c r="BH12" s="50">
        <f t="shared" si="29"/>
        <v>5.8</v>
      </c>
      <c r="BI12" s="50">
        <v>0</v>
      </c>
      <c r="BJ12" s="50">
        <v>186.8</v>
      </c>
      <c r="BK12" s="50">
        <f t="shared" si="30"/>
        <v>46.7</v>
      </c>
      <c r="BL12" s="50">
        <v>9.7</v>
      </c>
      <c r="BM12" s="50">
        <v>0</v>
      </c>
      <c r="BN12" s="50">
        <f t="shared" si="31"/>
        <v>0</v>
      </c>
      <c r="BO12" s="50">
        <v>0</v>
      </c>
      <c r="BP12" s="50">
        <v>0</v>
      </c>
      <c r="BQ12" s="50">
        <f t="shared" si="32"/>
        <v>0</v>
      </c>
      <c r="BR12" s="50">
        <v>0</v>
      </c>
      <c r="BS12" s="50">
        <v>0</v>
      </c>
      <c r="BT12" s="50">
        <f t="shared" si="33"/>
        <v>0</v>
      </c>
      <c r="BU12" s="50">
        <v>0</v>
      </c>
      <c r="BV12" s="50">
        <v>0</v>
      </c>
      <c r="BW12" s="50">
        <f t="shared" si="34"/>
        <v>0</v>
      </c>
      <c r="BX12" s="50">
        <v>0</v>
      </c>
      <c r="BY12" s="50">
        <v>0</v>
      </c>
      <c r="BZ12" s="50">
        <f t="shared" si="35"/>
        <v>0</v>
      </c>
      <c r="CA12" s="50">
        <v>0</v>
      </c>
      <c r="CB12" s="50">
        <v>0</v>
      </c>
      <c r="CC12" s="50">
        <f t="shared" si="36"/>
        <v>0</v>
      </c>
      <c r="CD12" s="50">
        <v>0</v>
      </c>
      <c r="CE12" s="50">
        <v>0</v>
      </c>
      <c r="CF12" s="50">
        <f t="shared" si="37"/>
        <v>0</v>
      </c>
      <c r="CG12" s="50">
        <v>0</v>
      </c>
      <c r="CH12" s="50">
        <v>0</v>
      </c>
      <c r="CI12" s="50">
        <f t="shared" si="38"/>
        <v>0</v>
      </c>
      <c r="CJ12" s="50">
        <v>0</v>
      </c>
      <c r="CK12" s="50">
        <v>0</v>
      </c>
      <c r="CL12" s="50">
        <f t="shared" si="39"/>
        <v>0</v>
      </c>
      <c r="CM12" s="50">
        <v>0</v>
      </c>
      <c r="CN12" s="50">
        <v>0</v>
      </c>
      <c r="CO12" s="50">
        <f t="shared" si="40"/>
        <v>0</v>
      </c>
      <c r="CP12" s="50">
        <v>0</v>
      </c>
      <c r="CQ12" s="50">
        <v>0</v>
      </c>
      <c r="CR12" s="46">
        <f t="shared" si="5"/>
        <v>5413</v>
      </c>
      <c r="CS12" s="46">
        <f t="shared" si="5"/>
        <v>1353.25</v>
      </c>
      <c r="CT12" s="46">
        <f t="shared" si="6"/>
        <v>1106.98</v>
      </c>
      <c r="CU12" s="50">
        <v>0</v>
      </c>
      <c r="CV12" s="50">
        <f t="shared" si="41"/>
        <v>0</v>
      </c>
      <c r="CW12" s="53">
        <v>0</v>
      </c>
      <c r="CX12" s="50">
        <v>0</v>
      </c>
      <c r="CY12" s="50">
        <f t="shared" si="42"/>
        <v>0</v>
      </c>
      <c r="CZ12" s="50">
        <v>0</v>
      </c>
      <c r="DA12" s="50">
        <v>0</v>
      </c>
      <c r="DB12" s="50">
        <f t="shared" si="43"/>
        <v>0</v>
      </c>
      <c r="DC12" s="50">
        <v>0</v>
      </c>
      <c r="DD12" s="50">
        <v>0</v>
      </c>
      <c r="DE12" s="50">
        <f t="shared" si="44"/>
        <v>0</v>
      </c>
      <c r="DF12" s="50">
        <v>0</v>
      </c>
      <c r="DG12" s="50">
        <v>0</v>
      </c>
      <c r="DH12" s="50">
        <f t="shared" si="45"/>
        <v>0</v>
      </c>
      <c r="DI12" s="50">
        <v>0</v>
      </c>
      <c r="DJ12" s="50">
        <v>300</v>
      </c>
      <c r="DK12" s="50">
        <f t="shared" si="46"/>
        <v>75</v>
      </c>
      <c r="DL12" s="50">
        <v>0</v>
      </c>
      <c r="DM12" s="54">
        <v>0</v>
      </c>
      <c r="DN12" s="52">
        <f t="shared" si="7"/>
        <v>300</v>
      </c>
      <c r="DO12" s="52">
        <f t="shared" si="7"/>
        <v>75</v>
      </c>
      <c r="DP12" s="52">
        <f t="shared" si="8"/>
        <v>0</v>
      </c>
    </row>
    <row r="13" spans="1:120" s="16" customFormat="1" ht="21" customHeight="1">
      <c r="A13" s="15">
        <v>4</v>
      </c>
      <c r="B13" s="42" t="s">
        <v>10</v>
      </c>
      <c r="C13" s="50">
        <v>1289.5</v>
      </c>
      <c r="D13" s="50">
        <v>0</v>
      </c>
      <c r="E13" s="46">
        <f t="shared" si="0"/>
        <v>19888.7</v>
      </c>
      <c r="F13" s="46">
        <f t="shared" si="0"/>
        <v>4972.174999999999</v>
      </c>
      <c r="G13" s="46">
        <f t="shared" si="0"/>
        <v>6294.6449999999995</v>
      </c>
      <c r="H13" s="46">
        <f t="shared" si="9"/>
        <v>126.59741461231756</v>
      </c>
      <c r="I13" s="47">
        <f t="shared" si="1"/>
        <v>4010.6</v>
      </c>
      <c r="J13" s="47">
        <f t="shared" si="1"/>
        <v>1002.65</v>
      </c>
      <c r="K13" s="47">
        <f t="shared" si="1"/>
        <v>75.12</v>
      </c>
      <c r="L13" s="47">
        <f t="shared" si="2"/>
        <v>7.492145813593976</v>
      </c>
      <c r="M13" s="48">
        <f t="shared" si="3"/>
        <v>536</v>
      </c>
      <c r="N13" s="48">
        <f t="shared" si="3"/>
        <v>134</v>
      </c>
      <c r="O13" s="48">
        <f t="shared" si="3"/>
        <v>0.12</v>
      </c>
      <c r="P13" s="49">
        <f t="shared" si="10"/>
        <v>0.08955223880597014</v>
      </c>
      <c r="Q13" s="50">
        <v>53</v>
      </c>
      <c r="R13" s="50">
        <f t="shared" si="11"/>
        <v>13.25</v>
      </c>
      <c r="S13" s="50">
        <v>0</v>
      </c>
      <c r="T13" s="50">
        <f t="shared" si="12"/>
        <v>0</v>
      </c>
      <c r="U13" s="50">
        <v>1574.6</v>
      </c>
      <c r="V13" s="50">
        <f t="shared" si="13"/>
        <v>393.65</v>
      </c>
      <c r="W13" s="50">
        <v>15</v>
      </c>
      <c r="X13" s="50">
        <f t="shared" si="14"/>
        <v>3.8104915534103903</v>
      </c>
      <c r="Y13" s="50">
        <v>483</v>
      </c>
      <c r="Z13" s="50">
        <f t="shared" si="15"/>
        <v>120.75</v>
      </c>
      <c r="AA13" s="50">
        <v>0.12</v>
      </c>
      <c r="AB13" s="50">
        <f t="shared" si="16"/>
        <v>0.09937888198757763</v>
      </c>
      <c r="AC13" s="50">
        <v>51</v>
      </c>
      <c r="AD13" s="50">
        <f t="shared" si="17"/>
        <v>12.75</v>
      </c>
      <c r="AE13" s="50">
        <v>0</v>
      </c>
      <c r="AF13" s="50">
        <f t="shared" si="18"/>
        <v>0</v>
      </c>
      <c r="AG13" s="50">
        <v>0</v>
      </c>
      <c r="AH13" s="50">
        <f t="shared" si="19"/>
        <v>0</v>
      </c>
      <c r="AI13" s="54">
        <v>0</v>
      </c>
      <c r="AJ13" s="50" t="e">
        <f t="shared" si="20"/>
        <v>#DIV/0!</v>
      </c>
      <c r="AK13" s="50">
        <v>0</v>
      </c>
      <c r="AL13" s="50">
        <f t="shared" si="21"/>
        <v>0</v>
      </c>
      <c r="AM13" s="50">
        <v>0</v>
      </c>
      <c r="AN13" s="50">
        <v>0</v>
      </c>
      <c r="AO13" s="50">
        <f t="shared" si="22"/>
        <v>0</v>
      </c>
      <c r="AP13" s="50">
        <v>0</v>
      </c>
      <c r="AQ13" s="50">
        <v>12878.1</v>
      </c>
      <c r="AR13" s="50">
        <f t="shared" si="23"/>
        <v>3219.5249999999996</v>
      </c>
      <c r="AS13" s="50">
        <f t="shared" si="24"/>
        <v>3219.5249999999996</v>
      </c>
      <c r="AT13" s="50">
        <v>0</v>
      </c>
      <c r="AU13" s="50">
        <f t="shared" si="25"/>
        <v>0</v>
      </c>
      <c r="AV13" s="50">
        <v>0</v>
      </c>
      <c r="AW13" s="50">
        <v>0</v>
      </c>
      <c r="AX13" s="50">
        <f t="shared" si="26"/>
        <v>0</v>
      </c>
      <c r="AY13" s="50">
        <v>0</v>
      </c>
      <c r="AZ13" s="50">
        <v>0</v>
      </c>
      <c r="BA13" s="50">
        <f t="shared" si="27"/>
        <v>0</v>
      </c>
      <c r="BB13" s="50">
        <v>0</v>
      </c>
      <c r="BC13" s="47">
        <f t="shared" si="4"/>
        <v>1049</v>
      </c>
      <c r="BD13" s="47">
        <f t="shared" si="4"/>
        <v>262.25</v>
      </c>
      <c r="BE13" s="47">
        <f t="shared" si="4"/>
        <v>60</v>
      </c>
      <c r="BF13" s="51">
        <f t="shared" si="28"/>
        <v>22.8789323164919</v>
      </c>
      <c r="BG13" s="50">
        <v>189</v>
      </c>
      <c r="BH13" s="50">
        <f t="shared" si="29"/>
        <v>47.25</v>
      </c>
      <c r="BI13" s="50">
        <v>60</v>
      </c>
      <c r="BJ13" s="50">
        <v>500</v>
      </c>
      <c r="BK13" s="50">
        <f t="shared" si="30"/>
        <v>125</v>
      </c>
      <c r="BL13" s="50">
        <v>0</v>
      </c>
      <c r="BM13" s="50">
        <v>360</v>
      </c>
      <c r="BN13" s="50">
        <f t="shared" si="31"/>
        <v>90</v>
      </c>
      <c r="BO13" s="50">
        <v>0</v>
      </c>
      <c r="BP13" s="50">
        <v>0</v>
      </c>
      <c r="BQ13" s="50">
        <f t="shared" si="32"/>
        <v>0</v>
      </c>
      <c r="BR13" s="50">
        <v>0</v>
      </c>
      <c r="BS13" s="50">
        <v>0</v>
      </c>
      <c r="BT13" s="50">
        <f t="shared" si="33"/>
        <v>0</v>
      </c>
      <c r="BU13" s="50">
        <v>0</v>
      </c>
      <c r="BV13" s="50">
        <v>0</v>
      </c>
      <c r="BW13" s="50">
        <f t="shared" si="34"/>
        <v>0</v>
      </c>
      <c r="BX13" s="50">
        <v>0</v>
      </c>
      <c r="BY13" s="50">
        <v>0</v>
      </c>
      <c r="BZ13" s="50">
        <f t="shared" si="35"/>
        <v>0</v>
      </c>
      <c r="CA13" s="50">
        <v>0</v>
      </c>
      <c r="CB13" s="50">
        <v>0</v>
      </c>
      <c r="CC13" s="50">
        <f t="shared" si="36"/>
        <v>0</v>
      </c>
      <c r="CD13" s="50">
        <v>0</v>
      </c>
      <c r="CE13" s="50">
        <v>0</v>
      </c>
      <c r="CF13" s="50">
        <f t="shared" si="37"/>
        <v>0</v>
      </c>
      <c r="CG13" s="50">
        <v>0</v>
      </c>
      <c r="CH13" s="50">
        <v>0</v>
      </c>
      <c r="CI13" s="50">
        <f t="shared" si="38"/>
        <v>0</v>
      </c>
      <c r="CJ13" s="50">
        <v>0</v>
      </c>
      <c r="CK13" s="50">
        <v>0</v>
      </c>
      <c r="CL13" s="50">
        <f t="shared" si="39"/>
        <v>0</v>
      </c>
      <c r="CM13" s="50">
        <v>0</v>
      </c>
      <c r="CN13" s="50">
        <v>800</v>
      </c>
      <c r="CO13" s="50">
        <f t="shared" si="40"/>
        <v>200</v>
      </c>
      <c r="CP13" s="50">
        <v>0</v>
      </c>
      <c r="CQ13" s="50">
        <v>0</v>
      </c>
      <c r="CR13" s="46">
        <f t="shared" si="5"/>
        <v>16888.7</v>
      </c>
      <c r="CS13" s="46">
        <f t="shared" si="5"/>
        <v>4222.174999999999</v>
      </c>
      <c r="CT13" s="46">
        <f t="shared" si="6"/>
        <v>3294.6449999999995</v>
      </c>
      <c r="CU13" s="50">
        <v>0</v>
      </c>
      <c r="CV13" s="50">
        <f t="shared" si="41"/>
        <v>0</v>
      </c>
      <c r="CW13" s="53">
        <v>0</v>
      </c>
      <c r="CX13" s="50">
        <v>3000</v>
      </c>
      <c r="CY13" s="50">
        <f t="shared" si="42"/>
        <v>750</v>
      </c>
      <c r="CZ13" s="50">
        <v>3000</v>
      </c>
      <c r="DA13" s="50">
        <v>0</v>
      </c>
      <c r="DB13" s="50">
        <f t="shared" si="43"/>
        <v>0</v>
      </c>
      <c r="DC13" s="50">
        <v>0</v>
      </c>
      <c r="DD13" s="50">
        <v>0</v>
      </c>
      <c r="DE13" s="50">
        <f t="shared" si="44"/>
        <v>0</v>
      </c>
      <c r="DF13" s="50">
        <v>0</v>
      </c>
      <c r="DG13" s="50">
        <v>0</v>
      </c>
      <c r="DH13" s="50">
        <f t="shared" si="45"/>
        <v>0</v>
      </c>
      <c r="DI13" s="50">
        <v>0</v>
      </c>
      <c r="DJ13" s="50">
        <v>800</v>
      </c>
      <c r="DK13" s="50">
        <f t="shared" si="46"/>
        <v>200</v>
      </c>
      <c r="DL13" s="50">
        <v>0</v>
      </c>
      <c r="DM13" s="54">
        <v>0</v>
      </c>
      <c r="DN13" s="52">
        <f t="shared" si="7"/>
        <v>3800</v>
      </c>
      <c r="DO13" s="52">
        <f t="shared" si="7"/>
        <v>950</v>
      </c>
      <c r="DP13" s="52">
        <f t="shared" si="8"/>
        <v>3000</v>
      </c>
    </row>
    <row r="14" spans="1:120" s="16" customFormat="1" ht="21" customHeight="1">
      <c r="A14" s="15">
        <v>5</v>
      </c>
      <c r="B14" s="42" t="s">
        <v>11</v>
      </c>
      <c r="C14" s="54">
        <v>1232.1</v>
      </c>
      <c r="D14" s="54">
        <v>0</v>
      </c>
      <c r="E14" s="46">
        <f t="shared" si="0"/>
        <v>21175.600000000002</v>
      </c>
      <c r="F14" s="46">
        <f t="shared" si="0"/>
        <v>5293.900000000001</v>
      </c>
      <c r="G14" s="46">
        <f t="shared" si="0"/>
        <v>4303.55</v>
      </c>
      <c r="H14" s="46">
        <f t="shared" si="9"/>
        <v>81.2926198077032</v>
      </c>
      <c r="I14" s="47">
        <f t="shared" si="1"/>
        <v>7667.6</v>
      </c>
      <c r="J14" s="47">
        <f t="shared" si="1"/>
        <v>1916.9</v>
      </c>
      <c r="K14" s="47">
        <f t="shared" si="1"/>
        <v>926.55</v>
      </c>
      <c r="L14" s="47">
        <f t="shared" si="2"/>
        <v>48.3358547655068</v>
      </c>
      <c r="M14" s="48">
        <f t="shared" si="3"/>
        <v>1476.3000000000002</v>
      </c>
      <c r="N14" s="48">
        <f t="shared" si="3"/>
        <v>369.07500000000005</v>
      </c>
      <c r="O14" s="48">
        <f t="shared" si="3"/>
        <v>417.84999999999997</v>
      </c>
      <c r="P14" s="49">
        <f t="shared" si="10"/>
        <v>113.21547111020794</v>
      </c>
      <c r="Q14" s="54">
        <v>37.9</v>
      </c>
      <c r="R14" s="50">
        <f t="shared" si="11"/>
        <v>9.475</v>
      </c>
      <c r="S14" s="54">
        <v>0.65</v>
      </c>
      <c r="T14" s="50">
        <f t="shared" si="12"/>
        <v>6.860158311345646</v>
      </c>
      <c r="U14" s="54">
        <v>3648.9</v>
      </c>
      <c r="V14" s="50">
        <f t="shared" si="13"/>
        <v>912.2249999999999</v>
      </c>
      <c r="W14" s="54">
        <v>188.5</v>
      </c>
      <c r="X14" s="50">
        <f t="shared" si="14"/>
        <v>20.663761681602676</v>
      </c>
      <c r="Y14" s="54">
        <v>1438.4</v>
      </c>
      <c r="Z14" s="50">
        <f t="shared" si="15"/>
        <v>359.6</v>
      </c>
      <c r="AA14" s="54">
        <v>417.2</v>
      </c>
      <c r="AB14" s="50">
        <f t="shared" si="16"/>
        <v>116.01779755283648</v>
      </c>
      <c r="AC14" s="54">
        <v>50</v>
      </c>
      <c r="AD14" s="50">
        <f t="shared" si="17"/>
        <v>12.5</v>
      </c>
      <c r="AE14" s="54">
        <v>0</v>
      </c>
      <c r="AF14" s="50">
        <f t="shared" si="18"/>
        <v>0</v>
      </c>
      <c r="AG14" s="54">
        <v>0</v>
      </c>
      <c r="AH14" s="50">
        <f t="shared" si="19"/>
        <v>0</v>
      </c>
      <c r="AI14" s="54">
        <v>0</v>
      </c>
      <c r="AJ14" s="50" t="e">
        <f t="shared" si="20"/>
        <v>#DIV/0!</v>
      </c>
      <c r="AK14" s="54">
        <v>0</v>
      </c>
      <c r="AL14" s="50">
        <f t="shared" si="21"/>
        <v>0</v>
      </c>
      <c r="AM14" s="50">
        <v>0</v>
      </c>
      <c r="AN14" s="54">
        <v>0</v>
      </c>
      <c r="AO14" s="50">
        <f t="shared" si="22"/>
        <v>0</v>
      </c>
      <c r="AP14" s="50">
        <v>0</v>
      </c>
      <c r="AQ14" s="54">
        <v>13508</v>
      </c>
      <c r="AR14" s="50">
        <f t="shared" si="23"/>
        <v>3377</v>
      </c>
      <c r="AS14" s="50">
        <f t="shared" si="24"/>
        <v>3377</v>
      </c>
      <c r="AT14" s="54">
        <v>0</v>
      </c>
      <c r="AU14" s="50">
        <f t="shared" si="25"/>
        <v>0</v>
      </c>
      <c r="AV14" s="50">
        <v>0</v>
      </c>
      <c r="AW14" s="54">
        <v>0</v>
      </c>
      <c r="AX14" s="50">
        <f t="shared" si="26"/>
        <v>0</v>
      </c>
      <c r="AY14" s="50">
        <v>0</v>
      </c>
      <c r="AZ14" s="54">
        <v>0</v>
      </c>
      <c r="BA14" s="50">
        <f t="shared" si="27"/>
        <v>0</v>
      </c>
      <c r="BB14" s="50">
        <v>0</v>
      </c>
      <c r="BC14" s="47">
        <f t="shared" si="4"/>
        <v>2492.4</v>
      </c>
      <c r="BD14" s="47">
        <f t="shared" si="4"/>
        <v>623.1</v>
      </c>
      <c r="BE14" s="47">
        <f t="shared" si="4"/>
        <v>309.45</v>
      </c>
      <c r="BF14" s="51">
        <f t="shared" si="28"/>
        <v>49.66297544535387</v>
      </c>
      <c r="BG14" s="54">
        <v>2492.4</v>
      </c>
      <c r="BH14" s="50">
        <f t="shared" si="29"/>
        <v>623.1</v>
      </c>
      <c r="BI14" s="54">
        <v>309.45</v>
      </c>
      <c r="BJ14" s="54">
        <v>0</v>
      </c>
      <c r="BK14" s="50">
        <f t="shared" si="30"/>
        <v>0</v>
      </c>
      <c r="BL14" s="50">
        <v>0</v>
      </c>
      <c r="BM14" s="54">
        <v>0</v>
      </c>
      <c r="BN14" s="50">
        <f t="shared" si="31"/>
        <v>0</v>
      </c>
      <c r="BO14" s="50">
        <v>0</v>
      </c>
      <c r="BP14" s="54">
        <v>0</v>
      </c>
      <c r="BQ14" s="50">
        <f t="shared" si="32"/>
        <v>0</v>
      </c>
      <c r="BR14" s="54">
        <v>0</v>
      </c>
      <c r="BS14" s="54">
        <v>0</v>
      </c>
      <c r="BT14" s="50">
        <f t="shared" si="33"/>
        <v>0</v>
      </c>
      <c r="BU14" s="50">
        <v>0</v>
      </c>
      <c r="BV14" s="54">
        <v>0</v>
      </c>
      <c r="BW14" s="50">
        <f t="shared" si="34"/>
        <v>0</v>
      </c>
      <c r="BX14" s="50">
        <v>0</v>
      </c>
      <c r="BY14" s="54">
        <v>0</v>
      </c>
      <c r="BZ14" s="50">
        <f t="shared" si="35"/>
        <v>0</v>
      </c>
      <c r="CA14" s="50">
        <v>0</v>
      </c>
      <c r="CB14" s="54">
        <v>0</v>
      </c>
      <c r="CC14" s="50">
        <f t="shared" si="36"/>
        <v>0</v>
      </c>
      <c r="CD14" s="50">
        <v>0</v>
      </c>
      <c r="CE14" s="54">
        <v>0</v>
      </c>
      <c r="CF14" s="50">
        <f t="shared" si="37"/>
        <v>0</v>
      </c>
      <c r="CG14" s="50">
        <v>0</v>
      </c>
      <c r="CH14" s="50">
        <v>0</v>
      </c>
      <c r="CI14" s="50">
        <f t="shared" si="38"/>
        <v>0</v>
      </c>
      <c r="CJ14" s="50">
        <v>0</v>
      </c>
      <c r="CK14" s="54">
        <v>0</v>
      </c>
      <c r="CL14" s="50">
        <f t="shared" si="39"/>
        <v>0</v>
      </c>
      <c r="CM14" s="50">
        <v>0</v>
      </c>
      <c r="CN14" s="54">
        <v>0</v>
      </c>
      <c r="CO14" s="50">
        <f t="shared" si="40"/>
        <v>0</v>
      </c>
      <c r="CP14" s="50">
        <v>10.75</v>
      </c>
      <c r="CQ14" s="50">
        <v>0</v>
      </c>
      <c r="CR14" s="46">
        <f t="shared" si="5"/>
        <v>21175.600000000002</v>
      </c>
      <c r="CS14" s="46">
        <f t="shared" si="5"/>
        <v>5293.900000000001</v>
      </c>
      <c r="CT14" s="46">
        <f t="shared" si="6"/>
        <v>4303.55</v>
      </c>
      <c r="CU14" s="54">
        <v>0</v>
      </c>
      <c r="CV14" s="50">
        <f t="shared" si="41"/>
        <v>0</v>
      </c>
      <c r="CW14" s="53">
        <v>0</v>
      </c>
      <c r="CX14" s="54">
        <v>0</v>
      </c>
      <c r="CY14" s="50">
        <f t="shared" si="42"/>
        <v>0</v>
      </c>
      <c r="CZ14" s="50">
        <v>0</v>
      </c>
      <c r="DA14" s="54">
        <v>0</v>
      </c>
      <c r="DB14" s="50">
        <f t="shared" si="43"/>
        <v>0</v>
      </c>
      <c r="DC14" s="50">
        <v>0</v>
      </c>
      <c r="DD14" s="54">
        <v>0</v>
      </c>
      <c r="DE14" s="50">
        <f t="shared" si="44"/>
        <v>0</v>
      </c>
      <c r="DF14" s="50">
        <v>0</v>
      </c>
      <c r="DG14" s="54">
        <v>0</v>
      </c>
      <c r="DH14" s="50">
        <f t="shared" si="45"/>
        <v>0</v>
      </c>
      <c r="DI14" s="50">
        <v>0</v>
      </c>
      <c r="DJ14" s="54">
        <v>1100</v>
      </c>
      <c r="DK14" s="50">
        <f t="shared" si="46"/>
        <v>275</v>
      </c>
      <c r="DL14" s="50">
        <v>0</v>
      </c>
      <c r="DM14" s="54">
        <v>0</v>
      </c>
      <c r="DN14" s="52">
        <f t="shared" si="7"/>
        <v>1100</v>
      </c>
      <c r="DO14" s="52">
        <f t="shared" si="7"/>
        <v>275</v>
      </c>
      <c r="DP14" s="52">
        <f t="shared" si="8"/>
        <v>0</v>
      </c>
    </row>
    <row r="15" spans="1:120" s="16" customFormat="1" ht="21" customHeight="1">
      <c r="A15" s="15">
        <v>6</v>
      </c>
      <c r="B15" s="42" t="s">
        <v>12</v>
      </c>
      <c r="C15" s="50">
        <v>2191.4</v>
      </c>
      <c r="D15" s="50">
        <v>0</v>
      </c>
      <c r="E15" s="46">
        <f t="shared" si="0"/>
        <v>32935.1</v>
      </c>
      <c r="F15" s="46">
        <f t="shared" si="0"/>
        <v>8233.775</v>
      </c>
      <c r="G15" s="46">
        <f t="shared" si="0"/>
        <v>7047.860000000001</v>
      </c>
      <c r="H15" s="46">
        <f t="shared" si="9"/>
        <v>85.59694672249364</v>
      </c>
      <c r="I15" s="47">
        <f t="shared" si="1"/>
        <v>12135.9</v>
      </c>
      <c r="J15" s="47">
        <f t="shared" si="1"/>
        <v>3033.975</v>
      </c>
      <c r="K15" s="47">
        <f t="shared" si="1"/>
        <v>1848.06</v>
      </c>
      <c r="L15" s="47">
        <f t="shared" si="2"/>
        <v>60.91216967839221</v>
      </c>
      <c r="M15" s="48">
        <f t="shared" si="3"/>
        <v>7759.6</v>
      </c>
      <c r="N15" s="48">
        <f t="shared" si="3"/>
        <v>1939.9</v>
      </c>
      <c r="O15" s="48">
        <f t="shared" si="3"/>
        <v>1535.7</v>
      </c>
      <c r="P15" s="49">
        <f t="shared" si="10"/>
        <v>79.16387442651683</v>
      </c>
      <c r="Q15" s="50">
        <v>2302.4</v>
      </c>
      <c r="R15" s="50">
        <f t="shared" si="11"/>
        <v>575.6</v>
      </c>
      <c r="S15" s="50">
        <v>1535.7</v>
      </c>
      <c r="T15" s="50">
        <f t="shared" si="12"/>
        <v>266.79986101459343</v>
      </c>
      <c r="U15" s="50">
        <v>2643.9</v>
      </c>
      <c r="V15" s="50">
        <f t="shared" si="13"/>
        <v>660.975</v>
      </c>
      <c r="W15" s="50">
        <v>109.36</v>
      </c>
      <c r="X15" s="50">
        <f t="shared" si="14"/>
        <v>16.545255115549</v>
      </c>
      <c r="Y15" s="50">
        <v>5457.2</v>
      </c>
      <c r="Z15" s="50">
        <f t="shared" si="15"/>
        <v>1364.3</v>
      </c>
      <c r="AA15" s="50">
        <v>0</v>
      </c>
      <c r="AB15" s="50">
        <f t="shared" si="16"/>
        <v>0</v>
      </c>
      <c r="AC15" s="50">
        <v>1092</v>
      </c>
      <c r="AD15" s="50">
        <f t="shared" si="17"/>
        <v>273</v>
      </c>
      <c r="AE15" s="50">
        <v>123</v>
      </c>
      <c r="AF15" s="50">
        <f t="shared" si="18"/>
        <v>45.05494505494506</v>
      </c>
      <c r="AG15" s="50">
        <v>0</v>
      </c>
      <c r="AH15" s="50">
        <f t="shared" si="19"/>
        <v>0</v>
      </c>
      <c r="AI15" s="54">
        <v>0</v>
      </c>
      <c r="AJ15" s="50" t="e">
        <f t="shared" si="20"/>
        <v>#DIV/0!</v>
      </c>
      <c r="AK15" s="50">
        <v>0</v>
      </c>
      <c r="AL15" s="50">
        <f t="shared" si="21"/>
        <v>0</v>
      </c>
      <c r="AM15" s="50">
        <v>0</v>
      </c>
      <c r="AN15" s="50">
        <v>0</v>
      </c>
      <c r="AO15" s="50">
        <f t="shared" si="22"/>
        <v>0</v>
      </c>
      <c r="AP15" s="50">
        <v>0</v>
      </c>
      <c r="AQ15" s="50">
        <v>20799.2</v>
      </c>
      <c r="AR15" s="50">
        <f t="shared" si="23"/>
        <v>5199.8</v>
      </c>
      <c r="AS15" s="50">
        <f t="shared" si="24"/>
        <v>5199.8</v>
      </c>
      <c r="AT15" s="50">
        <v>0</v>
      </c>
      <c r="AU15" s="50">
        <f t="shared" si="25"/>
        <v>0</v>
      </c>
      <c r="AV15" s="50">
        <v>0</v>
      </c>
      <c r="AW15" s="50">
        <v>0</v>
      </c>
      <c r="AX15" s="50">
        <f t="shared" si="26"/>
        <v>0</v>
      </c>
      <c r="AY15" s="50">
        <v>0</v>
      </c>
      <c r="AZ15" s="50">
        <v>0</v>
      </c>
      <c r="BA15" s="50">
        <f t="shared" si="27"/>
        <v>0</v>
      </c>
      <c r="BB15" s="50">
        <v>0</v>
      </c>
      <c r="BC15" s="47">
        <f t="shared" si="4"/>
        <v>640.4</v>
      </c>
      <c r="BD15" s="47">
        <f t="shared" si="4"/>
        <v>160.1</v>
      </c>
      <c r="BE15" s="47">
        <f t="shared" si="4"/>
        <v>80</v>
      </c>
      <c r="BF15" s="51">
        <f t="shared" si="28"/>
        <v>49.968769519050596</v>
      </c>
      <c r="BG15" s="50">
        <v>640.4</v>
      </c>
      <c r="BH15" s="50">
        <f t="shared" si="29"/>
        <v>160.1</v>
      </c>
      <c r="BI15" s="50">
        <v>80</v>
      </c>
      <c r="BJ15" s="50">
        <v>0</v>
      </c>
      <c r="BK15" s="50">
        <f t="shared" si="30"/>
        <v>0</v>
      </c>
      <c r="BL15" s="50">
        <v>0</v>
      </c>
      <c r="BM15" s="50">
        <v>0</v>
      </c>
      <c r="BN15" s="50">
        <f t="shared" si="31"/>
        <v>0</v>
      </c>
      <c r="BO15" s="50">
        <v>0</v>
      </c>
      <c r="BP15" s="50">
        <v>0</v>
      </c>
      <c r="BQ15" s="50">
        <f t="shared" si="32"/>
        <v>0</v>
      </c>
      <c r="BR15" s="50">
        <v>0</v>
      </c>
      <c r="BS15" s="50">
        <v>0</v>
      </c>
      <c r="BT15" s="50">
        <f t="shared" si="33"/>
        <v>0</v>
      </c>
      <c r="BU15" s="50">
        <v>0</v>
      </c>
      <c r="BV15" s="50">
        <v>0</v>
      </c>
      <c r="BW15" s="50">
        <f t="shared" si="34"/>
        <v>0</v>
      </c>
      <c r="BX15" s="50">
        <v>0</v>
      </c>
      <c r="BY15" s="50">
        <v>0</v>
      </c>
      <c r="BZ15" s="50">
        <f t="shared" si="35"/>
        <v>0</v>
      </c>
      <c r="CA15" s="50">
        <v>0</v>
      </c>
      <c r="CB15" s="50">
        <v>0</v>
      </c>
      <c r="CC15" s="50">
        <f t="shared" si="36"/>
        <v>0</v>
      </c>
      <c r="CD15" s="50">
        <v>0</v>
      </c>
      <c r="CE15" s="50">
        <v>0</v>
      </c>
      <c r="CF15" s="50">
        <f t="shared" si="37"/>
        <v>0</v>
      </c>
      <c r="CG15" s="50">
        <v>0</v>
      </c>
      <c r="CH15" s="50">
        <v>0</v>
      </c>
      <c r="CI15" s="50">
        <f t="shared" si="38"/>
        <v>0</v>
      </c>
      <c r="CJ15" s="50">
        <v>0</v>
      </c>
      <c r="CK15" s="50">
        <v>0</v>
      </c>
      <c r="CL15" s="50">
        <f t="shared" si="39"/>
        <v>0</v>
      </c>
      <c r="CM15" s="50">
        <v>0</v>
      </c>
      <c r="CN15" s="50">
        <v>0</v>
      </c>
      <c r="CO15" s="50">
        <f t="shared" si="40"/>
        <v>0</v>
      </c>
      <c r="CP15" s="50">
        <v>0</v>
      </c>
      <c r="CQ15" s="50">
        <v>0</v>
      </c>
      <c r="CR15" s="46">
        <f t="shared" si="5"/>
        <v>32935.1</v>
      </c>
      <c r="CS15" s="46">
        <f t="shared" si="5"/>
        <v>8233.775</v>
      </c>
      <c r="CT15" s="46">
        <f t="shared" si="6"/>
        <v>7047.860000000001</v>
      </c>
      <c r="CU15" s="50">
        <v>0</v>
      </c>
      <c r="CV15" s="50">
        <f t="shared" si="41"/>
        <v>0</v>
      </c>
      <c r="CW15" s="53">
        <v>0</v>
      </c>
      <c r="CX15" s="50">
        <v>0</v>
      </c>
      <c r="CY15" s="50">
        <f t="shared" si="42"/>
        <v>0</v>
      </c>
      <c r="CZ15" s="50">
        <v>0</v>
      </c>
      <c r="DA15" s="50">
        <v>0</v>
      </c>
      <c r="DB15" s="50">
        <f t="shared" si="43"/>
        <v>0</v>
      </c>
      <c r="DC15" s="50">
        <v>0</v>
      </c>
      <c r="DD15" s="50">
        <v>0</v>
      </c>
      <c r="DE15" s="50">
        <f t="shared" si="44"/>
        <v>0</v>
      </c>
      <c r="DF15" s="50">
        <v>0</v>
      </c>
      <c r="DG15" s="50">
        <v>0</v>
      </c>
      <c r="DH15" s="50">
        <f t="shared" si="45"/>
        <v>0</v>
      </c>
      <c r="DI15" s="50">
        <v>0</v>
      </c>
      <c r="DJ15" s="50">
        <v>2770.6</v>
      </c>
      <c r="DK15" s="50">
        <f t="shared" si="46"/>
        <v>692.65</v>
      </c>
      <c r="DL15" s="50">
        <v>0</v>
      </c>
      <c r="DM15" s="54">
        <v>0</v>
      </c>
      <c r="DN15" s="52">
        <f t="shared" si="7"/>
        <v>2770.6</v>
      </c>
      <c r="DO15" s="52">
        <f t="shared" si="7"/>
        <v>692.65</v>
      </c>
      <c r="DP15" s="52">
        <f t="shared" si="8"/>
        <v>0</v>
      </c>
    </row>
    <row r="16" spans="1:120" s="16" customFormat="1" ht="21" customHeight="1">
      <c r="A16" s="15">
        <v>7</v>
      </c>
      <c r="B16" s="42" t="s">
        <v>13</v>
      </c>
      <c r="C16" s="54">
        <v>29.4</v>
      </c>
      <c r="D16" s="54">
        <v>0</v>
      </c>
      <c r="E16" s="46">
        <f t="shared" si="0"/>
        <v>16255</v>
      </c>
      <c r="F16" s="46">
        <f t="shared" si="0"/>
        <v>4063.75</v>
      </c>
      <c r="G16" s="46">
        <f t="shared" si="0"/>
        <v>2674.95</v>
      </c>
      <c r="H16" s="46">
        <f t="shared" si="9"/>
        <v>65.82466933251307</v>
      </c>
      <c r="I16" s="47">
        <f t="shared" si="1"/>
        <v>7638.2</v>
      </c>
      <c r="J16" s="47">
        <f t="shared" si="1"/>
        <v>1909.55</v>
      </c>
      <c r="K16" s="47">
        <f t="shared" si="1"/>
        <v>770.75</v>
      </c>
      <c r="L16" s="47">
        <f t="shared" si="2"/>
        <v>40.362912728129665</v>
      </c>
      <c r="M16" s="48">
        <f t="shared" si="3"/>
        <v>1100</v>
      </c>
      <c r="N16" s="48">
        <f t="shared" si="3"/>
        <v>275</v>
      </c>
      <c r="O16" s="48">
        <f t="shared" si="3"/>
        <v>212.43</v>
      </c>
      <c r="P16" s="49">
        <f t="shared" si="10"/>
        <v>77.24727272727273</v>
      </c>
      <c r="Q16" s="54">
        <v>600</v>
      </c>
      <c r="R16" s="50">
        <f t="shared" si="11"/>
        <v>150</v>
      </c>
      <c r="S16" s="54">
        <v>0</v>
      </c>
      <c r="T16" s="50">
        <f t="shared" si="12"/>
        <v>0</v>
      </c>
      <c r="U16" s="54">
        <v>3000</v>
      </c>
      <c r="V16" s="50">
        <f t="shared" si="13"/>
        <v>750</v>
      </c>
      <c r="W16" s="54">
        <v>185.12</v>
      </c>
      <c r="X16" s="50">
        <f t="shared" si="14"/>
        <v>24.682666666666666</v>
      </c>
      <c r="Y16" s="54">
        <v>500</v>
      </c>
      <c r="Z16" s="50">
        <f t="shared" si="15"/>
        <v>125</v>
      </c>
      <c r="AA16" s="54">
        <v>212.43</v>
      </c>
      <c r="AB16" s="50">
        <f t="shared" si="16"/>
        <v>169.944</v>
      </c>
      <c r="AC16" s="54">
        <v>400</v>
      </c>
      <c r="AD16" s="50">
        <f t="shared" si="17"/>
        <v>100</v>
      </c>
      <c r="AE16" s="54">
        <v>33</v>
      </c>
      <c r="AF16" s="50">
        <f t="shared" si="18"/>
        <v>33</v>
      </c>
      <c r="AG16" s="54">
        <v>0</v>
      </c>
      <c r="AH16" s="50">
        <f t="shared" si="19"/>
        <v>0</v>
      </c>
      <c r="AI16" s="54">
        <v>0</v>
      </c>
      <c r="AJ16" s="50" t="e">
        <f t="shared" si="20"/>
        <v>#DIV/0!</v>
      </c>
      <c r="AK16" s="54">
        <v>0</v>
      </c>
      <c r="AL16" s="50">
        <f t="shared" si="21"/>
        <v>0</v>
      </c>
      <c r="AM16" s="50">
        <v>0</v>
      </c>
      <c r="AN16" s="54">
        <v>0</v>
      </c>
      <c r="AO16" s="50">
        <f t="shared" si="22"/>
        <v>0</v>
      </c>
      <c r="AP16" s="50">
        <v>0</v>
      </c>
      <c r="AQ16" s="54">
        <v>7616.8</v>
      </c>
      <c r="AR16" s="50">
        <f t="shared" si="23"/>
        <v>1904.2</v>
      </c>
      <c r="AS16" s="50">
        <f t="shared" si="24"/>
        <v>1904.2</v>
      </c>
      <c r="AT16" s="54">
        <v>0</v>
      </c>
      <c r="AU16" s="50">
        <f t="shared" si="25"/>
        <v>0</v>
      </c>
      <c r="AV16" s="50">
        <v>0</v>
      </c>
      <c r="AW16" s="54">
        <v>0</v>
      </c>
      <c r="AX16" s="50">
        <f t="shared" si="26"/>
        <v>0</v>
      </c>
      <c r="AY16" s="50">
        <v>0</v>
      </c>
      <c r="AZ16" s="54">
        <v>0</v>
      </c>
      <c r="BA16" s="50">
        <f t="shared" si="27"/>
        <v>0</v>
      </c>
      <c r="BB16" s="50">
        <v>0</v>
      </c>
      <c r="BC16" s="47">
        <f t="shared" si="4"/>
        <v>2538.2</v>
      </c>
      <c r="BD16" s="47">
        <f t="shared" si="4"/>
        <v>634.55</v>
      </c>
      <c r="BE16" s="47">
        <f t="shared" si="4"/>
        <v>273.7</v>
      </c>
      <c r="BF16" s="51">
        <f t="shared" si="28"/>
        <v>43.132928847214565</v>
      </c>
      <c r="BG16" s="54">
        <v>2526.2</v>
      </c>
      <c r="BH16" s="50">
        <f t="shared" si="29"/>
        <v>631.55</v>
      </c>
      <c r="BI16" s="54">
        <v>273.7</v>
      </c>
      <c r="BJ16" s="54">
        <v>0</v>
      </c>
      <c r="BK16" s="50">
        <f t="shared" si="30"/>
        <v>0</v>
      </c>
      <c r="BL16" s="50">
        <v>0</v>
      </c>
      <c r="BM16" s="54">
        <v>0</v>
      </c>
      <c r="BN16" s="50">
        <f t="shared" si="31"/>
        <v>0</v>
      </c>
      <c r="BO16" s="50">
        <v>0</v>
      </c>
      <c r="BP16" s="54">
        <v>12</v>
      </c>
      <c r="BQ16" s="50">
        <f t="shared" si="32"/>
        <v>3</v>
      </c>
      <c r="BR16" s="50">
        <v>0</v>
      </c>
      <c r="BS16" s="54">
        <v>0</v>
      </c>
      <c r="BT16" s="50">
        <f t="shared" si="33"/>
        <v>0</v>
      </c>
      <c r="BU16" s="50">
        <v>0</v>
      </c>
      <c r="BV16" s="54">
        <v>0</v>
      </c>
      <c r="BW16" s="50">
        <f t="shared" si="34"/>
        <v>0</v>
      </c>
      <c r="BX16" s="50">
        <v>0</v>
      </c>
      <c r="BY16" s="54">
        <v>0</v>
      </c>
      <c r="BZ16" s="50">
        <f t="shared" si="35"/>
        <v>0</v>
      </c>
      <c r="CA16" s="50">
        <v>0</v>
      </c>
      <c r="CB16" s="54">
        <v>0</v>
      </c>
      <c r="CC16" s="50">
        <f t="shared" si="36"/>
        <v>0</v>
      </c>
      <c r="CD16" s="50">
        <v>0</v>
      </c>
      <c r="CE16" s="54">
        <v>0</v>
      </c>
      <c r="CF16" s="50">
        <f t="shared" si="37"/>
        <v>0</v>
      </c>
      <c r="CG16" s="50">
        <v>0</v>
      </c>
      <c r="CH16" s="50">
        <v>0</v>
      </c>
      <c r="CI16" s="50">
        <f t="shared" si="38"/>
        <v>0</v>
      </c>
      <c r="CJ16" s="50">
        <v>0</v>
      </c>
      <c r="CK16" s="54">
        <v>0</v>
      </c>
      <c r="CL16" s="50">
        <f t="shared" si="39"/>
        <v>0</v>
      </c>
      <c r="CM16" s="50">
        <v>0</v>
      </c>
      <c r="CN16" s="54">
        <v>600</v>
      </c>
      <c r="CO16" s="50">
        <f t="shared" si="40"/>
        <v>150</v>
      </c>
      <c r="CP16" s="54">
        <v>66.5</v>
      </c>
      <c r="CQ16" s="50">
        <v>0</v>
      </c>
      <c r="CR16" s="46">
        <f t="shared" si="5"/>
        <v>15255</v>
      </c>
      <c r="CS16" s="46">
        <f t="shared" si="5"/>
        <v>3813.75</v>
      </c>
      <c r="CT16" s="46">
        <f t="shared" si="6"/>
        <v>2674.95</v>
      </c>
      <c r="CU16" s="54">
        <v>0</v>
      </c>
      <c r="CV16" s="50">
        <f t="shared" si="41"/>
        <v>0</v>
      </c>
      <c r="CW16" s="53">
        <v>0</v>
      </c>
      <c r="CX16" s="54">
        <v>0</v>
      </c>
      <c r="CY16" s="50">
        <f t="shared" si="42"/>
        <v>0</v>
      </c>
      <c r="CZ16" s="50">
        <v>0</v>
      </c>
      <c r="DA16" s="54">
        <v>0</v>
      </c>
      <c r="DB16" s="50">
        <f t="shared" si="43"/>
        <v>0</v>
      </c>
      <c r="DC16" s="50">
        <v>0</v>
      </c>
      <c r="DD16" s="54">
        <v>1000</v>
      </c>
      <c r="DE16" s="50">
        <f t="shared" si="44"/>
        <v>250</v>
      </c>
      <c r="DF16" s="50">
        <v>0</v>
      </c>
      <c r="DG16" s="54">
        <v>0</v>
      </c>
      <c r="DH16" s="50">
        <f t="shared" si="45"/>
        <v>0</v>
      </c>
      <c r="DI16" s="50">
        <v>0</v>
      </c>
      <c r="DJ16" s="54">
        <v>1000</v>
      </c>
      <c r="DK16" s="50">
        <f t="shared" si="46"/>
        <v>250</v>
      </c>
      <c r="DL16" s="50">
        <v>0</v>
      </c>
      <c r="DM16" s="54">
        <v>0</v>
      </c>
      <c r="DN16" s="52">
        <f t="shared" si="7"/>
        <v>2000</v>
      </c>
      <c r="DO16" s="52">
        <f t="shared" si="7"/>
        <v>500</v>
      </c>
      <c r="DP16" s="52">
        <f t="shared" si="8"/>
        <v>0</v>
      </c>
    </row>
    <row r="17" spans="1:120" s="16" customFormat="1" ht="21" customHeight="1">
      <c r="A17" s="15">
        <v>8</v>
      </c>
      <c r="B17" s="42" t="s">
        <v>14</v>
      </c>
      <c r="C17" s="54">
        <v>302</v>
      </c>
      <c r="D17" s="54">
        <v>0</v>
      </c>
      <c r="E17" s="46">
        <f t="shared" si="0"/>
        <v>22531</v>
      </c>
      <c r="F17" s="46">
        <f t="shared" si="0"/>
        <v>5632.75</v>
      </c>
      <c r="G17" s="46">
        <f t="shared" si="0"/>
        <v>4918.2699999999995</v>
      </c>
      <c r="H17" s="46">
        <f t="shared" si="9"/>
        <v>87.31560960454483</v>
      </c>
      <c r="I17" s="47">
        <f t="shared" si="1"/>
        <v>9518.2</v>
      </c>
      <c r="J17" s="47">
        <f t="shared" si="1"/>
        <v>2379.55</v>
      </c>
      <c r="K17" s="47">
        <f t="shared" si="1"/>
        <v>1665.0700000000002</v>
      </c>
      <c r="L17" s="47">
        <f t="shared" si="2"/>
        <v>69.97415477716376</v>
      </c>
      <c r="M17" s="48">
        <f t="shared" si="3"/>
        <v>1743</v>
      </c>
      <c r="N17" s="48">
        <f t="shared" si="3"/>
        <v>435.75</v>
      </c>
      <c r="O17" s="48">
        <f t="shared" si="3"/>
        <v>476.57000000000005</v>
      </c>
      <c r="P17" s="49">
        <f t="shared" si="10"/>
        <v>109.36775674125073</v>
      </c>
      <c r="Q17" s="54">
        <v>224</v>
      </c>
      <c r="R17" s="50">
        <f t="shared" si="11"/>
        <v>56</v>
      </c>
      <c r="S17" s="54">
        <v>0.47</v>
      </c>
      <c r="T17" s="50">
        <f t="shared" si="12"/>
        <v>0.8392857142857143</v>
      </c>
      <c r="U17" s="54">
        <v>4008</v>
      </c>
      <c r="V17" s="50">
        <f t="shared" si="13"/>
        <v>1002</v>
      </c>
      <c r="W17" s="54">
        <v>519.5</v>
      </c>
      <c r="X17" s="50">
        <f t="shared" si="14"/>
        <v>51.846307385229544</v>
      </c>
      <c r="Y17" s="54">
        <v>1519</v>
      </c>
      <c r="Z17" s="50">
        <f t="shared" si="15"/>
        <v>379.75</v>
      </c>
      <c r="AA17" s="54">
        <v>476.1</v>
      </c>
      <c r="AB17" s="50">
        <f t="shared" si="16"/>
        <v>125.37195523370639</v>
      </c>
      <c r="AC17" s="54">
        <v>160</v>
      </c>
      <c r="AD17" s="50">
        <f t="shared" si="17"/>
        <v>40</v>
      </c>
      <c r="AE17" s="54">
        <v>0</v>
      </c>
      <c r="AF17" s="50">
        <f t="shared" si="18"/>
        <v>0</v>
      </c>
      <c r="AG17" s="54">
        <v>0</v>
      </c>
      <c r="AH17" s="50">
        <f t="shared" si="19"/>
        <v>0</v>
      </c>
      <c r="AI17" s="54">
        <v>0</v>
      </c>
      <c r="AJ17" s="50" t="e">
        <f t="shared" si="20"/>
        <v>#DIV/0!</v>
      </c>
      <c r="AK17" s="54">
        <v>0</v>
      </c>
      <c r="AL17" s="50">
        <f t="shared" si="21"/>
        <v>0</v>
      </c>
      <c r="AM17" s="50">
        <v>0</v>
      </c>
      <c r="AN17" s="54">
        <v>0</v>
      </c>
      <c r="AO17" s="50">
        <f t="shared" si="22"/>
        <v>0</v>
      </c>
      <c r="AP17" s="50">
        <v>0</v>
      </c>
      <c r="AQ17" s="54">
        <v>13012.8</v>
      </c>
      <c r="AR17" s="50">
        <f t="shared" si="23"/>
        <v>3253.2</v>
      </c>
      <c r="AS17" s="50">
        <f t="shared" si="24"/>
        <v>3253.2</v>
      </c>
      <c r="AT17" s="54">
        <v>0</v>
      </c>
      <c r="AU17" s="50">
        <f t="shared" si="25"/>
        <v>0</v>
      </c>
      <c r="AV17" s="50">
        <v>0</v>
      </c>
      <c r="AW17" s="54">
        <v>0</v>
      </c>
      <c r="AX17" s="50">
        <f t="shared" si="26"/>
        <v>0</v>
      </c>
      <c r="AY17" s="50">
        <v>0</v>
      </c>
      <c r="AZ17" s="54">
        <v>0</v>
      </c>
      <c r="BA17" s="50">
        <f t="shared" si="27"/>
        <v>0</v>
      </c>
      <c r="BB17" s="50">
        <v>0</v>
      </c>
      <c r="BC17" s="47">
        <f t="shared" si="4"/>
        <v>1607</v>
      </c>
      <c r="BD17" s="47">
        <f t="shared" si="4"/>
        <v>401.75</v>
      </c>
      <c r="BE17" s="47">
        <f t="shared" si="4"/>
        <v>218.5</v>
      </c>
      <c r="BF17" s="51">
        <f t="shared" si="28"/>
        <v>54.38705662725575</v>
      </c>
      <c r="BG17" s="54">
        <v>1607</v>
      </c>
      <c r="BH17" s="50">
        <f t="shared" si="29"/>
        <v>401.75</v>
      </c>
      <c r="BI17" s="54">
        <v>218.5</v>
      </c>
      <c r="BJ17" s="54">
        <v>0</v>
      </c>
      <c r="BK17" s="50">
        <f t="shared" si="30"/>
        <v>0</v>
      </c>
      <c r="BL17" s="50">
        <v>0</v>
      </c>
      <c r="BM17" s="54">
        <v>0</v>
      </c>
      <c r="BN17" s="50">
        <f t="shared" si="31"/>
        <v>0</v>
      </c>
      <c r="BO17" s="50">
        <v>0</v>
      </c>
      <c r="BP17" s="54">
        <v>0</v>
      </c>
      <c r="BQ17" s="50">
        <f t="shared" si="32"/>
        <v>0</v>
      </c>
      <c r="BR17" s="50">
        <v>0</v>
      </c>
      <c r="BS17" s="54">
        <v>0</v>
      </c>
      <c r="BT17" s="50">
        <f t="shared" si="33"/>
        <v>0</v>
      </c>
      <c r="BU17" s="50">
        <v>0</v>
      </c>
      <c r="BV17" s="54">
        <v>0</v>
      </c>
      <c r="BW17" s="50">
        <f t="shared" si="34"/>
        <v>0</v>
      </c>
      <c r="BX17" s="50">
        <v>0</v>
      </c>
      <c r="BY17" s="54">
        <v>0</v>
      </c>
      <c r="BZ17" s="50">
        <f t="shared" si="35"/>
        <v>0</v>
      </c>
      <c r="CA17" s="50">
        <v>0</v>
      </c>
      <c r="CB17" s="54">
        <v>0</v>
      </c>
      <c r="CC17" s="50">
        <f t="shared" si="36"/>
        <v>0</v>
      </c>
      <c r="CD17" s="50">
        <v>0</v>
      </c>
      <c r="CE17" s="54">
        <v>0</v>
      </c>
      <c r="CF17" s="50">
        <f t="shared" si="37"/>
        <v>0</v>
      </c>
      <c r="CG17" s="50">
        <v>0</v>
      </c>
      <c r="CH17" s="50">
        <v>0</v>
      </c>
      <c r="CI17" s="50">
        <f t="shared" si="38"/>
        <v>0</v>
      </c>
      <c r="CJ17" s="50">
        <v>0</v>
      </c>
      <c r="CK17" s="54">
        <v>0</v>
      </c>
      <c r="CL17" s="50">
        <f t="shared" si="39"/>
        <v>0</v>
      </c>
      <c r="CM17" s="50">
        <v>0</v>
      </c>
      <c r="CN17" s="54">
        <v>2000.2</v>
      </c>
      <c r="CO17" s="50">
        <f t="shared" si="40"/>
        <v>500.05</v>
      </c>
      <c r="CP17" s="54">
        <v>450.5</v>
      </c>
      <c r="CQ17" s="50">
        <v>0</v>
      </c>
      <c r="CR17" s="46">
        <f t="shared" si="5"/>
        <v>22531</v>
      </c>
      <c r="CS17" s="46">
        <f t="shared" si="5"/>
        <v>5632.75</v>
      </c>
      <c r="CT17" s="46">
        <f t="shared" si="6"/>
        <v>4918.2699999999995</v>
      </c>
      <c r="CU17" s="54">
        <v>0</v>
      </c>
      <c r="CV17" s="50">
        <f t="shared" si="41"/>
        <v>0</v>
      </c>
      <c r="CW17" s="53">
        <v>0</v>
      </c>
      <c r="CX17" s="54">
        <v>0</v>
      </c>
      <c r="CY17" s="50">
        <f t="shared" si="42"/>
        <v>0</v>
      </c>
      <c r="CZ17" s="50">
        <v>0</v>
      </c>
      <c r="DA17" s="54">
        <v>0</v>
      </c>
      <c r="DB17" s="50">
        <f t="shared" si="43"/>
        <v>0</v>
      </c>
      <c r="DC17" s="50">
        <v>0</v>
      </c>
      <c r="DD17" s="54">
        <v>0</v>
      </c>
      <c r="DE17" s="50">
        <f t="shared" si="44"/>
        <v>0</v>
      </c>
      <c r="DF17" s="50">
        <v>0</v>
      </c>
      <c r="DG17" s="54">
        <v>0</v>
      </c>
      <c r="DH17" s="50">
        <f t="shared" si="45"/>
        <v>0</v>
      </c>
      <c r="DI17" s="50">
        <v>0</v>
      </c>
      <c r="DJ17" s="54">
        <v>1200</v>
      </c>
      <c r="DK17" s="50">
        <f t="shared" si="46"/>
        <v>300</v>
      </c>
      <c r="DL17" s="50">
        <v>0</v>
      </c>
      <c r="DM17" s="54">
        <v>0</v>
      </c>
      <c r="DN17" s="52">
        <f t="shared" si="7"/>
        <v>1200</v>
      </c>
      <c r="DO17" s="52">
        <f t="shared" si="7"/>
        <v>300</v>
      </c>
      <c r="DP17" s="52">
        <f t="shared" si="8"/>
        <v>0</v>
      </c>
    </row>
    <row r="18" spans="1:120" s="16" customFormat="1" ht="21" customHeight="1">
      <c r="A18" s="15">
        <v>9</v>
      </c>
      <c r="B18" s="42" t="s">
        <v>15</v>
      </c>
      <c r="C18" s="54">
        <v>444.5</v>
      </c>
      <c r="D18" s="54">
        <v>0</v>
      </c>
      <c r="E18" s="46">
        <f t="shared" si="0"/>
        <v>15975.900000000001</v>
      </c>
      <c r="F18" s="46">
        <f t="shared" si="0"/>
        <v>3993.9750000000004</v>
      </c>
      <c r="G18" s="46">
        <f t="shared" si="0"/>
        <v>3469.89</v>
      </c>
      <c r="H18" s="46">
        <f t="shared" si="9"/>
        <v>86.87811015341858</v>
      </c>
      <c r="I18" s="47">
        <f t="shared" si="1"/>
        <v>4361.5</v>
      </c>
      <c r="J18" s="47">
        <f t="shared" si="1"/>
        <v>1090.375</v>
      </c>
      <c r="K18" s="47">
        <f t="shared" si="1"/>
        <v>566.29</v>
      </c>
      <c r="L18" s="47">
        <f t="shared" si="2"/>
        <v>51.93534334517941</v>
      </c>
      <c r="M18" s="48">
        <f t="shared" si="3"/>
        <v>2436.3999999999996</v>
      </c>
      <c r="N18" s="48">
        <f t="shared" si="3"/>
        <v>609.0999999999999</v>
      </c>
      <c r="O18" s="48">
        <f t="shared" si="3"/>
        <v>413.15999999999997</v>
      </c>
      <c r="P18" s="49">
        <f t="shared" si="10"/>
        <v>67.83122639960598</v>
      </c>
      <c r="Q18" s="54">
        <v>1385.1</v>
      </c>
      <c r="R18" s="50">
        <f t="shared" si="11"/>
        <v>346.275</v>
      </c>
      <c r="S18" s="54">
        <v>0.9</v>
      </c>
      <c r="T18" s="50">
        <f t="shared" si="12"/>
        <v>0.25990903183885644</v>
      </c>
      <c r="U18" s="54">
        <v>1640.1</v>
      </c>
      <c r="V18" s="50">
        <f t="shared" si="13"/>
        <v>410.025</v>
      </c>
      <c r="W18" s="54">
        <v>125.13</v>
      </c>
      <c r="X18" s="50">
        <f t="shared" si="14"/>
        <v>30.517651362721786</v>
      </c>
      <c r="Y18" s="54">
        <v>1051.3</v>
      </c>
      <c r="Z18" s="50">
        <f t="shared" si="15"/>
        <v>262.825</v>
      </c>
      <c r="AA18" s="54">
        <v>412.26</v>
      </c>
      <c r="AB18" s="50">
        <f t="shared" si="16"/>
        <v>156.8572243888519</v>
      </c>
      <c r="AC18" s="54">
        <v>55</v>
      </c>
      <c r="AD18" s="50">
        <f t="shared" si="17"/>
        <v>13.75</v>
      </c>
      <c r="AE18" s="54">
        <v>0</v>
      </c>
      <c r="AF18" s="50">
        <f t="shared" si="18"/>
        <v>0</v>
      </c>
      <c r="AG18" s="54">
        <v>0</v>
      </c>
      <c r="AH18" s="50">
        <f t="shared" si="19"/>
        <v>0</v>
      </c>
      <c r="AI18" s="54">
        <v>0</v>
      </c>
      <c r="AJ18" s="50" t="e">
        <f t="shared" si="20"/>
        <v>#DIV/0!</v>
      </c>
      <c r="AK18" s="54">
        <v>0</v>
      </c>
      <c r="AL18" s="50">
        <f t="shared" si="21"/>
        <v>0</v>
      </c>
      <c r="AM18" s="50">
        <v>0</v>
      </c>
      <c r="AN18" s="54">
        <v>0</v>
      </c>
      <c r="AO18" s="50">
        <f t="shared" si="22"/>
        <v>0</v>
      </c>
      <c r="AP18" s="50">
        <v>0</v>
      </c>
      <c r="AQ18" s="54">
        <v>11614.4</v>
      </c>
      <c r="AR18" s="50">
        <f t="shared" si="23"/>
        <v>2903.6</v>
      </c>
      <c r="AS18" s="50">
        <f t="shared" si="24"/>
        <v>2903.6</v>
      </c>
      <c r="AT18" s="54">
        <v>0</v>
      </c>
      <c r="AU18" s="50">
        <f t="shared" si="25"/>
        <v>0</v>
      </c>
      <c r="AV18" s="50">
        <v>0</v>
      </c>
      <c r="AW18" s="54">
        <v>0</v>
      </c>
      <c r="AX18" s="50">
        <f t="shared" si="26"/>
        <v>0</v>
      </c>
      <c r="AY18" s="50">
        <v>0</v>
      </c>
      <c r="AZ18" s="54">
        <v>0</v>
      </c>
      <c r="BA18" s="50">
        <f t="shared" si="27"/>
        <v>0</v>
      </c>
      <c r="BB18" s="50">
        <v>0</v>
      </c>
      <c r="BC18" s="47">
        <f t="shared" si="4"/>
        <v>230</v>
      </c>
      <c r="BD18" s="47">
        <f t="shared" si="4"/>
        <v>57.5</v>
      </c>
      <c r="BE18" s="47">
        <f t="shared" si="4"/>
        <v>28</v>
      </c>
      <c r="BF18" s="51">
        <f t="shared" si="28"/>
        <v>48.69565217391305</v>
      </c>
      <c r="BG18" s="54">
        <v>180</v>
      </c>
      <c r="BH18" s="50">
        <f t="shared" si="29"/>
        <v>45</v>
      </c>
      <c r="BI18" s="54">
        <v>28</v>
      </c>
      <c r="BJ18" s="54">
        <v>50</v>
      </c>
      <c r="BK18" s="50">
        <f t="shared" si="30"/>
        <v>12.5</v>
      </c>
      <c r="BL18" s="50">
        <v>0</v>
      </c>
      <c r="BM18" s="54">
        <v>0</v>
      </c>
      <c r="BN18" s="50">
        <f t="shared" si="31"/>
        <v>0</v>
      </c>
      <c r="BO18" s="50">
        <v>0</v>
      </c>
      <c r="BP18" s="54">
        <v>0</v>
      </c>
      <c r="BQ18" s="50">
        <f t="shared" si="32"/>
        <v>0</v>
      </c>
      <c r="BR18" s="50">
        <v>0</v>
      </c>
      <c r="BS18" s="54">
        <v>0</v>
      </c>
      <c r="BT18" s="50">
        <f t="shared" si="33"/>
        <v>0</v>
      </c>
      <c r="BU18" s="50">
        <v>0</v>
      </c>
      <c r="BV18" s="54">
        <v>0</v>
      </c>
      <c r="BW18" s="50">
        <f t="shared" si="34"/>
        <v>0</v>
      </c>
      <c r="BX18" s="50">
        <v>0</v>
      </c>
      <c r="BY18" s="54">
        <v>0</v>
      </c>
      <c r="BZ18" s="50">
        <f t="shared" si="35"/>
        <v>0</v>
      </c>
      <c r="CA18" s="50">
        <v>0</v>
      </c>
      <c r="CB18" s="54">
        <v>0</v>
      </c>
      <c r="CC18" s="50">
        <f t="shared" si="36"/>
        <v>0</v>
      </c>
      <c r="CD18" s="50">
        <v>0</v>
      </c>
      <c r="CE18" s="54">
        <v>0</v>
      </c>
      <c r="CF18" s="50">
        <f t="shared" si="37"/>
        <v>0</v>
      </c>
      <c r="CG18" s="50">
        <v>0</v>
      </c>
      <c r="CH18" s="50">
        <v>0</v>
      </c>
      <c r="CI18" s="50">
        <f t="shared" si="38"/>
        <v>0</v>
      </c>
      <c r="CJ18" s="50">
        <v>0</v>
      </c>
      <c r="CK18" s="54">
        <v>0</v>
      </c>
      <c r="CL18" s="50">
        <f t="shared" si="39"/>
        <v>0</v>
      </c>
      <c r="CM18" s="50">
        <v>0</v>
      </c>
      <c r="CN18" s="54">
        <v>0</v>
      </c>
      <c r="CO18" s="50">
        <f t="shared" si="40"/>
        <v>0</v>
      </c>
      <c r="CP18" s="54">
        <v>0</v>
      </c>
      <c r="CQ18" s="50">
        <v>0</v>
      </c>
      <c r="CR18" s="46">
        <f t="shared" si="5"/>
        <v>15975.9</v>
      </c>
      <c r="CS18" s="46">
        <f t="shared" si="5"/>
        <v>3993.975</v>
      </c>
      <c r="CT18" s="46">
        <f t="shared" si="6"/>
        <v>3469.89</v>
      </c>
      <c r="CU18" s="54">
        <v>0</v>
      </c>
      <c r="CV18" s="50">
        <f t="shared" si="41"/>
        <v>0</v>
      </c>
      <c r="CW18" s="53">
        <v>0</v>
      </c>
      <c r="CX18" s="54">
        <v>0</v>
      </c>
      <c r="CY18" s="50">
        <f t="shared" si="42"/>
        <v>0</v>
      </c>
      <c r="CZ18" s="50">
        <v>0</v>
      </c>
      <c r="DA18" s="54">
        <v>0</v>
      </c>
      <c r="DB18" s="50">
        <f t="shared" si="43"/>
        <v>0</v>
      </c>
      <c r="DC18" s="50">
        <v>0</v>
      </c>
      <c r="DD18" s="54">
        <v>0</v>
      </c>
      <c r="DE18" s="50">
        <f t="shared" si="44"/>
        <v>0</v>
      </c>
      <c r="DF18" s="50">
        <v>0</v>
      </c>
      <c r="DG18" s="54">
        <v>0</v>
      </c>
      <c r="DH18" s="50">
        <f t="shared" si="45"/>
        <v>0</v>
      </c>
      <c r="DI18" s="50">
        <v>0</v>
      </c>
      <c r="DJ18" s="54">
        <v>3000</v>
      </c>
      <c r="DK18" s="50">
        <f t="shared" si="46"/>
        <v>750</v>
      </c>
      <c r="DL18" s="50">
        <v>0</v>
      </c>
      <c r="DM18" s="54">
        <v>0</v>
      </c>
      <c r="DN18" s="52">
        <f t="shared" si="7"/>
        <v>3000</v>
      </c>
      <c r="DO18" s="52">
        <f t="shared" si="7"/>
        <v>750</v>
      </c>
      <c r="DP18" s="52">
        <f t="shared" si="8"/>
        <v>0</v>
      </c>
    </row>
    <row r="19" spans="1:120" s="16" customFormat="1" ht="21" customHeight="1">
      <c r="A19" s="15">
        <v>10</v>
      </c>
      <c r="B19" s="42" t="s">
        <v>16</v>
      </c>
      <c r="C19" s="54">
        <v>7111.5</v>
      </c>
      <c r="D19" s="54">
        <v>0</v>
      </c>
      <c r="E19" s="46">
        <f t="shared" si="0"/>
        <v>75719</v>
      </c>
      <c r="F19" s="46">
        <f t="shared" si="0"/>
        <v>18929.75</v>
      </c>
      <c r="G19" s="46">
        <f t="shared" si="0"/>
        <v>16857.55</v>
      </c>
      <c r="H19" s="46">
        <f t="shared" si="9"/>
        <v>89.05320989447827</v>
      </c>
      <c r="I19" s="47">
        <f t="shared" si="1"/>
        <v>20153.6</v>
      </c>
      <c r="J19" s="47">
        <f t="shared" si="1"/>
        <v>5038.4</v>
      </c>
      <c r="K19" s="47">
        <f t="shared" si="1"/>
        <v>2966.2</v>
      </c>
      <c r="L19" s="47">
        <f t="shared" si="2"/>
        <v>58.871864083836144</v>
      </c>
      <c r="M19" s="48">
        <f t="shared" si="3"/>
        <v>11374.1</v>
      </c>
      <c r="N19" s="48">
        <f t="shared" si="3"/>
        <v>2843.525</v>
      </c>
      <c r="O19" s="48">
        <f t="shared" si="3"/>
        <v>2030.1499999999999</v>
      </c>
      <c r="P19" s="49">
        <f t="shared" si="10"/>
        <v>71.39553898770012</v>
      </c>
      <c r="Q19" s="54">
        <v>4100.5</v>
      </c>
      <c r="R19" s="50">
        <f t="shared" si="11"/>
        <v>1025.125</v>
      </c>
      <c r="S19" s="54">
        <v>90.6</v>
      </c>
      <c r="T19" s="50">
        <f t="shared" si="12"/>
        <v>8.837946591879039</v>
      </c>
      <c r="U19" s="54">
        <v>5950</v>
      </c>
      <c r="V19" s="50">
        <f t="shared" si="13"/>
        <v>1487.5</v>
      </c>
      <c r="W19" s="54">
        <v>733.05</v>
      </c>
      <c r="X19" s="50">
        <f t="shared" si="14"/>
        <v>49.280672268907566</v>
      </c>
      <c r="Y19" s="54">
        <v>7273.6</v>
      </c>
      <c r="Z19" s="50">
        <f t="shared" si="15"/>
        <v>1818.4</v>
      </c>
      <c r="AA19" s="54">
        <v>1939.55</v>
      </c>
      <c r="AB19" s="50">
        <f t="shared" si="16"/>
        <v>106.66245050593928</v>
      </c>
      <c r="AC19" s="54">
        <v>476</v>
      </c>
      <c r="AD19" s="50">
        <f t="shared" si="17"/>
        <v>119</v>
      </c>
      <c r="AE19" s="54">
        <v>94</v>
      </c>
      <c r="AF19" s="50">
        <f t="shared" si="18"/>
        <v>78.99159663865547</v>
      </c>
      <c r="AG19" s="54">
        <v>0</v>
      </c>
      <c r="AH19" s="50">
        <f t="shared" si="19"/>
        <v>0</v>
      </c>
      <c r="AI19" s="54">
        <v>0</v>
      </c>
      <c r="AJ19" s="50" t="e">
        <f t="shared" si="20"/>
        <v>#DIV/0!</v>
      </c>
      <c r="AK19" s="54">
        <v>0</v>
      </c>
      <c r="AL19" s="50">
        <f t="shared" si="21"/>
        <v>0</v>
      </c>
      <c r="AM19" s="50">
        <v>0</v>
      </c>
      <c r="AN19" s="54">
        <v>0</v>
      </c>
      <c r="AO19" s="50">
        <f t="shared" si="22"/>
        <v>0</v>
      </c>
      <c r="AP19" s="50">
        <v>0</v>
      </c>
      <c r="AQ19" s="54">
        <v>55565.4</v>
      </c>
      <c r="AR19" s="50">
        <f t="shared" si="23"/>
        <v>13891.349999999999</v>
      </c>
      <c r="AS19" s="50">
        <f t="shared" si="24"/>
        <v>13891.349999999999</v>
      </c>
      <c r="AT19" s="54">
        <v>0</v>
      </c>
      <c r="AU19" s="50">
        <f t="shared" si="25"/>
        <v>0</v>
      </c>
      <c r="AV19" s="50">
        <v>0</v>
      </c>
      <c r="AW19" s="54">
        <v>0</v>
      </c>
      <c r="AX19" s="50">
        <f t="shared" si="26"/>
        <v>0</v>
      </c>
      <c r="AY19" s="50">
        <v>0</v>
      </c>
      <c r="AZ19" s="54">
        <v>0</v>
      </c>
      <c r="BA19" s="50">
        <f t="shared" si="27"/>
        <v>0</v>
      </c>
      <c r="BB19" s="50">
        <v>0</v>
      </c>
      <c r="BC19" s="47">
        <f t="shared" si="4"/>
        <v>1903</v>
      </c>
      <c r="BD19" s="47">
        <f t="shared" si="4"/>
        <v>475.75</v>
      </c>
      <c r="BE19" s="47">
        <f t="shared" si="4"/>
        <v>109</v>
      </c>
      <c r="BF19" s="51">
        <f t="shared" si="28"/>
        <v>22.911192853389384</v>
      </c>
      <c r="BG19" s="54">
        <v>803</v>
      </c>
      <c r="BH19" s="50">
        <f t="shared" si="29"/>
        <v>200.75</v>
      </c>
      <c r="BI19" s="54">
        <v>109</v>
      </c>
      <c r="BJ19" s="54">
        <v>1000</v>
      </c>
      <c r="BK19" s="50">
        <f t="shared" si="30"/>
        <v>250</v>
      </c>
      <c r="BL19" s="50">
        <v>0</v>
      </c>
      <c r="BM19" s="54">
        <v>0</v>
      </c>
      <c r="BN19" s="50">
        <f t="shared" si="31"/>
        <v>0</v>
      </c>
      <c r="BO19" s="50">
        <v>0</v>
      </c>
      <c r="BP19" s="54">
        <v>100</v>
      </c>
      <c r="BQ19" s="50">
        <f t="shared" si="32"/>
        <v>25</v>
      </c>
      <c r="BR19" s="50">
        <v>0</v>
      </c>
      <c r="BS19" s="54">
        <v>0</v>
      </c>
      <c r="BT19" s="50">
        <f t="shared" si="33"/>
        <v>0</v>
      </c>
      <c r="BU19" s="50">
        <v>0</v>
      </c>
      <c r="BV19" s="54">
        <v>0</v>
      </c>
      <c r="BW19" s="50">
        <f t="shared" si="34"/>
        <v>0</v>
      </c>
      <c r="BX19" s="50">
        <v>0</v>
      </c>
      <c r="BY19" s="54">
        <v>0</v>
      </c>
      <c r="BZ19" s="50">
        <f t="shared" si="35"/>
        <v>0</v>
      </c>
      <c r="CA19" s="50">
        <v>0</v>
      </c>
      <c r="CB19" s="54">
        <v>300</v>
      </c>
      <c r="CC19" s="50">
        <f t="shared" si="36"/>
        <v>75</v>
      </c>
      <c r="CD19" s="50">
        <v>0</v>
      </c>
      <c r="CE19" s="54">
        <v>0</v>
      </c>
      <c r="CF19" s="50">
        <f t="shared" si="37"/>
        <v>0</v>
      </c>
      <c r="CG19" s="50">
        <v>0</v>
      </c>
      <c r="CH19" s="50">
        <v>0</v>
      </c>
      <c r="CI19" s="50">
        <f t="shared" si="38"/>
        <v>0</v>
      </c>
      <c r="CJ19" s="50">
        <v>0</v>
      </c>
      <c r="CK19" s="54">
        <v>0</v>
      </c>
      <c r="CL19" s="50">
        <f t="shared" si="39"/>
        <v>0</v>
      </c>
      <c r="CM19" s="50">
        <v>0</v>
      </c>
      <c r="CN19" s="54">
        <v>150.5</v>
      </c>
      <c r="CO19" s="50">
        <f t="shared" si="40"/>
        <v>37.625</v>
      </c>
      <c r="CP19" s="54">
        <v>0</v>
      </c>
      <c r="CQ19" s="50">
        <v>0</v>
      </c>
      <c r="CR19" s="46">
        <f t="shared" si="5"/>
        <v>75719</v>
      </c>
      <c r="CS19" s="46">
        <f t="shared" si="5"/>
        <v>18929.75</v>
      </c>
      <c r="CT19" s="46">
        <f t="shared" si="6"/>
        <v>16857.55</v>
      </c>
      <c r="CU19" s="54">
        <v>0</v>
      </c>
      <c r="CV19" s="50">
        <f t="shared" si="41"/>
        <v>0</v>
      </c>
      <c r="CW19" s="53">
        <v>0</v>
      </c>
      <c r="CX19" s="54">
        <v>0</v>
      </c>
      <c r="CY19" s="50">
        <f t="shared" si="42"/>
        <v>0</v>
      </c>
      <c r="CZ19" s="50">
        <v>0</v>
      </c>
      <c r="DA19" s="54">
        <v>0</v>
      </c>
      <c r="DB19" s="50">
        <f t="shared" si="43"/>
        <v>0</v>
      </c>
      <c r="DC19" s="50">
        <v>0</v>
      </c>
      <c r="DD19" s="54">
        <v>0</v>
      </c>
      <c r="DE19" s="50">
        <f t="shared" si="44"/>
        <v>0</v>
      </c>
      <c r="DF19" s="50">
        <v>0</v>
      </c>
      <c r="DG19" s="54">
        <v>0</v>
      </c>
      <c r="DH19" s="50">
        <f t="shared" si="45"/>
        <v>0</v>
      </c>
      <c r="DI19" s="50">
        <v>0</v>
      </c>
      <c r="DJ19" s="54">
        <v>0</v>
      </c>
      <c r="DK19" s="50">
        <f t="shared" si="46"/>
        <v>0</v>
      </c>
      <c r="DL19" s="50">
        <v>0</v>
      </c>
      <c r="DM19" s="54">
        <v>0</v>
      </c>
      <c r="DN19" s="52">
        <f t="shared" si="7"/>
        <v>0</v>
      </c>
      <c r="DO19" s="52">
        <f t="shared" si="7"/>
        <v>0</v>
      </c>
      <c r="DP19" s="52">
        <f t="shared" si="8"/>
        <v>0</v>
      </c>
    </row>
    <row r="20" spans="1:120" s="16" customFormat="1" ht="21" customHeight="1">
      <c r="A20" s="15">
        <v>11</v>
      </c>
      <c r="B20" s="42" t="s">
        <v>17</v>
      </c>
      <c r="C20" s="54">
        <v>430.7</v>
      </c>
      <c r="D20" s="54">
        <v>0</v>
      </c>
      <c r="E20" s="46">
        <f t="shared" si="0"/>
        <v>3700</v>
      </c>
      <c r="F20" s="46">
        <f t="shared" si="0"/>
        <v>925</v>
      </c>
      <c r="G20" s="46">
        <f t="shared" si="0"/>
        <v>875</v>
      </c>
      <c r="H20" s="46">
        <f t="shared" si="9"/>
        <v>94.5945945945946</v>
      </c>
      <c r="I20" s="47">
        <f t="shared" si="1"/>
        <v>200</v>
      </c>
      <c r="J20" s="47">
        <f t="shared" si="1"/>
        <v>50</v>
      </c>
      <c r="K20" s="47">
        <f t="shared" si="1"/>
        <v>0</v>
      </c>
      <c r="L20" s="47">
        <f t="shared" si="2"/>
        <v>0</v>
      </c>
      <c r="M20" s="48">
        <f t="shared" si="3"/>
        <v>29.5</v>
      </c>
      <c r="N20" s="48">
        <f t="shared" si="3"/>
        <v>7.375000000000001</v>
      </c>
      <c r="O20" s="48">
        <f t="shared" si="3"/>
        <v>0</v>
      </c>
      <c r="P20" s="49">
        <f t="shared" si="10"/>
        <v>0</v>
      </c>
      <c r="Q20" s="54">
        <v>0.2</v>
      </c>
      <c r="R20" s="50">
        <f t="shared" si="11"/>
        <v>0.05</v>
      </c>
      <c r="S20" s="54">
        <v>0</v>
      </c>
      <c r="T20" s="50">
        <f t="shared" si="12"/>
        <v>0</v>
      </c>
      <c r="U20" s="54">
        <v>112.5</v>
      </c>
      <c r="V20" s="50">
        <f t="shared" si="13"/>
        <v>28.125</v>
      </c>
      <c r="W20" s="54">
        <v>0</v>
      </c>
      <c r="X20" s="50">
        <f t="shared" si="14"/>
        <v>0</v>
      </c>
      <c r="Y20" s="54">
        <v>29.3</v>
      </c>
      <c r="Z20" s="50">
        <f t="shared" si="15"/>
        <v>7.325000000000001</v>
      </c>
      <c r="AA20" s="54">
        <v>0</v>
      </c>
      <c r="AB20" s="50">
        <f t="shared" si="16"/>
        <v>0</v>
      </c>
      <c r="AC20" s="54">
        <v>0</v>
      </c>
      <c r="AD20" s="50">
        <f t="shared" si="17"/>
        <v>0</v>
      </c>
      <c r="AE20" s="54">
        <v>0</v>
      </c>
      <c r="AF20" s="50" t="e">
        <f t="shared" si="18"/>
        <v>#DIV/0!</v>
      </c>
      <c r="AG20" s="54">
        <v>0</v>
      </c>
      <c r="AH20" s="50">
        <f t="shared" si="19"/>
        <v>0</v>
      </c>
      <c r="AI20" s="54">
        <v>0</v>
      </c>
      <c r="AJ20" s="50" t="e">
        <f t="shared" si="20"/>
        <v>#DIV/0!</v>
      </c>
      <c r="AK20" s="54">
        <v>0</v>
      </c>
      <c r="AL20" s="50">
        <f t="shared" si="21"/>
        <v>0</v>
      </c>
      <c r="AM20" s="50">
        <v>0</v>
      </c>
      <c r="AN20" s="54">
        <v>0</v>
      </c>
      <c r="AO20" s="50">
        <f t="shared" si="22"/>
        <v>0</v>
      </c>
      <c r="AP20" s="50">
        <v>0</v>
      </c>
      <c r="AQ20" s="54">
        <v>3500</v>
      </c>
      <c r="AR20" s="50">
        <f t="shared" si="23"/>
        <v>875</v>
      </c>
      <c r="AS20" s="50">
        <f t="shared" si="24"/>
        <v>875</v>
      </c>
      <c r="AT20" s="54">
        <v>0</v>
      </c>
      <c r="AU20" s="50">
        <f t="shared" si="25"/>
        <v>0</v>
      </c>
      <c r="AV20" s="50">
        <v>0</v>
      </c>
      <c r="AW20" s="54">
        <v>0</v>
      </c>
      <c r="AX20" s="50">
        <f t="shared" si="26"/>
        <v>0</v>
      </c>
      <c r="AY20" s="50">
        <v>0</v>
      </c>
      <c r="AZ20" s="54">
        <v>0</v>
      </c>
      <c r="BA20" s="50">
        <f t="shared" si="27"/>
        <v>0</v>
      </c>
      <c r="BB20" s="50">
        <v>0</v>
      </c>
      <c r="BC20" s="47">
        <f t="shared" si="4"/>
        <v>58</v>
      </c>
      <c r="BD20" s="47">
        <f t="shared" si="4"/>
        <v>14.5</v>
      </c>
      <c r="BE20" s="47">
        <f t="shared" si="4"/>
        <v>0</v>
      </c>
      <c r="BF20" s="51">
        <f t="shared" si="28"/>
        <v>0</v>
      </c>
      <c r="BG20" s="54">
        <v>58</v>
      </c>
      <c r="BH20" s="50">
        <f t="shared" si="29"/>
        <v>14.5</v>
      </c>
      <c r="BI20" s="54">
        <v>0</v>
      </c>
      <c r="BJ20" s="54">
        <v>0</v>
      </c>
      <c r="BK20" s="50">
        <f t="shared" si="30"/>
        <v>0</v>
      </c>
      <c r="BL20" s="50">
        <v>0</v>
      </c>
      <c r="BM20" s="54">
        <v>0</v>
      </c>
      <c r="BN20" s="50">
        <f t="shared" si="31"/>
        <v>0</v>
      </c>
      <c r="BO20" s="50">
        <v>0</v>
      </c>
      <c r="BP20" s="54">
        <v>0</v>
      </c>
      <c r="BQ20" s="50">
        <f t="shared" si="32"/>
        <v>0</v>
      </c>
      <c r="BR20" s="50">
        <v>0</v>
      </c>
      <c r="BS20" s="54">
        <v>0</v>
      </c>
      <c r="BT20" s="50">
        <f t="shared" si="33"/>
        <v>0</v>
      </c>
      <c r="BU20" s="50">
        <v>0</v>
      </c>
      <c r="BV20" s="54">
        <v>0</v>
      </c>
      <c r="BW20" s="50">
        <f t="shared" si="34"/>
        <v>0</v>
      </c>
      <c r="BX20" s="50">
        <v>0</v>
      </c>
      <c r="BY20" s="54">
        <v>0</v>
      </c>
      <c r="BZ20" s="50">
        <f t="shared" si="35"/>
        <v>0</v>
      </c>
      <c r="CA20" s="50">
        <v>0</v>
      </c>
      <c r="CB20" s="54">
        <v>0</v>
      </c>
      <c r="CC20" s="50">
        <f t="shared" si="36"/>
        <v>0</v>
      </c>
      <c r="CD20" s="50">
        <v>0</v>
      </c>
      <c r="CE20" s="54">
        <v>0</v>
      </c>
      <c r="CF20" s="50">
        <f t="shared" si="37"/>
        <v>0</v>
      </c>
      <c r="CG20" s="50">
        <v>0</v>
      </c>
      <c r="CH20" s="50">
        <v>0</v>
      </c>
      <c r="CI20" s="50">
        <f t="shared" si="38"/>
        <v>0</v>
      </c>
      <c r="CJ20" s="50">
        <v>0</v>
      </c>
      <c r="CK20" s="54">
        <v>0</v>
      </c>
      <c r="CL20" s="50">
        <f t="shared" si="39"/>
        <v>0</v>
      </c>
      <c r="CM20" s="50">
        <v>0</v>
      </c>
      <c r="CN20" s="54">
        <v>0</v>
      </c>
      <c r="CO20" s="50">
        <f t="shared" si="40"/>
        <v>0</v>
      </c>
      <c r="CP20" s="54">
        <v>0</v>
      </c>
      <c r="CQ20" s="50">
        <v>0</v>
      </c>
      <c r="CR20" s="46">
        <f t="shared" si="5"/>
        <v>3700</v>
      </c>
      <c r="CS20" s="46">
        <f t="shared" si="5"/>
        <v>925</v>
      </c>
      <c r="CT20" s="46">
        <f t="shared" si="6"/>
        <v>875</v>
      </c>
      <c r="CU20" s="54">
        <v>0</v>
      </c>
      <c r="CV20" s="50">
        <f t="shared" si="41"/>
        <v>0</v>
      </c>
      <c r="CW20" s="53">
        <v>0</v>
      </c>
      <c r="CX20" s="54">
        <v>0</v>
      </c>
      <c r="CY20" s="50">
        <f t="shared" si="42"/>
        <v>0</v>
      </c>
      <c r="CZ20" s="50">
        <v>0</v>
      </c>
      <c r="DA20" s="54">
        <v>0</v>
      </c>
      <c r="DB20" s="50">
        <f t="shared" si="43"/>
        <v>0</v>
      </c>
      <c r="DC20" s="50">
        <v>0</v>
      </c>
      <c r="DD20" s="54">
        <v>0</v>
      </c>
      <c r="DE20" s="50">
        <f t="shared" si="44"/>
        <v>0</v>
      </c>
      <c r="DF20" s="50">
        <v>0</v>
      </c>
      <c r="DG20" s="54">
        <v>0</v>
      </c>
      <c r="DH20" s="50">
        <f t="shared" si="45"/>
        <v>0</v>
      </c>
      <c r="DI20" s="50">
        <v>0</v>
      </c>
      <c r="DJ20" s="54">
        <v>190</v>
      </c>
      <c r="DK20" s="50">
        <f t="shared" si="46"/>
        <v>47.5</v>
      </c>
      <c r="DL20" s="50">
        <v>0</v>
      </c>
      <c r="DM20" s="54">
        <v>0</v>
      </c>
      <c r="DN20" s="52">
        <f t="shared" si="7"/>
        <v>190</v>
      </c>
      <c r="DO20" s="52">
        <f t="shared" si="7"/>
        <v>47.5</v>
      </c>
      <c r="DP20" s="52">
        <f t="shared" si="8"/>
        <v>0</v>
      </c>
    </row>
    <row r="21" spans="1:120" s="16" customFormat="1" ht="21" customHeight="1">
      <c r="A21" s="15">
        <v>12</v>
      </c>
      <c r="B21" s="42" t="s">
        <v>18</v>
      </c>
      <c r="C21" s="54">
        <v>438</v>
      </c>
      <c r="D21" s="54">
        <v>0</v>
      </c>
      <c r="E21" s="46">
        <f t="shared" si="0"/>
        <v>6859.4</v>
      </c>
      <c r="F21" s="46">
        <f t="shared" si="0"/>
        <v>1714.85</v>
      </c>
      <c r="G21" s="46">
        <f t="shared" si="0"/>
        <v>1406.85</v>
      </c>
      <c r="H21" s="46">
        <f t="shared" si="9"/>
        <v>82.03924541505089</v>
      </c>
      <c r="I21" s="47">
        <f t="shared" si="1"/>
        <v>1600</v>
      </c>
      <c r="J21" s="47">
        <f t="shared" si="1"/>
        <v>400</v>
      </c>
      <c r="K21" s="47">
        <f t="shared" si="1"/>
        <v>92</v>
      </c>
      <c r="L21" s="47">
        <f t="shared" si="2"/>
        <v>23</v>
      </c>
      <c r="M21" s="48">
        <f t="shared" si="3"/>
        <v>500</v>
      </c>
      <c r="N21" s="48">
        <f t="shared" si="3"/>
        <v>125</v>
      </c>
      <c r="O21" s="48">
        <f t="shared" si="3"/>
        <v>77</v>
      </c>
      <c r="P21" s="49">
        <f t="shared" si="10"/>
        <v>61.6</v>
      </c>
      <c r="Q21" s="54">
        <v>0</v>
      </c>
      <c r="R21" s="50">
        <f t="shared" si="11"/>
        <v>0</v>
      </c>
      <c r="S21" s="54">
        <v>0</v>
      </c>
      <c r="T21" s="50" t="e">
        <f t="shared" si="12"/>
        <v>#DIV/0!</v>
      </c>
      <c r="U21" s="54">
        <v>500</v>
      </c>
      <c r="V21" s="50">
        <f t="shared" si="13"/>
        <v>125</v>
      </c>
      <c r="W21" s="54">
        <v>15</v>
      </c>
      <c r="X21" s="50">
        <f t="shared" si="14"/>
        <v>12</v>
      </c>
      <c r="Y21" s="54">
        <v>500</v>
      </c>
      <c r="Z21" s="50">
        <f t="shared" si="15"/>
        <v>125</v>
      </c>
      <c r="AA21" s="54">
        <v>77</v>
      </c>
      <c r="AB21" s="50">
        <f t="shared" si="16"/>
        <v>61.6</v>
      </c>
      <c r="AC21" s="54">
        <v>0</v>
      </c>
      <c r="AD21" s="50">
        <f t="shared" si="17"/>
        <v>0</v>
      </c>
      <c r="AE21" s="54">
        <v>0</v>
      </c>
      <c r="AF21" s="50" t="e">
        <f t="shared" si="18"/>
        <v>#DIV/0!</v>
      </c>
      <c r="AG21" s="54">
        <v>0</v>
      </c>
      <c r="AH21" s="50">
        <f t="shared" si="19"/>
        <v>0</v>
      </c>
      <c r="AI21" s="54">
        <v>0</v>
      </c>
      <c r="AJ21" s="50" t="e">
        <f t="shared" si="20"/>
        <v>#DIV/0!</v>
      </c>
      <c r="AK21" s="54">
        <v>0</v>
      </c>
      <c r="AL21" s="50">
        <f t="shared" si="21"/>
        <v>0</v>
      </c>
      <c r="AM21" s="50">
        <v>0</v>
      </c>
      <c r="AN21" s="54">
        <v>0</v>
      </c>
      <c r="AO21" s="50">
        <f t="shared" si="22"/>
        <v>0</v>
      </c>
      <c r="AP21" s="50">
        <v>0</v>
      </c>
      <c r="AQ21" s="54">
        <v>5259.4</v>
      </c>
      <c r="AR21" s="50">
        <f t="shared" si="23"/>
        <v>1314.85</v>
      </c>
      <c r="AS21" s="50">
        <f t="shared" si="24"/>
        <v>1314.85</v>
      </c>
      <c r="AT21" s="54">
        <v>0</v>
      </c>
      <c r="AU21" s="50">
        <f t="shared" si="25"/>
        <v>0</v>
      </c>
      <c r="AV21" s="50">
        <v>0</v>
      </c>
      <c r="AW21" s="54">
        <v>0</v>
      </c>
      <c r="AX21" s="50">
        <f t="shared" si="26"/>
        <v>0</v>
      </c>
      <c r="AY21" s="50">
        <v>0</v>
      </c>
      <c r="AZ21" s="54">
        <v>0</v>
      </c>
      <c r="BA21" s="50">
        <f t="shared" si="27"/>
        <v>0</v>
      </c>
      <c r="BB21" s="50">
        <v>0</v>
      </c>
      <c r="BC21" s="47">
        <f t="shared" si="4"/>
        <v>600</v>
      </c>
      <c r="BD21" s="47">
        <f t="shared" si="4"/>
        <v>150</v>
      </c>
      <c r="BE21" s="47">
        <f t="shared" si="4"/>
        <v>0</v>
      </c>
      <c r="BF21" s="51">
        <f t="shared" si="28"/>
        <v>0</v>
      </c>
      <c r="BG21" s="54">
        <v>587</v>
      </c>
      <c r="BH21" s="50">
        <f t="shared" si="29"/>
        <v>146.75</v>
      </c>
      <c r="BI21" s="54">
        <v>0</v>
      </c>
      <c r="BJ21" s="54">
        <v>13</v>
      </c>
      <c r="BK21" s="50">
        <f t="shared" si="30"/>
        <v>3.25</v>
      </c>
      <c r="BL21" s="50">
        <v>0</v>
      </c>
      <c r="BM21" s="54">
        <v>0</v>
      </c>
      <c r="BN21" s="50">
        <f t="shared" si="31"/>
        <v>0</v>
      </c>
      <c r="BO21" s="50">
        <v>0</v>
      </c>
      <c r="BP21" s="54">
        <v>0</v>
      </c>
      <c r="BQ21" s="50">
        <f t="shared" si="32"/>
        <v>0</v>
      </c>
      <c r="BR21" s="50">
        <v>0</v>
      </c>
      <c r="BS21" s="54">
        <v>0</v>
      </c>
      <c r="BT21" s="50">
        <f t="shared" si="33"/>
        <v>0</v>
      </c>
      <c r="BU21" s="50">
        <v>0</v>
      </c>
      <c r="BV21" s="54">
        <v>0</v>
      </c>
      <c r="BW21" s="50">
        <f t="shared" si="34"/>
        <v>0</v>
      </c>
      <c r="BX21" s="50">
        <v>0</v>
      </c>
      <c r="BY21" s="54">
        <v>0</v>
      </c>
      <c r="BZ21" s="50">
        <f t="shared" si="35"/>
        <v>0</v>
      </c>
      <c r="CA21" s="50">
        <v>0</v>
      </c>
      <c r="CB21" s="54">
        <v>0</v>
      </c>
      <c r="CC21" s="50">
        <f t="shared" si="36"/>
        <v>0</v>
      </c>
      <c r="CD21" s="50">
        <v>0</v>
      </c>
      <c r="CE21" s="54">
        <v>0</v>
      </c>
      <c r="CF21" s="50">
        <f t="shared" si="37"/>
        <v>0</v>
      </c>
      <c r="CG21" s="50">
        <v>0</v>
      </c>
      <c r="CH21" s="50">
        <v>0</v>
      </c>
      <c r="CI21" s="50">
        <f t="shared" si="38"/>
        <v>0</v>
      </c>
      <c r="CJ21" s="50">
        <v>0</v>
      </c>
      <c r="CK21" s="54">
        <v>0</v>
      </c>
      <c r="CL21" s="50">
        <f t="shared" si="39"/>
        <v>0</v>
      </c>
      <c r="CM21" s="50">
        <v>0</v>
      </c>
      <c r="CN21" s="54">
        <v>0</v>
      </c>
      <c r="CO21" s="50">
        <f t="shared" si="40"/>
        <v>0</v>
      </c>
      <c r="CP21" s="54">
        <v>0</v>
      </c>
      <c r="CQ21" s="50">
        <v>0</v>
      </c>
      <c r="CR21" s="46">
        <f t="shared" si="5"/>
        <v>6859.4</v>
      </c>
      <c r="CS21" s="46">
        <f t="shared" si="5"/>
        <v>1714.85</v>
      </c>
      <c r="CT21" s="46">
        <f t="shared" si="6"/>
        <v>1406.85</v>
      </c>
      <c r="CU21" s="54">
        <v>0</v>
      </c>
      <c r="CV21" s="50">
        <f t="shared" si="41"/>
        <v>0</v>
      </c>
      <c r="CW21" s="53">
        <v>0</v>
      </c>
      <c r="CX21" s="54">
        <v>0</v>
      </c>
      <c r="CY21" s="50">
        <f t="shared" si="42"/>
        <v>0</v>
      </c>
      <c r="CZ21" s="50">
        <v>0</v>
      </c>
      <c r="DA21" s="54">
        <v>0</v>
      </c>
      <c r="DB21" s="50">
        <f t="shared" si="43"/>
        <v>0</v>
      </c>
      <c r="DC21" s="50">
        <v>0</v>
      </c>
      <c r="DD21" s="54">
        <v>0</v>
      </c>
      <c r="DE21" s="50">
        <f t="shared" si="44"/>
        <v>0</v>
      </c>
      <c r="DF21" s="50">
        <v>0</v>
      </c>
      <c r="DG21" s="54">
        <v>0</v>
      </c>
      <c r="DH21" s="50">
        <f t="shared" si="45"/>
        <v>0</v>
      </c>
      <c r="DI21" s="50">
        <v>0</v>
      </c>
      <c r="DJ21" s="54">
        <v>350</v>
      </c>
      <c r="DK21" s="50">
        <f t="shared" si="46"/>
        <v>87.5</v>
      </c>
      <c r="DL21" s="50">
        <v>0</v>
      </c>
      <c r="DM21" s="54">
        <v>0</v>
      </c>
      <c r="DN21" s="52">
        <f t="shared" si="7"/>
        <v>350</v>
      </c>
      <c r="DO21" s="52">
        <f t="shared" si="7"/>
        <v>87.5</v>
      </c>
      <c r="DP21" s="52">
        <f t="shared" si="8"/>
        <v>0</v>
      </c>
    </row>
    <row r="22" spans="1:120" ht="17.25">
      <c r="A22" s="15">
        <v>13</v>
      </c>
      <c r="B22" s="42" t="s">
        <v>19</v>
      </c>
      <c r="C22" s="54">
        <v>4832</v>
      </c>
      <c r="D22" s="54">
        <v>800</v>
      </c>
      <c r="E22" s="46">
        <f t="shared" si="0"/>
        <v>68701.3</v>
      </c>
      <c r="F22" s="46">
        <f t="shared" si="0"/>
        <v>17175.325</v>
      </c>
      <c r="G22" s="46">
        <f t="shared" si="0"/>
        <v>14613.724999999999</v>
      </c>
      <c r="H22" s="46">
        <f t="shared" si="9"/>
        <v>85.08558062220072</v>
      </c>
      <c r="I22" s="47">
        <f t="shared" si="1"/>
        <v>29159.4</v>
      </c>
      <c r="J22" s="47">
        <f t="shared" si="1"/>
        <v>7289.85</v>
      </c>
      <c r="K22" s="47">
        <f t="shared" si="1"/>
        <v>4728.25</v>
      </c>
      <c r="L22" s="47">
        <f t="shared" si="2"/>
        <v>64.86073101641323</v>
      </c>
      <c r="M22" s="48">
        <f t="shared" si="3"/>
        <v>11100</v>
      </c>
      <c r="N22" s="48">
        <f t="shared" si="3"/>
        <v>2775</v>
      </c>
      <c r="O22" s="48">
        <f t="shared" si="3"/>
        <v>3457.1600000000003</v>
      </c>
      <c r="P22" s="49">
        <f t="shared" si="10"/>
        <v>124.58234234234236</v>
      </c>
      <c r="Q22" s="54">
        <v>6000</v>
      </c>
      <c r="R22" s="50">
        <f t="shared" si="11"/>
        <v>1500</v>
      </c>
      <c r="S22" s="54">
        <v>57.9</v>
      </c>
      <c r="T22" s="50">
        <f t="shared" si="12"/>
        <v>3.86</v>
      </c>
      <c r="U22" s="54">
        <v>11979.4</v>
      </c>
      <c r="V22" s="50">
        <f t="shared" si="13"/>
        <v>2994.85</v>
      </c>
      <c r="W22" s="54">
        <v>1111.09</v>
      </c>
      <c r="X22" s="50">
        <f t="shared" si="14"/>
        <v>37.100021703925066</v>
      </c>
      <c r="Y22" s="54">
        <v>5100</v>
      </c>
      <c r="Z22" s="50">
        <f t="shared" si="15"/>
        <v>1275</v>
      </c>
      <c r="AA22" s="54">
        <v>3399.26</v>
      </c>
      <c r="AB22" s="50">
        <f t="shared" si="16"/>
        <v>266.6086274509804</v>
      </c>
      <c r="AC22" s="54">
        <v>1080</v>
      </c>
      <c r="AD22" s="50">
        <f t="shared" si="17"/>
        <v>270</v>
      </c>
      <c r="AE22" s="54">
        <v>160</v>
      </c>
      <c r="AF22" s="50">
        <f t="shared" si="18"/>
        <v>59.25925925925926</v>
      </c>
      <c r="AG22" s="54">
        <v>0</v>
      </c>
      <c r="AH22" s="50">
        <f t="shared" si="19"/>
        <v>0</v>
      </c>
      <c r="AI22" s="54">
        <v>0</v>
      </c>
      <c r="AJ22" s="50" t="e">
        <f t="shared" si="20"/>
        <v>#DIV/0!</v>
      </c>
      <c r="AK22" s="54">
        <v>0</v>
      </c>
      <c r="AL22" s="50">
        <f t="shared" si="21"/>
        <v>0</v>
      </c>
      <c r="AM22" s="50">
        <v>0</v>
      </c>
      <c r="AN22" s="54">
        <v>0</v>
      </c>
      <c r="AO22" s="50">
        <f t="shared" si="22"/>
        <v>0</v>
      </c>
      <c r="AP22" s="50">
        <v>0</v>
      </c>
      <c r="AQ22" s="54">
        <v>39541.9</v>
      </c>
      <c r="AR22" s="50">
        <f t="shared" si="23"/>
        <v>9885.475</v>
      </c>
      <c r="AS22" s="50">
        <f t="shared" si="24"/>
        <v>9885.475</v>
      </c>
      <c r="AT22" s="54">
        <v>0</v>
      </c>
      <c r="AU22" s="50">
        <f t="shared" si="25"/>
        <v>0</v>
      </c>
      <c r="AV22" s="50">
        <v>0</v>
      </c>
      <c r="AW22" s="54">
        <v>0</v>
      </c>
      <c r="AX22" s="50">
        <f t="shared" si="26"/>
        <v>0</v>
      </c>
      <c r="AY22" s="50">
        <v>0</v>
      </c>
      <c r="AZ22" s="54">
        <v>0</v>
      </c>
      <c r="BA22" s="50">
        <f t="shared" si="27"/>
        <v>0</v>
      </c>
      <c r="BB22" s="50">
        <v>0</v>
      </c>
      <c r="BC22" s="47">
        <f t="shared" si="4"/>
        <v>1000</v>
      </c>
      <c r="BD22" s="47">
        <f t="shared" si="4"/>
        <v>250</v>
      </c>
      <c r="BE22" s="47">
        <f t="shared" si="4"/>
        <v>0</v>
      </c>
      <c r="BF22" s="51">
        <f t="shared" si="28"/>
        <v>0</v>
      </c>
      <c r="BG22" s="54">
        <v>640</v>
      </c>
      <c r="BH22" s="50">
        <f t="shared" si="29"/>
        <v>160</v>
      </c>
      <c r="BI22" s="54">
        <v>0</v>
      </c>
      <c r="BJ22" s="54">
        <v>100</v>
      </c>
      <c r="BK22" s="50">
        <f t="shared" si="30"/>
        <v>25</v>
      </c>
      <c r="BL22" s="50">
        <v>0</v>
      </c>
      <c r="BM22" s="54">
        <v>0</v>
      </c>
      <c r="BN22" s="50">
        <f t="shared" si="31"/>
        <v>0</v>
      </c>
      <c r="BO22" s="50">
        <v>0</v>
      </c>
      <c r="BP22" s="54">
        <v>260</v>
      </c>
      <c r="BQ22" s="50">
        <f t="shared" si="32"/>
        <v>65</v>
      </c>
      <c r="BR22" s="50">
        <v>0</v>
      </c>
      <c r="BS22" s="54">
        <v>0</v>
      </c>
      <c r="BT22" s="50">
        <f t="shared" si="33"/>
        <v>0</v>
      </c>
      <c r="BU22" s="50">
        <v>0</v>
      </c>
      <c r="BV22" s="54">
        <v>0</v>
      </c>
      <c r="BW22" s="50">
        <f t="shared" si="34"/>
        <v>0</v>
      </c>
      <c r="BX22" s="50">
        <v>0</v>
      </c>
      <c r="BY22" s="54">
        <v>0</v>
      </c>
      <c r="BZ22" s="50">
        <f t="shared" si="35"/>
        <v>0</v>
      </c>
      <c r="CA22" s="50">
        <v>0</v>
      </c>
      <c r="CB22" s="54">
        <v>0</v>
      </c>
      <c r="CC22" s="50">
        <f t="shared" si="36"/>
        <v>0</v>
      </c>
      <c r="CD22" s="50">
        <v>0</v>
      </c>
      <c r="CE22" s="54">
        <v>0</v>
      </c>
      <c r="CF22" s="50">
        <f t="shared" si="37"/>
        <v>0</v>
      </c>
      <c r="CG22" s="50">
        <v>0</v>
      </c>
      <c r="CH22" s="50">
        <v>0</v>
      </c>
      <c r="CI22" s="50">
        <f t="shared" si="38"/>
        <v>0</v>
      </c>
      <c r="CJ22" s="50">
        <v>0</v>
      </c>
      <c r="CK22" s="54">
        <v>0</v>
      </c>
      <c r="CL22" s="50">
        <f t="shared" si="39"/>
        <v>0</v>
      </c>
      <c r="CM22" s="50">
        <v>0</v>
      </c>
      <c r="CN22" s="54">
        <v>4000</v>
      </c>
      <c r="CO22" s="50">
        <f t="shared" si="40"/>
        <v>1000</v>
      </c>
      <c r="CP22" s="54">
        <v>0</v>
      </c>
      <c r="CQ22" s="50">
        <v>0</v>
      </c>
      <c r="CR22" s="46">
        <f t="shared" si="5"/>
        <v>68701.3</v>
      </c>
      <c r="CS22" s="46">
        <f t="shared" si="5"/>
        <v>17175.325</v>
      </c>
      <c r="CT22" s="46">
        <f t="shared" si="6"/>
        <v>14613.725</v>
      </c>
      <c r="CU22" s="54">
        <v>0</v>
      </c>
      <c r="CV22" s="50">
        <f t="shared" si="41"/>
        <v>0</v>
      </c>
      <c r="CW22" s="53">
        <v>0</v>
      </c>
      <c r="CX22" s="54">
        <v>0</v>
      </c>
      <c r="CY22" s="50">
        <f t="shared" si="42"/>
        <v>0</v>
      </c>
      <c r="CZ22" s="50">
        <v>0</v>
      </c>
      <c r="DA22" s="54">
        <v>0</v>
      </c>
      <c r="DB22" s="50">
        <f t="shared" si="43"/>
        <v>0</v>
      </c>
      <c r="DC22" s="50">
        <v>0</v>
      </c>
      <c r="DD22" s="54">
        <v>0</v>
      </c>
      <c r="DE22" s="50">
        <f t="shared" si="44"/>
        <v>0</v>
      </c>
      <c r="DF22" s="50">
        <v>0</v>
      </c>
      <c r="DG22" s="54">
        <v>0</v>
      </c>
      <c r="DH22" s="50">
        <f t="shared" si="45"/>
        <v>0</v>
      </c>
      <c r="DI22" s="50">
        <v>0</v>
      </c>
      <c r="DJ22" s="54">
        <v>11000</v>
      </c>
      <c r="DK22" s="50">
        <f t="shared" si="46"/>
        <v>2750</v>
      </c>
      <c r="DL22" s="50">
        <v>2000</v>
      </c>
      <c r="DM22" s="54">
        <v>0</v>
      </c>
      <c r="DN22" s="52">
        <f t="shared" si="7"/>
        <v>11000</v>
      </c>
      <c r="DO22" s="52">
        <f t="shared" si="7"/>
        <v>2750</v>
      </c>
      <c r="DP22" s="52">
        <f t="shared" si="8"/>
        <v>2000</v>
      </c>
    </row>
    <row r="23" spans="1:120" ht="17.25">
      <c r="A23" s="15">
        <v>14</v>
      </c>
      <c r="B23" s="42" t="s">
        <v>20</v>
      </c>
      <c r="C23" s="54">
        <v>17058</v>
      </c>
      <c r="D23" s="54">
        <v>0</v>
      </c>
      <c r="E23" s="46">
        <f t="shared" si="0"/>
        <v>50852.299999999996</v>
      </c>
      <c r="F23" s="46">
        <f t="shared" si="0"/>
        <v>12713.074999999999</v>
      </c>
      <c r="G23" s="46">
        <f t="shared" si="0"/>
        <v>10512.02</v>
      </c>
      <c r="H23" s="46">
        <f t="shared" si="9"/>
        <v>82.68668280490755</v>
      </c>
      <c r="I23" s="47">
        <f t="shared" si="1"/>
        <v>17845</v>
      </c>
      <c r="J23" s="47">
        <f t="shared" si="1"/>
        <v>4461.25</v>
      </c>
      <c r="K23" s="47">
        <f t="shared" si="1"/>
        <v>2310.52</v>
      </c>
      <c r="L23" s="47">
        <f t="shared" si="2"/>
        <v>51.79086578873634</v>
      </c>
      <c r="M23" s="48">
        <f t="shared" si="3"/>
        <v>4710</v>
      </c>
      <c r="N23" s="48">
        <f t="shared" si="3"/>
        <v>1177.5</v>
      </c>
      <c r="O23" s="48">
        <f t="shared" si="3"/>
        <v>1121.76</v>
      </c>
      <c r="P23" s="49">
        <f t="shared" si="10"/>
        <v>95.26624203821656</v>
      </c>
      <c r="Q23" s="54">
        <v>980</v>
      </c>
      <c r="R23" s="50">
        <f t="shared" si="11"/>
        <v>245</v>
      </c>
      <c r="S23" s="54">
        <v>1.91</v>
      </c>
      <c r="T23" s="50">
        <f t="shared" si="12"/>
        <v>0.7795918367346939</v>
      </c>
      <c r="U23" s="54">
        <v>11460</v>
      </c>
      <c r="V23" s="50">
        <f t="shared" si="13"/>
        <v>2865</v>
      </c>
      <c r="W23" s="54">
        <v>1141.26</v>
      </c>
      <c r="X23" s="50">
        <f t="shared" si="14"/>
        <v>39.83455497382199</v>
      </c>
      <c r="Y23" s="54">
        <v>3730</v>
      </c>
      <c r="Z23" s="50">
        <f t="shared" si="15"/>
        <v>932.5</v>
      </c>
      <c r="AA23" s="54">
        <v>1119.85</v>
      </c>
      <c r="AB23" s="50">
        <f t="shared" si="16"/>
        <v>120.09115281501339</v>
      </c>
      <c r="AC23" s="54">
        <v>175</v>
      </c>
      <c r="AD23" s="50">
        <f t="shared" si="17"/>
        <v>43.75</v>
      </c>
      <c r="AE23" s="54">
        <v>0</v>
      </c>
      <c r="AF23" s="50">
        <f t="shared" si="18"/>
        <v>0</v>
      </c>
      <c r="AG23" s="54">
        <v>0</v>
      </c>
      <c r="AH23" s="50">
        <f t="shared" si="19"/>
        <v>0</v>
      </c>
      <c r="AI23" s="54">
        <v>0</v>
      </c>
      <c r="AJ23" s="50" t="e">
        <f t="shared" si="20"/>
        <v>#DIV/0!</v>
      </c>
      <c r="AK23" s="54">
        <v>0</v>
      </c>
      <c r="AL23" s="50">
        <f t="shared" si="21"/>
        <v>0</v>
      </c>
      <c r="AM23" s="50">
        <v>0</v>
      </c>
      <c r="AN23" s="54">
        <v>0</v>
      </c>
      <c r="AO23" s="50">
        <f t="shared" si="22"/>
        <v>0</v>
      </c>
      <c r="AP23" s="50">
        <v>0</v>
      </c>
      <c r="AQ23" s="54">
        <v>32003.6</v>
      </c>
      <c r="AR23" s="50">
        <f t="shared" si="23"/>
        <v>8000.9</v>
      </c>
      <c r="AS23" s="50">
        <f t="shared" si="24"/>
        <v>8000.9</v>
      </c>
      <c r="AT23" s="54">
        <v>1003.7</v>
      </c>
      <c r="AU23" s="50">
        <f t="shared" si="25"/>
        <v>250.925</v>
      </c>
      <c r="AV23" s="54">
        <v>200.6</v>
      </c>
      <c r="AW23" s="54">
        <v>0</v>
      </c>
      <c r="AX23" s="50">
        <f t="shared" si="26"/>
        <v>0</v>
      </c>
      <c r="AY23" s="50">
        <v>0</v>
      </c>
      <c r="AZ23" s="54">
        <v>0</v>
      </c>
      <c r="BA23" s="50">
        <f t="shared" si="27"/>
        <v>0</v>
      </c>
      <c r="BB23" s="50">
        <v>0</v>
      </c>
      <c r="BC23" s="47">
        <f t="shared" si="4"/>
        <v>1500</v>
      </c>
      <c r="BD23" s="47">
        <f t="shared" si="4"/>
        <v>375</v>
      </c>
      <c r="BE23" s="47">
        <f t="shared" si="4"/>
        <v>40</v>
      </c>
      <c r="BF23" s="51">
        <f t="shared" si="28"/>
        <v>10.666666666666666</v>
      </c>
      <c r="BG23" s="54">
        <v>1200</v>
      </c>
      <c r="BH23" s="50">
        <f t="shared" si="29"/>
        <v>300</v>
      </c>
      <c r="BI23" s="54">
        <v>40</v>
      </c>
      <c r="BJ23" s="54">
        <v>0</v>
      </c>
      <c r="BK23" s="50">
        <f t="shared" si="30"/>
        <v>0</v>
      </c>
      <c r="BL23" s="50">
        <v>0</v>
      </c>
      <c r="BM23" s="54">
        <v>300</v>
      </c>
      <c r="BN23" s="50">
        <f t="shared" si="31"/>
        <v>75</v>
      </c>
      <c r="BO23" s="50">
        <v>0</v>
      </c>
      <c r="BP23" s="54">
        <v>0</v>
      </c>
      <c r="BQ23" s="50">
        <f t="shared" si="32"/>
        <v>0</v>
      </c>
      <c r="BR23" s="50">
        <v>0</v>
      </c>
      <c r="BS23" s="54">
        <v>0</v>
      </c>
      <c r="BT23" s="50">
        <f t="shared" si="33"/>
        <v>0</v>
      </c>
      <c r="BU23" s="50">
        <v>0</v>
      </c>
      <c r="BV23" s="54">
        <v>0</v>
      </c>
      <c r="BW23" s="50">
        <f t="shared" si="34"/>
        <v>0</v>
      </c>
      <c r="BX23" s="50">
        <v>0</v>
      </c>
      <c r="BY23" s="54">
        <v>0</v>
      </c>
      <c r="BZ23" s="50">
        <f t="shared" si="35"/>
        <v>0</v>
      </c>
      <c r="CA23" s="50">
        <v>0</v>
      </c>
      <c r="CB23" s="54">
        <v>0</v>
      </c>
      <c r="CC23" s="50">
        <f t="shared" si="36"/>
        <v>0</v>
      </c>
      <c r="CD23" s="50">
        <v>0</v>
      </c>
      <c r="CE23" s="54">
        <v>0</v>
      </c>
      <c r="CF23" s="50">
        <f t="shared" si="37"/>
        <v>0</v>
      </c>
      <c r="CG23" s="50">
        <v>0</v>
      </c>
      <c r="CH23" s="50">
        <v>0</v>
      </c>
      <c r="CI23" s="50">
        <f t="shared" si="38"/>
        <v>0</v>
      </c>
      <c r="CJ23" s="50">
        <v>0</v>
      </c>
      <c r="CK23" s="54">
        <v>0</v>
      </c>
      <c r="CL23" s="50">
        <f t="shared" si="39"/>
        <v>0</v>
      </c>
      <c r="CM23" s="50">
        <v>0</v>
      </c>
      <c r="CN23" s="54">
        <v>0</v>
      </c>
      <c r="CO23" s="50">
        <f t="shared" si="40"/>
        <v>0</v>
      </c>
      <c r="CP23" s="54">
        <v>7.5</v>
      </c>
      <c r="CQ23" s="50">
        <v>0</v>
      </c>
      <c r="CR23" s="46">
        <f t="shared" si="5"/>
        <v>50852.299999999996</v>
      </c>
      <c r="CS23" s="46">
        <f t="shared" si="5"/>
        <v>12713.074999999999</v>
      </c>
      <c r="CT23" s="46">
        <f t="shared" si="6"/>
        <v>10512.02</v>
      </c>
      <c r="CU23" s="54">
        <v>0</v>
      </c>
      <c r="CV23" s="50">
        <f t="shared" si="41"/>
        <v>0</v>
      </c>
      <c r="CW23" s="53">
        <v>0</v>
      </c>
      <c r="CX23" s="54">
        <v>0</v>
      </c>
      <c r="CY23" s="50">
        <f t="shared" si="42"/>
        <v>0</v>
      </c>
      <c r="CZ23" s="50">
        <v>0</v>
      </c>
      <c r="DA23" s="54">
        <v>0</v>
      </c>
      <c r="DB23" s="50">
        <f t="shared" si="43"/>
        <v>0</v>
      </c>
      <c r="DC23" s="50">
        <v>0</v>
      </c>
      <c r="DD23" s="54">
        <v>0</v>
      </c>
      <c r="DE23" s="50">
        <f t="shared" si="44"/>
        <v>0</v>
      </c>
      <c r="DF23" s="50">
        <v>0</v>
      </c>
      <c r="DG23" s="54">
        <v>0</v>
      </c>
      <c r="DH23" s="50">
        <f t="shared" si="45"/>
        <v>0</v>
      </c>
      <c r="DI23" s="50">
        <v>0</v>
      </c>
      <c r="DJ23" s="54">
        <v>2550</v>
      </c>
      <c r="DK23" s="50">
        <f t="shared" si="46"/>
        <v>637.5</v>
      </c>
      <c r="DL23" s="50">
        <v>0</v>
      </c>
      <c r="DM23" s="54">
        <v>0</v>
      </c>
      <c r="DN23" s="52">
        <f t="shared" si="7"/>
        <v>2550</v>
      </c>
      <c r="DO23" s="52">
        <f t="shared" si="7"/>
        <v>637.5</v>
      </c>
      <c r="DP23" s="52">
        <f t="shared" si="8"/>
        <v>0</v>
      </c>
    </row>
    <row r="24" spans="1:120" ht="17.25">
      <c r="A24" s="15">
        <v>15</v>
      </c>
      <c r="B24" s="42" t="s">
        <v>21</v>
      </c>
      <c r="C24" s="54">
        <v>2487.4</v>
      </c>
      <c r="D24" s="54">
        <v>0</v>
      </c>
      <c r="E24" s="46">
        <f t="shared" si="0"/>
        <v>9925.7</v>
      </c>
      <c r="F24" s="46">
        <f t="shared" si="0"/>
        <v>2481.425</v>
      </c>
      <c r="G24" s="46">
        <f t="shared" si="0"/>
        <v>2026.4350000000002</v>
      </c>
      <c r="H24" s="46">
        <f t="shared" si="9"/>
        <v>81.66416474404828</v>
      </c>
      <c r="I24" s="47">
        <f t="shared" si="1"/>
        <v>4924.6</v>
      </c>
      <c r="J24" s="47">
        <f t="shared" si="1"/>
        <v>1231.15</v>
      </c>
      <c r="K24" s="47">
        <f t="shared" si="1"/>
        <v>776.1600000000001</v>
      </c>
      <c r="L24" s="47">
        <f t="shared" si="2"/>
        <v>63.04349591845023</v>
      </c>
      <c r="M24" s="48">
        <f t="shared" si="3"/>
        <v>2279.6</v>
      </c>
      <c r="N24" s="48">
        <f t="shared" si="3"/>
        <v>569.9</v>
      </c>
      <c r="O24" s="48">
        <f t="shared" si="3"/>
        <v>384.26</v>
      </c>
      <c r="P24" s="49">
        <f t="shared" si="10"/>
        <v>67.42586418669943</v>
      </c>
      <c r="Q24" s="54">
        <v>1580</v>
      </c>
      <c r="R24" s="50">
        <f t="shared" si="11"/>
        <v>395</v>
      </c>
      <c r="S24" s="54">
        <v>0</v>
      </c>
      <c r="T24" s="50">
        <f t="shared" si="12"/>
        <v>0</v>
      </c>
      <c r="U24" s="54">
        <v>1770</v>
      </c>
      <c r="V24" s="50">
        <f t="shared" si="13"/>
        <v>442.5</v>
      </c>
      <c r="W24" s="54">
        <v>315.42</v>
      </c>
      <c r="X24" s="50">
        <f t="shared" si="14"/>
        <v>71.2813559322034</v>
      </c>
      <c r="Y24" s="54">
        <v>699.6</v>
      </c>
      <c r="Z24" s="50">
        <f t="shared" si="15"/>
        <v>174.9</v>
      </c>
      <c r="AA24" s="54">
        <v>384.26</v>
      </c>
      <c r="AB24" s="50">
        <f t="shared" si="16"/>
        <v>219.70268724985706</v>
      </c>
      <c r="AC24" s="54">
        <v>175</v>
      </c>
      <c r="AD24" s="50">
        <f t="shared" si="17"/>
        <v>43.75</v>
      </c>
      <c r="AE24" s="54">
        <v>6</v>
      </c>
      <c r="AF24" s="50">
        <f t="shared" si="18"/>
        <v>13.714285714285714</v>
      </c>
      <c r="AG24" s="54">
        <v>0</v>
      </c>
      <c r="AH24" s="50">
        <f t="shared" si="19"/>
        <v>0</v>
      </c>
      <c r="AI24" s="54">
        <v>0</v>
      </c>
      <c r="AJ24" s="50" t="e">
        <f t="shared" si="20"/>
        <v>#DIV/0!</v>
      </c>
      <c r="AK24" s="54">
        <v>0</v>
      </c>
      <c r="AL24" s="50">
        <f t="shared" si="21"/>
        <v>0</v>
      </c>
      <c r="AM24" s="50">
        <v>0</v>
      </c>
      <c r="AN24" s="54">
        <v>0</v>
      </c>
      <c r="AO24" s="50">
        <f t="shared" si="22"/>
        <v>0</v>
      </c>
      <c r="AP24" s="50">
        <v>0</v>
      </c>
      <c r="AQ24" s="54">
        <v>5001.1</v>
      </c>
      <c r="AR24" s="50">
        <f t="shared" si="23"/>
        <v>1250.275</v>
      </c>
      <c r="AS24" s="50">
        <f t="shared" si="24"/>
        <v>1250.275</v>
      </c>
      <c r="AT24" s="54">
        <v>0</v>
      </c>
      <c r="AU24" s="50">
        <f t="shared" si="25"/>
        <v>0</v>
      </c>
      <c r="AV24" s="54">
        <v>0</v>
      </c>
      <c r="AW24" s="54">
        <v>0</v>
      </c>
      <c r="AX24" s="50">
        <f t="shared" si="26"/>
        <v>0</v>
      </c>
      <c r="AY24" s="50">
        <v>0</v>
      </c>
      <c r="AZ24" s="54">
        <v>0</v>
      </c>
      <c r="BA24" s="50">
        <f t="shared" si="27"/>
        <v>0</v>
      </c>
      <c r="BB24" s="50">
        <v>0</v>
      </c>
      <c r="BC24" s="47">
        <f t="shared" si="4"/>
        <v>700</v>
      </c>
      <c r="BD24" s="47">
        <f t="shared" si="4"/>
        <v>175</v>
      </c>
      <c r="BE24" s="47">
        <f t="shared" si="4"/>
        <v>70.48</v>
      </c>
      <c r="BF24" s="51">
        <f t="shared" si="28"/>
        <v>40.27428571428572</v>
      </c>
      <c r="BG24" s="54">
        <v>315</v>
      </c>
      <c r="BH24" s="50">
        <f t="shared" si="29"/>
        <v>78.75</v>
      </c>
      <c r="BI24" s="54">
        <v>70.48</v>
      </c>
      <c r="BJ24" s="54">
        <v>385</v>
      </c>
      <c r="BK24" s="50">
        <f t="shared" si="30"/>
        <v>96.25</v>
      </c>
      <c r="BL24" s="50">
        <v>0</v>
      </c>
      <c r="BM24" s="54">
        <v>0</v>
      </c>
      <c r="BN24" s="50">
        <f t="shared" si="31"/>
        <v>0</v>
      </c>
      <c r="BO24" s="50">
        <v>0</v>
      </c>
      <c r="BP24" s="54">
        <v>0</v>
      </c>
      <c r="BQ24" s="50">
        <f t="shared" si="32"/>
        <v>0</v>
      </c>
      <c r="BR24" s="50">
        <v>0</v>
      </c>
      <c r="BS24" s="54">
        <v>0</v>
      </c>
      <c r="BT24" s="50">
        <f t="shared" si="33"/>
        <v>0</v>
      </c>
      <c r="BU24" s="50">
        <v>0</v>
      </c>
      <c r="BV24" s="54">
        <v>0</v>
      </c>
      <c r="BW24" s="50">
        <f t="shared" si="34"/>
        <v>0</v>
      </c>
      <c r="BX24" s="50">
        <v>0</v>
      </c>
      <c r="BY24" s="54">
        <v>0</v>
      </c>
      <c r="BZ24" s="50">
        <f t="shared" si="35"/>
        <v>0</v>
      </c>
      <c r="CA24" s="50">
        <v>0</v>
      </c>
      <c r="CB24" s="54">
        <v>0</v>
      </c>
      <c r="CC24" s="50">
        <f t="shared" si="36"/>
        <v>0</v>
      </c>
      <c r="CD24" s="50">
        <v>0</v>
      </c>
      <c r="CE24" s="54">
        <v>0</v>
      </c>
      <c r="CF24" s="50">
        <f t="shared" si="37"/>
        <v>0</v>
      </c>
      <c r="CG24" s="50">
        <v>0</v>
      </c>
      <c r="CH24" s="50">
        <v>0</v>
      </c>
      <c r="CI24" s="50">
        <f t="shared" si="38"/>
        <v>0</v>
      </c>
      <c r="CJ24" s="50">
        <v>0</v>
      </c>
      <c r="CK24" s="54">
        <v>0</v>
      </c>
      <c r="CL24" s="50">
        <f t="shared" si="39"/>
        <v>0</v>
      </c>
      <c r="CM24" s="50">
        <v>0</v>
      </c>
      <c r="CN24" s="54">
        <v>0</v>
      </c>
      <c r="CO24" s="50">
        <f t="shared" si="40"/>
        <v>0</v>
      </c>
      <c r="CP24" s="54">
        <v>0</v>
      </c>
      <c r="CQ24" s="50">
        <v>0</v>
      </c>
      <c r="CR24" s="46">
        <f t="shared" si="5"/>
        <v>9925.7</v>
      </c>
      <c r="CS24" s="46">
        <f t="shared" si="5"/>
        <v>2481.425</v>
      </c>
      <c r="CT24" s="46">
        <f t="shared" si="6"/>
        <v>2026.4350000000002</v>
      </c>
      <c r="CU24" s="54">
        <v>0</v>
      </c>
      <c r="CV24" s="50">
        <f t="shared" si="41"/>
        <v>0</v>
      </c>
      <c r="CW24" s="53">
        <v>0</v>
      </c>
      <c r="CX24" s="54">
        <v>0</v>
      </c>
      <c r="CY24" s="50">
        <f t="shared" si="42"/>
        <v>0</v>
      </c>
      <c r="CZ24" s="50">
        <v>0</v>
      </c>
      <c r="DA24" s="54">
        <v>0</v>
      </c>
      <c r="DB24" s="50">
        <f t="shared" si="43"/>
        <v>0</v>
      </c>
      <c r="DC24" s="50">
        <v>0</v>
      </c>
      <c r="DD24" s="54">
        <v>0</v>
      </c>
      <c r="DE24" s="50">
        <f t="shared" si="44"/>
        <v>0</v>
      </c>
      <c r="DF24" s="50">
        <v>0</v>
      </c>
      <c r="DG24" s="54">
        <v>0</v>
      </c>
      <c r="DH24" s="50">
        <f t="shared" si="45"/>
        <v>0</v>
      </c>
      <c r="DI24" s="50">
        <v>0</v>
      </c>
      <c r="DJ24" s="54">
        <v>490</v>
      </c>
      <c r="DK24" s="50">
        <f t="shared" si="46"/>
        <v>122.5</v>
      </c>
      <c r="DL24" s="50">
        <v>0</v>
      </c>
      <c r="DM24" s="54">
        <v>0</v>
      </c>
      <c r="DN24" s="52">
        <f t="shared" si="7"/>
        <v>490</v>
      </c>
      <c r="DO24" s="52">
        <f t="shared" si="7"/>
        <v>122.5</v>
      </c>
      <c r="DP24" s="52">
        <f t="shared" si="8"/>
        <v>0</v>
      </c>
    </row>
    <row r="25" spans="1:120" ht="17.25">
      <c r="A25" s="15">
        <v>16</v>
      </c>
      <c r="B25" s="42" t="s">
        <v>22</v>
      </c>
      <c r="C25" s="54">
        <v>586.7</v>
      </c>
      <c r="D25" s="54">
        <v>0</v>
      </c>
      <c r="E25" s="46">
        <f t="shared" si="0"/>
        <v>14521.800000000001</v>
      </c>
      <c r="F25" s="46">
        <f t="shared" si="0"/>
        <v>3630.4500000000003</v>
      </c>
      <c r="G25" s="46">
        <f t="shared" si="0"/>
        <v>2877.925</v>
      </c>
      <c r="H25" s="46">
        <f t="shared" si="9"/>
        <v>79.27185335151289</v>
      </c>
      <c r="I25" s="47">
        <f t="shared" si="1"/>
        <v>5695.1</v>
      </c>
      <c r="J25" s="47">
        <f t="shared" si="1"/>
        <v>1423.775</v>
      </c>
      <c r="K25" s="47">
        <f t="shared" si="1"/>
        <v>671.25</v>
      </c>
      <c r="L25" s="47">
        <f t="shared" si="2"/>
        <v>47.14579199662868</v>
      </c>
      <c r="M25" s="48">
        <f t="shared" si="3"/>
        <v>683.9</v>
      </c>
      <c r="N25" s="48">
        <f t="shared" si="3"/>
        <v>170.975</v>
      </c>
      <c r="O25" s="48">
        <f t="shared" si="3"/>
        <v>117.07000000000001</v>
      </c>
      <c r="P25" s="49">
        <f t="shared" si="10"/>
        <v>68.47199883023833</v>
      </c>
      <c r="Q25" s="54">
        <v>38.9</v>
      </c>
      <c r="R25" s="50">
        <f t="shared" si="11"/>
        <v>9.725</v>
      </c>
      <c r="S25" s="54">
        <v>0.37</v>
      </c>
      <c r="T25" s="50">
        <f t="shared" si="12"/>
        <v>3.8046272493573268</v>
      </c>
      <c r="U25" s="54">
        <v>2780</v>
      </c>
      <c r="V25" s="50">
        <f t="shared" si="13"/>
        <v>695</v>
      </c>
      <c r="W25" s="54">
        <v>330.4</v>
      </c>
      <c r="X25" s="50">
        <f t="shared" si="14"/>
        <v>47.539568345323744</v>
      </c>
      <c r="Y25" s="54">
        <v>645</v>
      </c>
      <c r="Z25" s="50">
        <f t="shared" si="15"/>
        <v>161.25</v>
      </c>
      <c r="AA25" s="54">
        <v>116.7</v>
      </c>
      <c r="AB25" s="50">
        <f t="shared" si="16"/>
        <v>72.37209302325581</v>
      </c>
      <c r="AC25" s="54">
        <v>20</v>
      </c>
      <c r="AD25" s="50">
        <f t="shared" si="17"/>
        <v>5</v>
      </c>
      <c r="AE25" s="54">
        <v>8</v>
      </c>
      <c r="AF25" s="50">
        <f t="shared" si="18"/>
        <v>160</v>
      </c>
      <c r="AG25" s="54">
        <v>0</v>
      </c>
      <c r="AH25" s="50">
        <f t="shared" si="19"/>
        <v>0</v>
      </c>
      <c r="AI25" s="54">
        <v>0</v>
      </c>
      <c r="AJ25" s="50" t="e">
        <f t="shared" si="20"/>
        <v>#DIV/0!</v>
      </c>
      <c r="AK25" s="54">
        <v>0</v>
      </c>
      <c r="AL25" s="50">
        <f t="shared" si="21"/>
        <v>0</v>
      </c>
      <c r="AM25" s="50">
        <v>0</v>
      </c>
      <c r="AN25" s="54">
        <v>0</v>
      </c>
      <c r="AO25" s="50">
        <f t="shared" si="22"/>
        <v>0</v>
      </c>
      <c r="AP25" s="50">
        <v>0</v>
      </c>
      <c r="AQ25" s="54">
        <v>8826.7</v>
      </c>
      <c r="AR25" s="50">
        <f t="shared" si="23"/>
        <v>2206.675</v>
      </c>
      <c r="AS25" s="50">
        <f t="shared" si="24"/>
        <v>2206.675</v>
      </c>
      <c r="AT25" s="54">
        <v>0</v>
      </c>
      <c r="AU25" s="50">
        <f t="shared" si="25"/>
        <v>0</v>
      </c>
      <c r="AV25" s="54">
        <v>0</v>
      </c>
      <c r="AW25" s="54">
        <v>0</v>
      </c>
      <c r="AX25" s="50">
        <f t="shared" si="26"/>
        <v>0</v>
      </c>
      <c r="AY25" s="50">
        <v>0</v>
      </c>
      <c r="AZ25" s="54">
        <v>0</v>
      </c>
      <c r="BA25" s="50">
        <f t="shared" si="27"/>
        <v>0</v>
      </c>
      <c r="BB25" s="50">
        <v>0</v>
      </c>
      <c r="BC25" s="47">
        <f t="shared" si="4"/>
        <v>400</v>
      </c>
      <c r="BD25" s="47">
        <f t="shared" si="4"/>
        <v>100</v>
      </c>
      <c r="BE25" s="47">
        <f t="shared" si="4"/>
        <v>46</v>
      </c>
      <c r="BF25" s="51">
        <f t="shared" si="28"/>
        <v>46</v>
      </c>
      <c r="BG25" s="54">
        <v>290</v>
      </c>
      <c r="BH25" s="50">
        <f t="shared" si="29"/>
        <v>72.5</v>
      </c>
      <c r="BI25" s="54">
        <v>46</v>
      </c>
      <c r="BJ25" s="54">
        <v>110</v>
      </c>
      <c r="BK25" s="50">
        <f t="shared" si="30"/>
        <v>27.5</v>
      </c>
      <c r="BL25" s="50">
        <v>0</v>
      </c>
      <c r="BM25" s="54">
        <v>0</v>
      </c>
      <c r="BN25" s="50">
        <f t="shared" si="31"/>
        <v>0</v>
      </c>
      <c r="BO25" s="50">
        <v>0</v>
      </c>
      <c r="BP25" s="54">
        <v>0</v>
      </c>
      <c r="BQ25" s="50">
        <f t="shared" si="32"/>
        <v>0</v>
      </c>
      <c r="BR25" s="50">
        <v>0</v>
      </c>
      <c r="BS25" s="54">
        <v>0</v>
      </c>
      <c r="BT25" s="50">
        <f t="shared" si="33"/>
        <v>0</v>
      </c>
      <c r="BU25" s="50">
        <v>0</v>
      </c>
      <c r="BV25" s="54">
        <v>0</v>
      </c>
      <c r="BW25" s="50">
        <f t="shared" si="34"/>
        <v>0</v>
      </c>
      <c r="BX25" s="50">
        <v>0</v>
      </c>
      <c r="BY25" s="54">
        <v>1811.2</v>
      </c>
      <c r="BZ25" s="50">
        <f t="shared" si="35"/>
        <v>452.8</v>
      </c>
      <c r="CA25" s="50">
        <v>0</v>
      </c>
      <c r="CB25" s="54">
        <v>0</v>
      </c>
      <c r="CC25" s="50">
        <f t="shared" si="36"/>
        <v>0</v>
      </c>
      <c r="CD25" s="50">
        <v>0</v>
      </c>
      <c r="CE25" s="54">
        <v>0</v>
      </c>
      <c r="CF25" s="50">
        <f t="shared" si="37"/>
        <v>0</v>
      </c>
      <c r="CG25" s="50">
        <v>0</v>
      </c>
      <c r="CH25" s="50">
        <v>0</v>
      </c>
      <c r="CI25" s="50">
        <f t="shared" si="38"/>
        <v>0</v>
      </c>
      <c r="CJ25" s="50">
        <v>0</v>
      </c>
      <c r="CK25" s="54">
        <v>0</v>
      </c>
      <c r="CL25" s="50">
        <f t="shared" si="39"/>
        <v>0</v>
      </c>
      <c r="CM25" s="50">
        <v>0</v>
      </c>
      <c r="CN25" s="54">
        <v>0</v>
      </c>
      <c r="CO25" s="50">
        <f t="shared" si="40"/>
        <v>0</v>
      </c>
      <c r="CP25" s="54">
        <v>169.78</v>
      </c>
      <c r="CQ25" s="50">
        <v>0</v>
      </c>
      <c r="CR25" s="46">
        <f t="shared" si="5"/>
        <v>14521.800000000001</v>
      </c>
      <c r="CS25" s="46">
        <f t="shared" si="5"/>
        <v>3630.4500000000003</v>
      </c>
      <c r="CT25" s="46">
        <f t="shared" si="6"/>
        <v>2877.925</v>
      </c>
      <c r="CU25" s="54">
        <v>0</v>
      </c>
      <c r="CV25" s="50">
        <f t="shared" si="41"/>
        <v>0</v>
      </c>
      <c r="CW25" s="53">
        <v>0</v>
      </c>
      <c r="CX25" s="54">
        <v>0</v>
      </c>
      <c r="CY25" s="50">
        <f t="shared" si="42"/>
        <v>0</v>
      </c>
      <c r="CZ25" s="50">
        <v>0</v>
      </c>
      <c r="DA25" s="54">
        <v>0</v>
      </c>
      <c r="DB25" s="50">
        <f t="shared" si="43"/>
        <v>0</v>
      </c>
      <c r="DC25" s="50">
        <v>0</v>
      </c>
      <c r="DD25" s="54">
        <v>0</v>
      </c>
      <c r="DE25" s="50">
        <f t="shared" si="44"/>
        <v>0</v>
      </c>
      <c r="DF25" s="50">
        <v>0</v>
      </c>
      <c r="DG25" s="54">
        <v>0</v>
      </c>
      <c r="DH25" s="50">
        <f t="shared" si="45"/>
        <v>0</v>
      </c>
      <c r="DI25" s="50">
        <v>0</v>
      </c>
      <c r="DJ25" s="54">
        <v>760</v>
      </c>
      <c r="DK25" s="50">
        <f t="shared" si="46"/>
        <v>190</v>
      </c>
      <c r="DL25" s="54">
        <v>14</v>
      </c>
      <c r="DM25" s="54">
        <v>0</v>
      </c>
      <c r="DN25" s="52">
        <f t="shared" si="7"/>
        <v>760</v>
      </c>
      <c r="DO25" s="52">
        <f t="shared" si="7"/>
        <v>190</v>
      </c>
      <c r="DP25" s="52">
        <f t="shared" si="8"/>
        <v>14</v>
      </c>
    </row>
    <row r="26" spans="1:120" ht="17.25">
      <c r="A26" s="15">
        <v>17</v>
      </c>
      <c r="B26" s="42" t="s">
        <v>23</v>
      </c>
      <c r="C26" s="54">
        <v>1.2</v>
      </c>
      <c r="D26" s="54">
        <v>1191.6</v>
      </c>
      <c r="E26" s="46">
        <f t="shared" si="0"/>
        <v>20140.1</v>
      </c>
      <c r="F26" s="46">
        <f t="shared" si="0"/>
        <v>5035.025</v>
      </c>
      <c r="G26" s="46">
        <f t="shared" si="0"/>
        <v>4505.4349999999995</v>
      </c>
      <c r="H26" s="46">
        <f t="shared" si="9"/>
        <v>89.4818794345609</v>
      </c>
      <c r="I26" s="47">
        <f t="shared" si="1"/>
        <v>5556.6</v>
      </c>
      <c r="J26" s="47">
        <f t="shared" si="1"/>
        <v>1389.15</v>
      </c>
      <c r="K26" s="47">
        <f t="shared" si="1"/>
        <v>859.56</v>
      </c>
      <c r="L26" s="47">
        <f t="shared" si="2"/>
        <v>61.876687182809626</v>
      </c>
      <c r="M26" s="48">
        <f t="shared" si="3"/>
        <v>751.4</v>
      </c>
      <c r="N26" s="48">
        <f t="shared" si="3"/>
        <v>187.85</v>
      </c>
      <c r="O26" s="48">
        <f t="shared" si="3"/>
        <v>202.31</v>
      </c>
      <c r="P26" s="49">
        <f t="shared" si="10"/>
        <v>107.69763108863455</v>
      </c>
      <c r="Q26" s="54">
        <v>1.4</v>
      </c>
      <c r="R26" s="50">
        <f t="shared" si="11"/>
        <v>0.35</v>
      </c>
      <c r="S26" s="54">
        <v>202.31</v>
      </c>
      <c r="T26" s="50">
        <f t="shared" si="12"/>
        <v>57802.857142857145</v>
      </c>
      <c r="U26" s="54">
        <v>3307.2</v>
      </c>
      <c r="V26" s="50">
        <f t="shared" si="13"/>
        <v>826.8</v>
      </c>
      <c r="W26" s="54">
        <v>573.25</v>
      </c>
      <c r="X26" s="50">
        <f t="shared" si="14"/>
        <v>69.33357522980165</v>
      </c>
      <c r="Y26" s="54">
        <v>750</v>
      </c>
      <c r="Z26" s="50">
        <f t="shared" si="15"/>
        <v>187.5</v>
      </c>
      <c r="AA26" s="54">
        <v>0</v>
      </c>
      <c r="AB26" s="50">
        <f t="shared" si="16"/>
        <v>0</v>
      </c>
      <c r="AC26" s="54">
        <v>78</v>
      </c>
      <c r="AD26" s="50">
        <f t="shared" si="17"/>
        <v>19.5</v>
      </c>
      <c r="AE26" s="54">
        <v>23</v>
      </c>
      <c r="AF26" s="50">
        <f t="shared" si="18"/>
        <v>117.94871794871794</v>
      </c>
      <c r="AG26" s="54">
        <v>0</v>
      </c>
      <c r="AH26" s="50">
        <f t="shared" si="19"/>
        <v>0</v>
      </c>
      <c r="AI26" s="54">
        <v>0</v>
      </c>
      <c r="AJ26" s="50" t="e">
        <f t="shared" si="20"/>
        <v>#DIV/0!</v>
      </c>
      <c r="AK26" s="54">
        <v>0</v>
      </c>
      <c r="AL26" s="50">
        <f t="shared" si="21"/>
        <v>0</v>
      </c>
      <c r="AM26" s="50">
        <v>0</v>
      </c>
      <c r="AN26" s="54">
        <v>0</v>
      </c>
      <c r="AO26" s="50">
        <f t="shared" si="22"/>
        <v>0</v>
      </c>
      <c r="AP26" s="50">
        <v>0</v>
      </c>
      <c r="AQ26" s="54">
        <v>14583.5</v>
      </c>
      <c r="AR26" s="50">
        <f t="shared" si="23"/>
        <v>3645.875</v>
      </c>
      <c r="AS26" s="50">
        <f t="shared" si="24"/>
        <v>3645.875</v>
      </c>
      <c r="AT26" s="54">
        <v>0</v>
      </c>
      <c r="AU26" s="50">
        <f t="shared" si="25"/>
        <v>0</v>
      </c>
      <c r="AV26" s="54">
        <v>0</v>
      </c>
      <c r="AW26" s="54">
        <v>0</v>
      </c>
      <c r="AX26" s="50">
        <f t="shared" si="26"/>
        <v>0</v>
      </c>
      <c r="AY26" s="50">
        <v>0</v>
      </c>
      <c r="AZ26" s="54">
        <v>0</v>
      </c>
      <c r="BA26" s="50">
        <f t="shared" si="27"/>
        <v>0</v>
      </c>
      <c r="BB26" s="50">
        <v>0</v>
      </c>
      <c r="BC26" s="47">
        <f t="shared" si="4"/>
        <v>700</v>
      </c>
      <c r="BD26" s="47">
        <f t="shared" si="4"/>
        <v>175</v>
      </c>
      <c r="BE26" s="47">
        <f t="shared" si="4"/>
        <v>1</v>
      </c>
      <c r="BF26" s="51">
        <f t="shared" si="28"/>
        <v>0.5714285714285714</v>
      </c>
      <c r="BG26" s="54">
        <v>360</v>
      </c>
      <c r="BH26" s="50">
        <f t="shared" si="29"/>
        <v>90</v>
      </c>
      <c r="BI26" s="54">
        <v>1</v>
      </c>
      <c r="BJ26" s="54">
        <v>0</v>
      </c>
      <c r="BK26" s="50">
        <f t="shared" si="30"/>
        <v>0</v>
      </c>
      <c r="BL26" s="50">
        <v>0</v>
      </c>
      <c r="BM26" s="54">
        <v>0</v>
      </c>
      <c r="BN26" s="50">
        <f t="shared" si="31"/>
        <v>0</v>
      </c>
      <c r="BO26" s="50">
        <v>0</v>
      </c>
      <c r="BP26" s="54">
        <v>340</v>
      </c>
      <c r="BQ26" s="50">
        <f t="shared" si="32"/>
        <v>85</v>
      </c>
      <c r="BR26" s="50">
        <v>0</v>
      </c>
      <c r="BS26" s="54">
        <v>0</v>
      </c>
      <c r="BT26" s="50">
        <f t="shared" si="33"/>
        <v>0</v>
      </c>
      <c r="BU26" s="50">
        <v>0</v>
      </c>
      <c r="BV26" s="54">
        <v>0</v>
      </c>
      <c r="BW26" s="50">
        <f t="shared" si="34"/>
        <v>0</v>
      </c>
      <c r="BX26" s="50">
        <v>0</v>
      </c>
      <c r="BY26" s="54">
        <v>0</v>
      </c>
      <c r="BZ26" s="50">
        <f t="shared" si="35"/>
        <v>0</v>
      </c>
      <c r="CA26" s="50">
        <v>0</v>
      </c>
      <c r="CB26" s="54">
        <v>0</v>
      </c>
      <c r="CC26" s="50">
        <f t="shared" si="36"/>
        <v>0</v>
      </c>
      <c r="CD26" s="50">
        <v>0</v>
      </c>
      <c r="CE26" s="54">
        <v>0</v>
      </c>
      <c r="CF26" s="50">
        <f t="shared" si="37"/>
        <v>0</v>
      </c>
      <c r="CG26" s="50">
        <v>0</v>
      </c>
      <c r="CH26" s="50">
        <v>0</v>
      </c>
      <c r="CI26" s="50">
        <f t="shared" si="38"/>
        <v>0</v>
      </c>
      <c r="CJ26" s="50">
        <v>0</v>
      </c>
      <c r="CK26" s="54">
        <v>0</v>
      </c>
      <c r="CL26" s="50">
        <f t="shared" si="39"/>
        <v>0</v>
      </c>
      <c r="CM26" s="50">
        <v>0</v>
      </c>
      <c r="CN26" s="54">
        <v>720</v>
      </c>
      <c r="CO26" s="50">
        <f t="shared" si="40"/>
        <v>180</v>
      </c>
      <c r="CP26" s="54">
        <v>60</v>
      </c>
      <c r="CQ26" s="50">
        <v>0</v>
      </c>
      <c r="CR26" s="46">
        <f t="shared" si="5"/>
        <v>20140.1</v>
      </c>
      <c r="CS26" s="46">
        <f t="shared" si="5"/>
        <v>5035.025</v>
      </c>
      <c r="CT26" s="46">
        <f t="shared" si="6"/>
        <v>4505.4349999999995</v>
      </c>
      <c r="CU26" s="54">
        <v>0</v>
      </c>
      <c r="CV26" s="50">
        <f t="shared" si="41"/>
        <v>0</v>
      </c>
      <c r="CW26" s="53">
        <v>0</v>
      </c>
      <c r="CX26" s="54">
        <v>0</v>
      </c>
      <c r="CY26" s="50">
        <f t="shared" si="42"/>
        <v>0</v>
      </c>
      <c r="CZ26" s="50">
        <v>0</v>
      </c>
      <c r="DA26" s="54">
        <v>0</v>
      </c>
      <c r="DB26" s="50">
        <f t="shared" si="43"/>
        <v>0</v>
      </c>
      <c r="DC26" s="50">
        <v>0</v>
      </c>
      <c r="DD26" s="54">
        <v>0</v>
      </c>
      <c r="DE26" s="50">
        <f t="shared" si="44"/>
        <v>0</v>
      </c>
      <c r="DF26" s="50">
        <v>0</v>
      </c>
      <c r="DG26" s="54">
        <v>0</v>
      </c>
      <c r="DH26" s="50">
        <f t="shared" si="45"/>
        <v>0</v>
      </c>
      <c r="DI26" s="50">
        <v>0</v>
      </c>
      <c r="DJ26" s="54">
        <v>1500</v>
      </c>
      <c r="DK26" s="50">
        <f t="shared" si="46"/>
        <v>375</v>
      </c>
      <c r="DL26" s="54">
        <v>0</v>
      </c>
      <c r="DM26" s="54">
        <v>0</v>
      </c>
      <c r="DN26" s="52">
        <f t="shared" si="7"/>
        <v>1500</v>
      </c>
      <c r="DO26" s="52">
        <f t="shared" si="7"/>
        <v>375</v>
      </c>
      <c r="DP26" s="52">
        <f t="shared" si="8"/>
        <v>0</v>
      </c>
    </row>
    <row r="27" spans="1:120" ht="17.25">
      <c r="A27" s="15">
        <v>18</v>
      </c>
      <c r="B27" s="42" t="s">
        <v>24</v>
      </c>
      <c r="C27" s="54">
        <v>6133.3</v>
      </c>
      <c r="D27" s="54">
        <v>0</v>
      </c>
      <c r="E27" s="46">
        <f t="shared" si="0"/>
        <v>30561.3</v>
      </c>
      <c r="F27" s="46">
        <f t="shared" si="0"/>
        <v>7640.325</v>
      </c>
      <c r="G27" s="46">
        <f t="shared" si="0"/>
        <v>7734.049999999999</v>
      </c>
      <c r="H27" s="46">
        <f t="shared" si="9"/>
        <v>101.226714832157</v>
      </c>
      <c r="I27" s="47">
        <f t="shared" si="1"/>
        <v>6145.7</v>
      </c>
      <c r="J27" s="47">
        <f t="shared" si="1"/>
        <v>1536.425</v>
      </c>
      <c r="K27" s="47">
        <f t="shared" si="1"/>
        <v>1630.15</v>
      </c>
      <c r="L27" s="47">
        <f t="shared" si="2"/>
        <v>106.10020013993524</v>
      </c>
      <c r="M27" s="48">
        <f t="shared" si="3"/>
        <v>1302.2</v>
      </c>
      <c r="N27" s="48">
        <f t="shared" si="3"/>
        <v>325.55</v>
      </c>
      <c r="O27" s="48">
        <f t="shared" si="3"/>
        <v>348.21</v>
      </c>
      <c r="P27" s="49">
        <f t="shared" si="10"/>
        <v>106.96052833666103</v>
      </c>
      <c r="Q27" s="54">
        <v>331.2</v>
      </c>
      <c r="R27" s="50">
        <f t="shared" si="11"/>
        <v>82.8</v>
      </c>
      <c r="S27" s="54">
        <v>0.27</v>
      </c>
      <c r="T27" s="50">
        <f t="shared" si="12"/>
        <v>0.32608695652173914</v>
      </c>
      <c r="U27" s="54">
        <v>4601</v>
      </c>
      <c r="V27" s="50">
        <f t="shared" si="13"/>
        <v>1150.25</v>
      </c>
      <c r="W27" s="54">
        <v>1191.94</v>
      </c>
      <c r="X27" s="50">
        <f t="shared" si="14"/>
        <v>103.62442947185394</v>
      </c>
      <c r="Y27" s="54">
        <v>971</v>
      </c>
      <c r="Z27" s="50">
        <f t="shared" si="15"/>
        <v>242.75</v>
      </c>
      <c r="AA27" s="54">
        <v>347.94</v>
      </c>
      <c r="AB27" s="50">
        <f t="shared" si="16"/>
        <v>143.33264675592173</v>
      </c>
      <c r="AC27" s="54">
        <v>42</v>
      </c>
      <c r="AD27" s="50">
        <f t="shared" si="17"/>
        <v>10.5</v>
      </c>
      <c r="AE27" s="54">
        <v>0</v>
      </c>
      <c r="AF27" s="50">
        <f t="shared" si="18"/>
        <v>0</v>
      </c>
      <c r="AG27" s="54">
        <v>0</v>
      </c>
      <c r="AH27" s="50">
        <f t="shared" si="19"/>
        <v>0</v>
      </c>
      <c r="AI27" s="54">
        <v>0</v>
      </c>
      <c r="AJ27" s="50" t="e">
        <f t="shared" si="20"/>
        <v>#DIV/0!</v>
      </c>
      <c r="AK27" s="54">
        <v>0</v>
      </c>
      <c r="AL27" s="50">
        <f t="shared" si="21"/>
        <v>0</v>
      </c>
      <c r="AM27" s="50">
        <v>0</v>
      </c>
      <c r="AN27" s="54">
        <v>0</v>
      </c>
      <c r="AO27" s="50">
        <f t="shared" si="22"/>
        <v>0</v>
      </c>
      <c r="AP27" s="50">
        <v>0</v>
      </c>
      <c r="AQ27" s="54">
        <v>24415.6</v>
      </c>
      <c r="AR27" s="50">
        <f t="shared" si="23"/>
        <v>6103.9</v>
      </c>
      <c r="AS27" s="50">
        <f t="shared" si="24"/>
        <v>6103.9</v>
      </c>
      <c r="AT27" s="54">
        <v>0</v>
      </c>
      <c r="AU27" s="50">
        <f t="shared" si="25"/>
        <v>0</v>
      </c>
      <c r="AV27" s="54">
        <v>0</v>
      </c>
      <c r="AW27" s="54">
        <v>0</v>
      </c>
      <c r="AX27" s="50">
        <f t="shared" si="26"/>
        <v>0</v>
      </c>
      <c r="AY27" s="50">
        <v>0</v>
      </c>
      <c r="AZ27" s="54">
        <v>0</v>
      </c>
      <c r="BA27" s="50">
        <f t="shared" si="27"/>
        <v>0</v>
      </c>
      <c r="BB27" s="50">
        <v>0</v>
      </c>
      <c r="BC27" s="47">
        <f t="shared" si="4"/>
        <v>200.5</v>
      </c>
      <c r="BD27" s="47">
        <f t="shared" si="4"/>
        <v>50.125</v>
      </c>
      <c r="BE27" s="47">
        <f t="shared" si="4"/>
        <v>90</v>
      </c>
      <c r="BF27" s="51">
        <f t="shared" si="28"/>
        <v>179.5511221945137</v>
      </c>
      <c r="BG27" s="54">
        <v>200.5</v>
      </c>
      <c r="BH27" s="50">
        <f t="shared" si="29"/>
        <v>50.125</v>
      </c>
      <c r="BI27" s="54">
        <v>90</v>
      </c>
      <c r="BJ27" s="54">
        <v>0</v>
      </c>
      <c r="BK27" s="50">
        <f t="shared" si="30"/>
        <v>0</v>
      </c>
      <c r="BL27" s="50">
        <v>0</v>
      </c>
      <c r="BM27" s="54">
        <v>0</v>
      </c>
      <c r="BN27" s="50">
        <f t="shared" si="31"/>
        <v>0</v>
      </c>
      <c r="BO27" s="50">
        <v>0</v>
      </c>
      <c r="BP27" s="54">
        <v>0</v>
      </c>
      <c r="BQ27" s="50">
        <f t="shared" si="32"/>
        <v>0</v>
      </c>
      <c r="BR27" s="50">
        <v>0</v>
      </c>
      <c r="BS27" s="54">
        <v>0</v>
      </c>
      <c r="BT27" s="50">
        <f t="shared" si="33"/>
        <v>0</v>
      </c>
      <c r="BU27" s="50">
        <v>0</v>
      </c>
      <c r="BV27" s="54">
        <v>0</v>
      </c>
      <c r="BW27" s="50">
        <f t="shared" si="34"/>
        <v>0</v>
      </c>
      <c r="BX27" s="50">
        <v>0</v>
      </c>
      <c r="BY27" s="54">
        <v>0</v>
      </c>
      <c r="BZ27" s="50">
        <f t="shared" si="35"/>
        <v>0</v>
      </c>
      <c r="CA27" s="50">
        <v>0</v>
      </c>
      <c r="CB27" s="54">
        <v>0</v>
      </c>
      <c r="CC27" s="50">
        <f t="shared" si="36"/>
        <v>0</v>
      </c>
      <c r="CD27" s="50">
        <v>0</v>
      </c>
      <c r="CE27" s="54">
        <v>0</v>
      </c>
      <c r="CF27" s="50">
        <f t="shared" si="37"/>
        <v>0</v>
      </c>
      <c r="CG27" s="50">
        <v>0</v>
      </c>
      <c r="CH27" s="50">
        <v>0</v>
      </c>
      <c r="CI27" s="50">
        <f t="shared" si="38"/>
        <v>0</v>
      </c>
      <c r="CJ27" s="50">
        <v>0</v>
      </c>
      <c r="CK27" s="54">
        <v>0</v>
      </c>
      <c r="CL27" s="50">
        <f t="shared" si="39"/>
        <v>0</v>
      </c>
      <c r="CM27" s="50">
        <v>0</v>
      </c>
      <c r="CN27" s="54">
        <v>0</v>
      </c>
      <c r="CO27" s="50">
        <f t="shared" si="40"/>
        <v>0</v>
      </c>
      <c r="CP27" s="54">
        <v>0</v>
      </c>
      <c r="CQ27" s="50">
        <v>0</v>
      </c>
      <c r="CR27" s="46">
        <f t="shared" si="5"/>
        <v>30561.3</v>
      </c>
      <c r="CS27" s="46">
        <f t="shared" si="5"/>
        <v>7640.325</v>
      </c>
      <c r="CT27" s="46">
        <f t="shared" si="6"/>
        <v>7734.049999999999</v>
      </c>
      <c r="CU27" s="54">
        <v>0</v>
      </c>
      <c r="CV27" s="50">
        <f t="shared" si="41"/>
        <v>0</v>
      </c>
      <c r="CW27" s="53">
        <v>0</v>
      </c>
      <c r="CX27" s="54">
        <v>0</v>
      </c>
      <c r="CY27" s="50">
        <f t="shared" si="42"/>
        <v>0</v>
      </c>
      <c r="CZ27" s="50">
        <v>0</v>
      </c>
      <c r="DA27" s="54">
        <v>0</v>
      </c>
      <c r="DB27" s="50">
        <f t="shared" si="43"/>
        <v>0</v>
      </c>
      <c r="DC27" s="50">
        <v>0</v>
      </c>
      <c r="DD27" s="54">
        <v>0</v>
      </c>
      <c r="DE27" s="50">
        <f t="shared" si="44"/>
        <v>0</v>
      </c>
      <c r="DF27" s="50">
        <v>0</v>
      </c>
      <c r="DG27" s="54">
        <v>0</v>
      </c>
      <c r="DH27" s="50">
        <f t="shared" si="45"/>
        <v>0</v>
      </c>
      <c r="DI27" s="50">
        <v>0</v>
      </c>
      <c r="DJ27" s="54">
        <v>6030.8</v>
      </c>
      <c r="DK27" s="50">
        <f t="shared" si="46"/>
        <v>1507.7</v>
      </c>
      <c r="DL27" s="54">
        <v>0</v>
      </c>
      <c r="DM27" s="54">
        <v>0</v>
      </c>
      <c r="DN27" s="52">
        <f t="shared" si="7"/>
        <v>6030.8</v>
      </c>
      <c r="DO27" s="52">
        <f t="shared" si="7"/>
        <v>1507.7</v>
      </c>
      <c r="DP27" s="52">
        <f t="shared" si="8"/>
        <v>0</v>
      </c>
    </row>
    <row r="28" spans="1:120" ht="17.25">
      <c r="A28" s="15">
        <v>19</v>
      </c>
      <c r="B28" s="42" t="s">
        <v>25</v>
      </c>
      <c r="C28" s="54">
        <v>3885</v>
      </c>
      <c r="D28" s="54">
        <v>0</v>
      </c>
      <c r="E28" s="46">
        <f t="shared" si="0"/>
        <v>71194.9</v>
      </c>
      <c r="F28" s="46">
        <f t="shared" si="0"/>
        <v>17798.725</v>
      </c>
      <c r="G28" s="46">
        <f t="shared" si="0"/>
        <v>16300.129999999997</v>
      </c>
      <c r="H28" s="46">
        <f t="shared" si="9"/>
        <v>91.58032387151326</v>
      </c>
      <c r="I28" s="47">
        <f t="shared" si="1"/>
        <v>20021.8</v>
      </c>
      <c r="J28" s="47">
        <f t="shared" si="1"/>
        <v>5005.45</v>
      </c>
      <c r="K28" s="47">
        <f t="shared" si="1"/>
        <v>3582.23</v>
      </c>
      <c r="L28" s="47">
        <f t="shared" si="2"/>
        <v>71.56659241426846</v>
      </c>
      <c r="M28" s="48">
        <f t="shared" si="3"/>
        <v>12567.6</v>
      </c>
      <c r="N28" s="48">
        <f t="shared" si="3"/>
        <v>3141.8999999999996</v>
      </c>
      <c r="O28" s="48">
        <f t="shared" si="3"/>
        <v>2198.2200000000003</v>
      </c>
      <c r="P28" s="49">
        <f t="shared" si="10"/>
        <v>69.96467105891341</v>
      </c>
      <c r="Q28" s="54">
        <v>5887.8</v>
      </c>
      <c r="R28" s="50">
        <f t="shared" si="11"/>
        <v>1471.95</v>
      </c>
      <c r="S28" s="54">
        <v>4.69</v>
      </c>
      <c r="T28" s="50">
        <f t="shared" si="12"/>
        <v>0.31862495329325047</v>
      </c>
      <c r="U28" s="54">
        <v>6850.2</v>
      </c>
      <c r="V28" s="50">
        <f t="shared" si="13"/>
        <v>1712.5500000000002</v>
      </c>
      <c r="W28" s="54">
        <v>1266.53</v>
      </c>
      <c r="X28" s="50">
        <f t="shared" si="14"/>
        <v>73.95579691103909</v>
      </c>
      <c r="Y28" s="54">
        <v>6679.8</v>
      </c>
      <c r="Z28" s="50">
        <f t="shared" si="15"/>
        <v>1669.9499999999998</v>
      </c>
      <c r="AA28" s="54">
        <v>2193.53</v>
      </c>
      <c r="AB28" s="50">
        <f t="shared" si="16"/>
        <v>131.3530345219917</v>
      </c>
      <c r="AC28" s="54">
        <v>200</v>
      </c>
      <c r="AD28" s="50">
        <f t="shared" si="17"/>
        <v>50</v>
      </c>
      <c r="AE28" s="54">
        <v>62.48</v>
      </c>
      <c r="AF28" s="50">
        <f t="shared" si="18"/>
        <v>124.96</v>
      </c>
      <c r="AG28" s="54">
        <v>0</v>
      </c>
      <c r="AH28" s="50">
        <f t="shared" si="19"/>
        <v>0</v>
      </c>
      <c r="AI28" s="54">
        <v>0</v>
      </c>
      <c r="AJ28" s="50" t="e">
        <f t="shared" si="20"/>
        <v>#DIV/0!</v>
      </c>
      <c r="AK28" s="54">
        <v>0</v>
      </c>
      <c r="AL28" s="50">
        <f t="shared" si="21"/>
        <v>0</v>
      </c>
      <c r="AM28" s="50">
        <v>0</v>
      </c>
      <c r="AN28" s="54">
        <v>0</v>
      </c>
      <c r="AO28" s="50">
        <f t="shared" si="22"/>
        <v>0</v>
      </c>
      <c r="AP28" s="50">
        <v>0</v>
      </c>
      <c r="AQ28" s="54">
        <v>49667.6</v>
      </c>
      <c r="AR28" s="50">
        <f t="shared" si="23"/>
        <v>12416.899999999998</v>
      </c>
      <c r="AS28" s="50">
        <f t="shared" si="24"/>
        <v>12416.899999999998</v>
      </c>
      <c r="AT28" s="54">
        <v>1505.5</v>
      </c>
      <c r="AU28" s="50">
        <f t="shared" si="25"/>
        <v>376.375</v>
      </c>
      <c r="AV28" s="54">
        <v>301</v>
      </c>
      <c r="AW28" s="54">
        <v>0</v>
      </c>
      <c r="AX28" s="50">
        <f t="shared" si="26"/>
        <v>0</v>
      </c>
      <c r="AY28" s="50">
        <v>0</v>
      </c>
      <c r="AZ28" s="54">
        <v>0</v>
      </c>
      <c r="BA28" s="50">
        <f t="shared" si="27"/>
        <v>0</v>
      </c>
      <c r="BB28" s="50">
        <v>0</v>
      </c>
      <c r="BC28" s="47">
        <f t="shared" si="4"/>
        <v>404</v>
      </c>
      <c r="BD28" s="47">
        <f t="shared" si="4"/>
        <v>101</v>
      </c>
      <c r="BE28" s="47">
        <f t="shared" si="4"/>
        <v>55</v>
      </c>
      <c r="BF28" s="51">
        <f t="shared" si="28"/>
        <v>54.45544554455446</v>
      </c>
      <c r="BG28" s="54">
        <v>404</v>
      </c>
      <c r="BH28" s="50">
        <f t="shared" si="29"/>
        <v>101</v>
      </c>
      <c r="BI28" s="54">
        <v>55</v>
      </c>
      <c r="BJ28" s="54">
        <v>0</v>
      </c>
      <c r="BK28" s="50">
        <f t="shared" si="30"/>
        <v>0</v>
      </c>
      <c r="BL28" s="50">
        <v>0</v>
      </c>
      <c r="BM28" s="54">
        <v>0</v>
      </c>
      <c r="BN28" s="50">
        <f t="shared" si="31"/>
        <v>0</v>
      </c>
      <c r="BO28" s="50">
        <v>0</v>
      </c>
      <c r="BP28" s="54">
        <v>0</v>
      </c>
      <c r="BQ28" s="50">
        <f t="shared" si="32"/>
        <v>0</v>
      </c>
      <c r="BR28" s="50">
        <v>0</v>
      </c>
      <c r="BS28" s="54">
        <v>0</v>
      </c>
      <c r="BT28" s="50">
        <f t="shared" si="33"/>
        <v>0</v>
      </c>
      <c r="BU28" s="50">
        <v>0</v>
      </c>
      <c r="BV28" s="54">
        <v>0</v>
      </c>
      <c r="BW28" s="50">
        <f t="shared" si="34"/>
        <v>0</v>
      </c>
      <c r="BX28" s="50">
        <v>0</v>
      </c>
      <c r="BY28" s="54">
        <v>0</v>
      </c>
      <c r="BZ28" s="50">
        <f t="shared" si="35"/>
        <v>0</v>
      </c>
      <c r="CA28" s="50">
        <v>0</v>
      </c>
      <c r="CB28" s="54">
        <v>0</v>
      </c>
      <c r="CC28" s="50">
        <f t="shared" si="36"/>
        <v>0</v>
      </c>
      <c r="CD28" s="50">
        <v>0</v>
      </c>
      <c r="CE28" s="54">
        <v>0</v>
      </c>
      <c r="CF28" s="50">
        <f t="shared" si="37"/>
        <v>0</v>
      </c>
      <c r="CG28" s="50">
        <v>0</v>
      </c>
      <c r="CH28" s="50">
        <v>0</v>
      </c>
      <c r="CI28" s="50">
        <f t="shared" si="38"/>
        <v>0</v>
      </c>
      <c r="CJ28" s="50">
        <v>0</v>
      </c>
      <c r="CK28" s="54">
        <v>0</v>
      </c>
      <c r="CL28" s="50">
        <f t="shared" si="39"/>
        <v>0</v>
      </c>
      <c r="CM28" s="50">
        <v>0</v>
      </c>
      <c r="CN28" s="54">
        <v>0</v>
      </c>
      <c r="CO28" s="50">
        <f t="shared" si="40"/>
        <v>0</v>
      </c>
      <c r="CP28" s="54">
        <v>0</v>
      </c>
      <c r="CQ28" s="50">
        <v>0</v>
      </c>
      <c r="CR28" s="46">
        <f t="shared" si="5"/>
        <v>71194.9</v>
      </c>
      <c r="CS28" s="46">
        <f t="shared" si="5"/>
        <v>17798.725</v>
      </c>
      <c r="CT28" s="46">
        <f t="shared" si="6"/>
        <v>16300.129999999997</v>
      </c>
      <c r="CU28" s="54">
        <v>0</v>
      </c>
      <c r="CV28" s="50">
        <f t="shared" si="41"/>
        <v>0</v>
      </c>
      <c r="CW28" s="53">
        <v>0</v>
      </c>
      <c r="CX28" s="54">
        <v>0</v>
      </c>
      <c r="CY28" s="50">
        <f t="shared" si="42"/>
        <v>0</v>
      </c>
      <c r="CZ28" s="50">
        <v>0</v>
      </c>
      <c r="DA28" s="54">
        <v>0</v>
      </c>
      <c r="DB28" s="50">
        <f t="shared" si="43"/>
        <v>0</v>
      </c>
      <c r="DC28" s="50">
        <v>0</v>
      </c>
      <c r="DD28" s="54">
        <v>0</v>
      </c>
      <c r="DE28" s="50">
        <f t="shared" si="44"/>
        <v>0</v>
      </c>
      <c r="DF28" s="50">
        <v>0</v>
      </c>
      <c r="DG28" s="54">
        <v>0</v>
      </c>
      <c r="DH28" s="50">
        <f t="shared" si="45"/>
        <v>0</v>
      </c>
      <c r="DI28" s="50">
        <v>0</v>
      </c>
      <c r="DJ28" s="54">
        <v>4000</v>
      </c>
      <c r="DK28" s="50">
        <f t="shared" si="46"/>
        <v>1000</v>
      </c>
      <c r="DL28" s="54">
        <v>2500</v>
      </c>
      <c r="DM28" s="54">
        <v>0</v>
      </c>
      <c r="DN28" s="52">
        <f t="shared" si="7"/>
        <v>4000</v>
      </c>
      <c r="DO28" s="52">
        <f t="shared" si="7"/>
        <v>1000</v>
      </c>
      <c r="DP28" s="52">
        <f t="shared" si="8"/>
        <v>2500</v>
      </c>
    </row>
    <row r="29" spans="1:120" ht="17.25">
      <c r="A29" s="15">
        <v>20</v>
      </c>
      <c r="B29" s="42" t="s">
        <v>26</v>
      </c>
      <c r="C29" s="54">
        <v>3692.6</v>
      </c>
      <c r="D29" s="54">
        <v>1000</v>
      </c>
      <c r="E29" s="46">
        <f t="shared" si="0"/>
        <v>18153.600000000002</v>
      </c>
      <c r="F29" s="46">
        <f t="shared" si="0"/>
        <v>4538.400000000001</v>
      </c>
      <c r="G29" s="46">
        <f t="shared" si="0"/>
        <v>4314.495000000001</v>
      </c>
      <c r="H29" s="46">
        <f t="shared" si="9"/>
        <v>95.06643310417769</v>
      </c>
      <c r="I29" s="47">
        <f t="shared" si="1"/>
        <v>2611.9</v>
      </c>
      <c r="J29" s="47">
        <f t="shared" si="1"/>
        <v>652.975</v>
      </c>
      <c r="K29" s="47">
        <f t="shared" si="1"/>
        <v>429.07000000000005</v>
      </c>
      <c r="L29" s="47">
        <f t="shared" si="2"/>
        <v>65.71001952601556</v>
      </c>
      <c r="M29" s="48">
        <f t="shared" si="3"/>
        <v>1150</v>
      </c>
      <c r="N29" s="48">
        <f t="shared" si="3"/>
        <v>287.5</v>
      </c>
      <c r="O29" s="48">
        <f t="shared" si="3"/>
        <v>294.27000000000004</v>
      </c>
      <c r="P29" s="49">
        <f t="shared" si="10"/>
        <v>102.35478260869567</v>
      </c>
      <c r="Q29" s="54">
        <v>550</v>
      </c>
      <c r="R29" s="50">
        <f t="shared" si="11"/>
        <v>137.5</v>
      </c>
      <c r="S29" s="54">
        <v>0.42</v>
      </c>
      <c r="T29" s="50">
        <f t="shared" si="12"/>
        <v>0.3054545454545455</v>
      </c>
      <c r="U29" s="54">
        <v>1251.9</v>
      </c>
      <c r="V29" s="50">
        <f t="shared" si="13"/>
        <v>312.975</v>
      </c>
      <c r="W29" s="54">
        <v>105.5</v>
      </c>
      <c r="X29" s="50">
        <f t="shared" si="14"/>
        <v>33.70876268072529</v>
      </c>
      <c r="Y29" s="54">
        <v>600</v>
      </c>
      <c r="Z29" s="50">
        <f t="shared" si="15"/>
        <v>150</v>
      </c>
      <c r="AA29" s="54">
        <v>293.85</v>
      </c>
      <c r="AB29" s="50">
        <f t="shared" si="16"/>
        <v>195.90000000000003</v>
      </c>
      <c r="AC29" s="54">
        <v>60</v>
      </c>
      <c r="AD29" s="50">
        <f t="shared" si="17"/>
        <v>15</v>
      </c>
      <c r="AE29" s="54">
        <v>9</v>
      </c>
      <c r="AF29" s="50">
        <f t="shared" si="18"/>
        <v>60</v>
      </c>
      <c r="AG29" s="54">
        <v>0</v>
      </c>
      <c r="AH29" s="50">
        <f t="shared" si="19"/>
        <v>0</v>
      </c>
      <c r="AI29" s="54">
        <v>0</v>
      </c>
      <c r="AJ29" s="50" t="e">
        <f t="shared" si="20"/>
        <v>#DIV/0!</v>
      </c>
      <c r="AK29" s="54">
        <v>0</v>
      </c>
      <c r="AL29" s="50">
        <f t="shared" si="21"/>
        <v>0</v>
      </c>
      <c r="AM29" s="50">
        <v>0</v>
      </c>
      <c r="AN29" s="54">
        <v>0</v>
      </c>
      <c r="AO29" s="50">
        <f t="shared" si="22"/>
        <v>0</v>
      </c>
      <c r="AP29" s="50">
        <v>0</v>
      </c>
      <c r="AQ29" s="54">
        <v>15541.7</v>
      </c>
      <c r="AR29" s="50">
        <f t="shared" si="23"/>
        <v>3885.425</v>
      </c>
      <c r="AS29" s="50">
        <f t="shared" si="24"/>
        <v>3885.425</v>
      </c>
      <c r="AT29" s="54">
        <v>0</v>
      </c>
      <c r="AU29" s="50">
        <f t="shared" si="25"/>
        <v>0</v>
      </c>
      <c r="AV29" s="54">
        <v>0</v>
      </c>
      <c r="AW29" s="54">
        <v>0</v>
      </c>
      <c r="AX29" s="50">
        <f t="shared" si="26"/>
        <v>0</v>
      </c>
      <c r="AY29" s="50">
        <v>0</v>
      </c>
      <c r="AZ29" s="54">
        <v>0</v>
      </c>
      <c r="BA29" s="50">
        <f t="shared" si="27"/>
        <v>0</v>
      </c>
      <c r="BB29" s="50">
        <v>0</v>
      </c>
      <c r="BC29" s="47">
        <f t="shared" si="4"/>
        <v>150</v>
      </c>
      <c r="BD29" s="47">
        <f t="shared" si="4"/>
        <v>37.5</v>
      </c>
      <c r="BE29" s="47">
        <f t="shared" si="4"/>
        <v>20.3</v>
      </c>
      <c r="BF29" s="51">
        <f t="shared" si="28"/>
        <v>54.13333333333333</v>
      </c>
      <c r="BG29" s="54">
        <v>150</v>
      </c>
      <c r="BH29" s="50">
        <f t="shared" si="29"/>
        <v>37.5</v>
      </c>
      <c r="BI29" s="54">
        <v>20.3</v>
      </c>
      <c r="BJ29" s="54">
        <v>0</v>
      </c>
      <c r="BK29" s="50">
        <f t="shared" si="30"/>
        <v>0</v>
      </c>
      <c r="BL29" s="50">
        <v>0</v>
      </c>
      <c r="BM29" s="54">
        <v>0</v>
      </c>
      <c r="BN29" s="50">
        <f t="shared" si="31"/>
        <v>0</v>
      </c>
      <c r="BO29" s="50">
        <v>0</v>
      </c>
      <c r="BP29" s="54">
        <v>0</v>
      </c>
      <c r="BQ29" s="50">
        <f t="shared" si="32"/>
        <v>0</v>
      </c>
      <c r="BR29" s="50">
        <v>0</v>
      </c>
      <c r="BS29" s="54">
        <v>0</v>
      </c>
      <c r="BT29" s="50">
        <f t="shared" si="33"/>
        <v>0</v>
      </c>
      <c r="BU29" s="50">
        <v>0</v>
      </c>
      <c r="BV29" s="54">
        <v>0</v>
      </c>
      <c r="BW29" s="50">
        <f t="shared" si="34"/>
        <v>0</v>
      </c>
      <c r="BX29" s="50">
        <v>0</v>
      </c>
      <c r="BY29" s="54">
        <v>0</v>
      </c>
      <c r="BZ29" s="50">
        <f t="shared" si="35"/>
        <v>0</v>
      </c>
      <c r="CA29" s="50">
        <v>0</v>
      </c>
      <c r="CB29" s="54">
        <v>0</v>
      </c>
      <c r="CC29" s="50">
        <f t="shared" si="36"/>
        <v>0</v>
      </c>
      <c r="CD29" s="50">
        <v>0</v>
      </c>
      <c r="CE29" s="54">
        <v>0</v>
      </c>
      <c r="CF29" s="50">
        <f t="shared" si="37"/>
        <v>0</v>
      </c>
      <c r="CG29" s="50">
        <v>0</v>
      </c>
      <c r="CH29" s="50">
        <v>0</v>
      </c>
      <c r="CI29" s="50">
        <f t="shared" si="38"/>
        <v>0</v>
      </c>
      <c r="CJ29" s="50">
        <v>0</v>
      </c>
      <c r="CK29" s="54">
        <v>0</v>
      </c>
      <c r="CL29" s="50">
        <f t="shared" si="39"/>
        <v>0</v>
      </c>
      <c r="CM29" s="50">
        <v>0</v>
      </c>
      <c r="CN29" s="54">
        <v>0</v>
      </c>
      <c r="CO29" s="50">
        <f t="shared" si="40"/>
        <v>0</v>
      </c>
      <c r="CP29" s="54">
        <v>0</v>
      </c>
      <c r="CQ29" s="50">
        <v>0</v>
      </c>
      <c r="CR29" s="46">
        <f t="shared" si="5"/>
        <v>18153.600000000002</v>
      </c>
      <c r="CS29" s="46">
        <f t="shared" si="5"/>
        <v>4538.400000000001</v>
      </c>
      <c r="CT29" s="46">
        <f t="shared" si="6"/>
        <v>4314.495000000001</v>
      </c>
      <c r="CU29" s="54">
        <v>0</v>
      </c>
      <c r="CV29" s="50">
        <f t="shared" si="41"/>
        <v>0</v>
      </c>
      <c r="CW29" s="53">
        <v>0</v>
      </c>
      <c r="CX29" s="54">
        <v>0</v>
      </c>
      <c r="CY29" s="50">
        <f t="shared" si="42"/>
        <v>0</v>
      </c>
      <c r="CZ29" s="50">
        <v>0</v>
      </c>
      <c r="DA29" s="54">
        <v>0</v>
      </c>
      <c r="DB29" s="50">
        <f t="shared" si="43"/>
        <v>0</v>
      </c>
      <c r="DC29" s="50">
        <v>0</v>
      </c>
      <c r="DD29" s="54">
        <v>0</v>
      </c>
      <c r="DE29" s="50">
        <f t="shared" si="44"/>
        <v>0</v>
      </c>
      <c r="DF29" s="50">
        <v>0</v>
      </c>
      <c r="DG29" s="54">
        <v>0</v>
      </c>
      <c r="DH29" s="50">
        <f t="shared" si="45"/>
        <v>0</v>
      </c>
      <c r="DI29" s="50">
        <v>0</v>
      </c>
      <c r="DJ29" s="54">
        <v>1000</v>
      </c>
      <c r="DK29" s="50">
        <f t="shared" si="46"/>
        <v>250</v>
      </c>
      <c r="DL29" s="54">
        <v>0</v>
      </c>
      <c r="DM29" s="54">
        <v>0</v>
      </c>
      <c r="DN29" s="52">
        <f t="shared" si="7"/>
        <v>1000</v>
      </c>
      <c r="DO29" s="52">
        <f t="shared" si="7"/>
        <v>250</v>
      </c>
      <c r="DP29" s="52">
        <f t="shared" si="8"/>
        <v>0</v>
      </c>
    </row>
    <row r="30" spans="1:120" ht="17.25">
      <c r="A30" s="15">
        <v>21</v>
      </c>
      <c r="B30" s="42" t="s">
        <v>27</v>
      </c>
      <c r="C30" s="54">
        <v>17212.3</v>
      </c>
      <c r="D30" s="54">
        <v>0</v>
      </c>
      <c r="E30" s="46">
        <f t="shared" si="0"/>
        <v>60777.3</v>
      </c>
      <c r="F30" s="46">
        <f t="shared" si="0"/>
        <v>15194.325</v>
      </c>
      <c r="G30" s="46">
        <f t="shared" si="0"/>
        <v>15171.975</v>
      </c>
      <c r="H30" s="46">
        <f t="shared" si="9"/>
        <v>99.85290560785029</v>
      </c>
      <c r="I30" s="47">
        <f t="shared" si="1"/>
        <v>12200</v>
      </c>
      <c r="J30" s="47">
        <f t="shared" si="1"/>
        <v>3050</v>
      </c>
      <c r="K30" s="47">
        <f t="shared" si="1"/>
        <v>2457.65</v>
      </c>
      <c r="L30" s="47">
        <f t="shared" si="2"/>
        <v>80.57868852459016</v>
      </c>
      <c r="M30" s="48">
        <f t="shared" si="3"/>
        <v>2900</v>
      </c>
      <c r="N30" s="48">
        <f t="shared" si="3"/>
        <v>725</v>
      </c>
      <c r="O30" s="48">
        <f t="shared" si="3"/>
        <v>824.37</v>
      </c>
      <c r="P30" s="49">
        <f t="shared" si="10"/>
        <v>113.70620689655172</v>
      </c>
      <c r="Q30" s="54">
        <v>800</v>
      </c>
      <c r="R30" s="50">
        <f t="shared" si="11"/>
        <v>200</v>
      </c>
      <c r="S30" s="54">
        <v>824.37</v>
      </c>
      <c r="T30" s="50">
        <f t="shared" si="12"/>
        <v>412.185</v>
      </c>
      <c r="U30" s="54">
        <v>6600</v>
      </c>
      <c r="V30" s="50">
        <f t="shared" si="13"/>
        <v>1650</v>
      </c>
      <c r="W30" s="54">
        <v>1247.78</v>
      </c>
      <c r="X30" s="50">
        <f t="shared" si="14"/>
        <v>75.6230303030303</v>
      </c>
      <c r="Y30" s="54">
        <v>2100</v>
      </c>
      <c r="Z30" s="50">
        <f t="shared" si="15"/>
        <v>525</v>
      </c>
      <c r="AA30" s="54">
        <v>0</v>
      </c>
      <c r="AB30" s="50">
        <f t="shared" si="16"/>
        <v>0</v>
      </c>
      <c r="AC30" s="54">
        <v>400</v>
      </c>
      <c r="AD30" s="50">
        <f t="shared" si="17"/>
        <v>100</v>
      </c>
      <c r="AE30" s="54">
        <v>24</v>
      </c>
      <c r="AF30" s="50">
        <f t="shared" si="18"/>
        <v>24</v>
      </c>
      <c r="AG30" s="54">
        <v>0</v>
      </c>
      <c r="AH30" s="50">
        <f t="shared" si="19"/>
        <v>0</v>
      </c>
      <c r="AI30" s="54">
        <v>0</v>
      </c>
      <c r="AJ30" s="50" t="e">
        <f t="shared" si="20"/>
        <v>#DIV/0!</v>
      </c>
      <c r="AK30" s="54">
        <v>0</v>
      </c>
      <c r="AL30" s="50">
        <f t="shared" si="21"/>
        <v>0</v>
      </c>
      <c r="AM30" s="50">
        <v>0</v>
      </c>
      <c r="AN30" s="54">
        <v>0</v>
      </c>
      <c r="AO30" s="50">
        <f t="shared" si="22"/>
        <v>0</v>
      </c>
      <c r="AP30" s="50">
        <v>0</v>
      </c>
      <c r="AQ30" s="54">
        <v>47817.3</v>
      </c>
      <c r="AR30" s="50">
        <f t="shared" si="23"/>
        <v>11954.325</v>
      </c>
      <c r="AS30" s="50">
        <f t="shared" si="24"/>
        <v>11954.325</v>
      </c>
      <c r="AT30" s="54">
        <v>0</v>
      </c>
      <c r="AU30" s="50">
        <f t="shared" si="25"/>
        <v>0</v>
      </c>
      <c r="AV30" s="54">
        <v>0</v>
      </c>
      <c r="AW30" s="54">
        <v>0</v>
      </c>
      <c r="AX30" s="50">
        <f t="shared" si="26"/>
        <v>0</v>
      </c>
      <c r="AY30" s="50">
        <v>0</v>
      </c>
      <c r="AZ30" s="54">
        <v>0</v>
      </c>
      <c r="BA30" s="50">
        <f t="shared" si="27"/>
        <v>0</v>
      </c>
      <c r="BB30" s="50">
        <v>0</v>
      </c>
      <c r="BC30" s="47">
        <f t="shared" si="4"/>
        <v>1600</v>
      </c>
      <c r="BD30" s="47">
        <f t="shared" si="4"/>
        <v>400</v>
      </c>
      <c r="BE30" s="47">
        <f t="shared" si="4"/>
        <v>361.5</v>
      </c>
      <c r="BF30" s="51">
        <f t="shared" si="28"/>
        <v>90.375</v>
      </c>
      <c r="BG30" s="54">
        <v>1600</v>
      </c>
      <c r="BH30" s="50">
        <f t="shared" si="29"/>
        <v>400</v>
      </c>
      <c r="BI30" s="54">
        <v>361.5</v>
      </c>
      <c r="BJ30" s="54">
        <v>0</v>
      </c>
      <c r="BK30" s="50">
        <f t="shared" si="30"/>
        <v>0</v>
      </c>
      <c r="BL30" s="50">
        <v>0</v>
      </c>
      <c r="BM30" s="54">
        <v>0</v>
      </c>
      <c r="BN30" s="50">
        <f t="shared" si="31"/>
        <v>0</v>
      </c>
      <c r="BO30" s="50">
        <v>0</v>
      </c>
      <c r="BP30" s="54">
        <v>0</v>
      </c>
      <c r="BQ30" s="50">
        <f t="shared" si="32"/>
        <v>0</v>
      </c>
      <c r="BR30" s="50">
        <v>0</v>
      </c>
      <c r="BS30" s="54">
        <v>0</v>
      </c>
      <c r="BT30" s="50">
        <f t="shared" si="33"/>
        <v>0</v>
      </c>
      <c r="BU30" s="50">
        <v>0</v>
      </c>
      <c r="BV30" s="54">
        <v>0</v>
      </c>
      <c r="BW30" s="50">
        <f t="shared" si="34"/>
        <v>0</v>
      </c>
      <c r="BX30" s="50">
        <v>0</v>
      </c>
      <c r="BY30" s="54">
        <v>0</v>
      </c>
      <c r="BZ30" s="50">
        <f t="shared" si="35"/>
        <v>0</v>
      </c>
      <c r="CA30" s="50">
        <v>0</v>
      </c>
      <c r="CB30" s="54">
        <v>700</v>
      </c>
      <c r="CC30" s="50">
        <f t="shared" si="36"/>
        <v>175</v>
      </c>
      <c r="CD30" s="50">
        <v>0</v>
      </c>
      <c r="CE30" s="54">
        <v>0</v>
      </c>
      <c r="CF30" s="50">
        <f t="shared" si="37"/>
        <v>0</v>
      </c>
      <c r="CG30" s="50">
        <v>0</v>
      </c>
      <c r="CH30" s="50">
        <v>0</v>
      </c>
      <c r="CI30" s="50">
        <f t="shared" si="38"/>
        <v>0</v>
      </c>
      <c r="CJ30" s="50">
        <v>0</v>
      </c>
      <c r="CK30" s="54">
        <v>0</v>
      </c>
      <c r="CL30" s="50">
        <f t="shared" si="39"/>
        <v>0</v>
      </c>
      <c r="CM30" s="50">
        <v>0</v>
      </c>
      <c r="CN30" s="54">
        <v>0</v>
      </c>
      <c r="CO30" s="50">
        <f t="shared" si="40"/>
        <v>0</v>
      </c>
      <c r="CP30" s="54">
        <v>0</v>
      </c>
      <c r="CQ30" s="50">
        <v>0</v>
      </c>
      <c r="CR30" s="46">
        <f t="shared" si="5"/>
        <v>60017.3</v>
      </c>
      <c r="CS30" s="46">
        <f t="shared" si="5"/>
        <v>15004.325</v>
      </c>
      <c r="CT30" s="46">
        <f t="shared" si="6"/>
        <v>14411.975</v>
      </c>
      <c r="CU30" s="54">
        <v>0</v>
      </c>
      <c r="CV30" s="50">
        <f t="shared" si="41"/>
        <v>0</v>
      </c>
      <c r="CW30" s="53">
        <v>0</v>
      </c>
      <c r="CX30" s="54">
        <v>760</v>
      </c>
      <c r="CY30" s="50">
        <f t="shared" si="42"/>
        <v>190</v>
      </c>
      <c r="CZ30" s="50">
        <v>760</v>
      </c>
      <c r="DA30" s="54">
        <v>0</v>
      </c>
      <c r="DB30" s="50">
        <f t="shared" si="43"/>
        <v>0</v>
      </c>
      <c r="DC30" s="50">
        <v>0</v>
      </c>
      <c r="DD30" s="54">
        <v>0</v>
      </c>
      <c r="DE30" s="50">
        <f t="shared" si="44"/>
        <v>0</v>
      </c>
      <c r="DF30" s="50">
        <v>0</v>
      </c>
      <c r="DG30" s="54">
        <v>0</v>
      </c>
      <c r="DH30" s="50">
        <f t="shared" si="45"/>
        <v>0</v>
      </c>
      <c r="DI30" s="50">
        <v>0</v>
      </c>
      <c r="DJ30" s="54">
        <v>4000</v>
      </c>
      <c r="DK30" s="50">
        <f t="shared" si="46"/>
        <v>1000</v>
      </c>
      <c r="DL30" s="54">
        <v>0</v>
      </c>
      <c r="DM30" s="54">
        <v>0</v>
      </c>
      <c r="DN30" s="52">
        <f t="shared" si="7"/>
        <v>4760</v>
      </c>
      <c r="DO30" s="52">
        <f t="shared" si="7"/>
        <v>1190</v>
      </c>
      <c r="DP30" s="52">
        <f t="shared" si="8"/>
        <v>760</v>
      </c>
    </row>
    <row r="31" spans="1:120" ht="17.25">
      <c r="A31" s="15">
        <v>22</v>
      </c>
      <c r="B31" s="42" t="s">
        <v>28</v>
      </c>
      <c r="C31" s="54">
        <v>13.4</v>
      </c>
      <c r="D31" s="54">
        <v>150.6</v>
      </c>
      <c r="E31" s="46">
        <f t="shared" si="0"/>
        <v>5580</v>
      </c>
      <c r="F31" s="46">
        <f t="shared" si="0"/>
        <v>1395</v>
      </c>
      <c r="G31" s="46">
        <f t="shared" si="0"/>
        <v>-150.64999999999998</v>
      </c>
      <c r="H31" s="46">
        <f t="shared" si="9"/>
        <v>-10.799283154121863</v>
      </c>
      <c r="I31" s="47">
        <f t="shared" si="1"/>
        <v>2080</v>
      </c>
      <c r="J31" s="47">
        <f t="shared" si="1"/>
        <v>520</v>
      </c>
      <c r="K31" s="47">
        <f t="shared" si="1"/>
        <v>0.36</v>
      </c>
      <c r="L31" s="47">
        <f t="shared" si="2"/>
        <v>0.06923076923076923</v>
      </c>
      <c r="M31" s="48">
        <f t="shared" si="3"/>
        <v>850</v>
      </c>
      <c r="N31" s="48">
        <f t="shared" si="3"/>
        <v>212.5</v>
      </c>
      <c r="O31" s="48">
        <f t="shared" si="3"/>
        <v>0.36</v>
      </c>
      <c r="P31" s="49">
        <f t="shared" si="10"/>
        <v>0.16941176470588235</v>
      </c>
      <c r="Q31" s="54">
        <v>550</v>
      </c>
      <c r="R31" s="50">
        <f t="shared" si="11"/>
        <v>137.5</v>
      </c>
      <c r="S31" s="54">
        <v>0.36</v>
      </c>
      <c r="T31" s="50">
        <f t="shared" si="12"/>
        <v>0.26181818181818184</v>
      </c>
      <c r="U31" s="54">
        <v>850</v>
      </c>
      <c r="V31" s="50">
        <f t="shared" si="13"/>
        <v>212.5</v>
      </c>
      <c r="W31" s="54">
        <v>0</v>
      </c>
      <c r="X31" s="50">
        <f t="shared" si="14"/>
        <v>0</v>
      </c>
      <c r="Y31" s="54">
        <v>300</v>
      </c>
      <c r="Z31" s="50">
        <f t="shared" si="15"/>
        <v>75</v>
      </c>
      <c r="AA31" s="54">
        <v>0</v>
      </c>
      <c r="AB31" s="50">
        <f t="shared" si="16"/>
        <v>0</v>
      </c>
      <c r="AC31" s="54">
        <v>100</v>
      </c>
      <c r="AD31" s="50">
        <f t="shared" si="17"/>
        <v>25</v>
      </c>
      <c r="AE31" s="54">
        <v>0</v>
      </c>
      <c r="AF31" s="50">
        <f t="shared" si="18"/>
        <v>0</v>
      </c>
      <c r="AG31" s="54">
        <v>0</v>
      </c>
      <c r="AH31" s="50">
        <f t="shared" si="19"/>
        <v>0</v>
      </c>
      <c r="AI31" s="54">
        <v>0</v>
      </c>
      <c r="AJ31" s="50" t="e">
        <f t="shared" si="20"/>
        <v>#DIV/0!</v>
      </c>
      <c r="AK31" s="54">
        <v>0</v>
      </c>
      <c r="AL31" s="50">
        <f t="shared" si="21"/>
        <v>0</v>
      </c>
      <c r="AM31" s="50">
        <v>0</v>
      </c>
      <c r="AN31" s="54">
        <v>0</v>
      </c>
      <c r="AO31" s="50">
        <f t="shared" si="22"/>
        <v>0</v>
      </c>
      <c r="AP31" s="50">
        <v>0</v>
      </c>
      <c r="AQ31" s="54">
        <v>3500</v>
      </c>
      <c r="AR31" s="50">
        <f t="shared" si="23"/>
        <v>875</v>
      </c>
      <c r="AS31" s="50">
        <f t="shared" si="24"/>
        <v>875</v>
      </c>
      <c r="AT31" s="54">
        <v>0</v>
      </c>
      <c r="AU31" s="50">
        <f t="shared" si="25"/>
        <v>0</v>
      </c>
      <c r="AV31" s="54">
        <v>0</v>
      </c>
      <c r="AW31" s="54">
        <v>0</v>
      </c>
      <c r="AX31" s="50">
        <f t="shared" si="26"/>
        <v>0</v>
      </c>
      <c r="AY31" s="50">
        <v>0</v>
      </c>
      <c r="AZ31" s="54">
        <v>0</v>
      </c>
      <c r="BA31" s="50">
        <f t="shared" si="27"/>
        <v>0</v>
      </c>
      <c r="BB31" s="50">
        <v>0</v>
      </c>
      <c r="BC31" s="47">
        <f t="shared" si="4"/>
        <v>280</v>
      </c>
      <c r="BD31" s="47">
        <f t="shared" si="4"/>
        <v>70</v>
      </c>
      <c r="BE31" s="47">
        <f t="shared" si="4"/>
        <v>0</v>
      </c>
      <c r="BF31" s="51">
        <f t="shared" si="28"/>
        <v>0</v>
      </c>
      <c r="BG31" s="54">
        <v>280</v>
      </c>
      <c r="BH31" s="50">
        <f t="shared" si="29"/>
        <v>70</v>
      </c>
      <c r="BI31" s="54">
        <v>0</v>
      </c>
      <c r="BJ31" s="54">
        <v>0</v>
      </c>
      <c r="BK31" s="50">
        <f t="shared" si="30"/>
        <v>0</v>
      </c>
      <c r="BL31" s="50">
        <v>0</v>
      </c>
      <c r="BM31" s="54">
        <v>0</v>
      </c>
      <c r="BN31" s="50">
        <f t="shared" si="31"/>
        <v>0</v>
      </c>
      <c r="BO31" s="50">
        <v>0</v>
      </c>
      <c r="BP31" s="54">
        <v>0</v>
      </c>
      <c r="BQ31" s="50">
        <f t="shared" si="32"/>
        <v>0</v>
      </c>
      <c r="BR31" s="50">
        <v>0</v>
      </c>
      <c r="BS31" s="54">
        <v>0</v>
      </c>
      <c r="BT31" s="50">
        <f t="shared" si="33"/>
        <v>0</v>
      </c>
      <c r="BU31" s="50">
        <v>0</v>
      </c>
      <c r="BV31" s="54">
        <v>0</v>
      </c>
      <c r="BW31" s="50">
        <f t="shared" si="34"/>
        <v>0</v>
      </c>
      <c r="BX31" s="50">
        <v>0</v>
      </c>
      <c r="BY31" s="54">
        <v>0</v>
      </c>
      <c r="BZ31" s="50">
        <f t="shared" si="35"/>
        <v>0</v>
      </c>
      <c r="CA31" s="50">
        <v>0</v>
      </c>
      <c r="CB31" s="54">
        <v>0</v>
      </c>
      <c r="CC31" s="50">
        <f t="shared" si="36"/>
        <v>0</v>
      </c>
      <c r="CD31" s="50">
        <v>0</v>
      </c>
      <c r="CE31" s="54">
        <v>0</v>
      </c>
      <c r="CF31" s="50">
        <f t="shared" si="37"/>
        <v>0</v>
      </c>
      <c r="CG31" s="50">
        <v>0</v>
      </c>
      <c r="CH31" s="50">
        <v>0</v>
      </c>
      <c r="CI31" s="50">
        <f t="shared" si="38"/>
        <v>0</v>
      </c>
      <c r="CJ31" s="50">
        <v>0</v>
      </c>
      <c r="CK31" s="54">
        <v>0</v>
      </c>
      <c r="CL31" s="50">
        <f t="shared" si="39"/>
        <v>0</v>
      </c>
      <c r="CM31" s="50">
        <v>0</v>
      </c>
      <c r="CN31" s="54">
        <v>0</v>
      </c>
      <c r="CO31" s="50">
        <f t="shared" si="40"/>
        <v>0</v>
      </c>
      <c r="CP31" s="54">
        <v>0</v>
      </c>
      <c r="CQ31" s="54">
        <v>-1026.01</v>
      </c>
      <c r="CR31" s="46">
        <f t="shared" si="5"/>
        <v>5580</v>
      </c>
      <c r="CS31" s="46">
        <f t="shared" si="5"/>
        <v>1395</v>
      </c>
      <c r="CT31" s="46">
        <f t="shared" si="6"/>
        <v>-150.64999999999998</v>
      </c>
      <c r="CU31" s="54">
        <v>0</v>
      </c>
      <c r="CV31" s="50">
        <f t="shared" si="41"/>
        <v>0</v>
      </c>
      <c r="CW31" s="53">
        <v>0</v>
      </c>
      <c r="CX31" s="54">
        <v>0</v>
      </c>
      <c r="CY31" s="50">
        <f t="shared" si="42"/>
        <v>0</v>
      </c>
      <c r="CZ31" s="50">
        <v>0</v>
      </c>
      <c r="DA31" s="54">
        <v>0</v>
      </c>
      <c r="DB31" s="50">
        <f t="shared" si="43"/>
        <v>0</v>
      </c>
      <c r="DC31" s="50">
        <v>0</v>
      </c>
      <c r="DD31" s="54">
        <v>0</v>
      </c>
      <c r="DE31" s="50">
        <f t="shared" si="44"/>
        <v>0</v>
      </c>
      <c r="DF31" s="50">
        <v>0</v>
      </c>
      <c r="DG31" s="54">
        <v>0</v>
      </c>
      <c r="DH31" s="50">
        <f t="shared" si="45"/>
        <v>0</v>
      </c>
      <c r="DI31" s="50">
        <v>0</v>
      </c>
      <c r="DJ31" s="54">
        <v>280</v>
      </c>
      <c r="DK31" s="50">
        <f t="shared" si="46"/>
        <v>70</v>
      </c>
      <c r="DL31" s="54">
        <v>0</v>
      </c>
      <c r="DM31" s="54">
        <v>0</v>
      </c>
      <c r="DN31" s="52">
        <f t="shared" si="7"/>
        <v>280</v>
      </c>
      <c r="DO31" s="52">
        <f t="shared" si="7"/>
        <v>70</v>
      </c>
      <c r="DP31" s="52">
        <f t="shared" si="8"/>
        <v>0</v>
      </c>
    </row>
    <row r="32" spans="1:120" ht="17.25">
      <c r="A32" s="15">
        <v>23</v>
      </c>
      <c r="B32" s="42" t="s">
        <v>29</v>
      </c>
      <c r="C32" s="54">
        <v>24.9</v>
      </c>
      <c r="D32" s="54">
        <v>0</v>
      </c>
      <c r="E32" s="46">
        <f t="shared" si="0"/>
        <v>4140</v>
      </c>
      <c r="F32" s="46">
        <f t="shared" si="0"/>
        <v>1035</v>
      </c>
      <c r="G32" s="46">
        <f t="shared" si="0"/>
        <v>928.5</v>
      </c>
      <c r="H32" s="46">
        <f t="shared" si="9"/>
        <v>89.71014492753623</v>
      </c>
      <c r="I32" s="47">
        <f t="shared" si="1"/>
        <v>640</v>
      </c>
      <c r="J32" s="47">
        <f t="shared" si="1"/>
        <v>160</v>
      </c>
      <c r="K32" s="47">
        <f t="shared" si="1"/>
        <v>53.5</v>
      </c>
      <c r="L32" s="47">
        <f t="shared" si="2"/>
        <v>33.4375</v>
      </c>
      <c r="M32" s="48">
        <f t="shared" si="3"/>
        <v>70</v>
      </c>
      <c r="N32" s="48">
        <f t="shared" si="3"/>
        <v>17.5</v>
      </c>
      <c r="O32" s="48">
        <f t="shared" si="3"/>
        <v>19.5</v>
      </c>
      <c r="P32" s="49">
        <f t="shared" si="10"/>
        <v>111.42857142857143</v>
      </c>
      <c r="Q32" s="54">
        <v>0</v>
      </c>
      <c r="R32" s="50">
        <f t="shared" si="11"/>
        <v>0</v>
      </c>
      <c r="S32" s="54">
        <v>19.5</v>
      </c>
      <c r="T32" s="50" t="e">
        <f t="shared" si="12"/>
        <v>#DIV/0!</v>
      </c>
      <c r="U32" s="54">
        <v>535</v>
      </c>
      <c r="V32" s="50">
        <f t="shared" si="13"/>
        <v>133.75</v>
      </c>
      <c r="W32" s="54">
        <v>34</v>
      </c>
      <c r="X32" s="50">
        <f t="shared" si="14"/>
        <v>25.42056074766355</v>
      </c>
      <c r="Y32" s="54">
        <v>70</v>
      </c>
      <c r="Z32" s="50">
        <f t="shared" si="15"/>
        <v>17.5</v>
      </c>
      <c r="AA32" s="54">
        <v>0</v>
      </c>
      <c r="AB32" s="50">
        <f t="shared" si="16"/>
        <v>0</v>
      </c>
      <c r="AC32" s="54">
        <v>0</v>
      </c>
      <c r="AD32" s="50">
        <f t="shared" si="17"/>
        <v>0</v>
      </c>
      <c r="AE32" s="54">
        <v>0</v>
      </c>
      <c r="AF32" s="50" t="e">
        <f t="shared" si="18"/>
        <v>#DIV/0!</v>
      </c>
      <c r="AG32" s="54">
        <v>0</v>
      </c>
      <c r="AH32" s="50">
        <f t="shared" si="19"/>
        <v>0</v>
      </c>
      <c r="AI32" s="54">
        <v>0</v>
      </c>
      <c r="AJ32" s="50" t="e">
        <f t="shared" si="20"/>
        <v>#DIV/0!</v>
      </c>
      <c r="AK32" s="54">
        <v>0</v>
      </c>
      <c r="AL32" s="50">
        <f t="shared" si="21"/>
        <v>0</v>
      </c>
      <c r="AM32" s="50">
        <v>0</v>
      </c>
      <c r="AN32" s="54">
        <v>0</v>
      </c>
      <c r="AO32" s="50">
        <f t="shared" si="22"/>
        <v>0</v>
      </c>
      <c r="AP32" s="50">
        <v>0</v>
      </c>
      <c r="AQ32" s="54">
        <v>3500</v>
      </c>
      <c r="AR32" s="50">
        <f t="shared" si="23"/>
        <v>875</v>
      </c>
      <c r="AS32" s="50">
        <f t="shared" si="24"/>
        <v>875</v>
      </c>
      <c r="AT32" s="54">
        <v>0</v>
      </c>
      <c r="AU32" s="50">
        <f t="shared" si="25"/>
        <v>0</v>
      </c>
      <c r="AV32" s="54">
        <v>0</v>
      </c>
      <c r="AW32" s="54">
        <v>0</v>
      </c>
      <c r="AX32" s="50">
        <f t="shared" si="26"/>
        <v>0</v>
      </c>
      <c r="AY32" s="50">
        <v>0</v>
      </c>
      <c r="AZ32" s="54">
        <v>0</v>
      </c>
      <c r="BA32" s="50">
        <f t="shared" si="27"/>
        <v>0</v>
      </c>
      <c r="BB32" s="50">
        <v>0</v>
      </c>
      <c r="BC32" s="47">
        <f t="shared" si="4"/>
        <v>35</v>
      </c>
      <c r="BD32" s="47">
        <f t="shared" si="4"/>
        <v>8.75</v>
      </c>
      <c r="BE32" s="47">
        <f t="shared" si="4"/>
        <v>0</v>
      </c>
      <c r="BF32" s="51">
        <f t="shared" si="28"/>
        <v>0</v>
      </c>
      <c r="BG32" s="54">
        <v>35</v>
      </c>
      <c r="BH32" s="50">
        <f t="shared" si="29"/>
        <v>8.75</v>
      </c>
      <c r="BI32" s="54">
        <v>0</v>
      </c>
      <c r="BJ32" s="54">
        <v>0</v>
      </c>
      <c r="BK32" s="50">
        <f t="shared" si="30"/>
        <v>0</v>
      </c>
      <c r="BL32" s="50">
        <v>0</v>
      </c>
      <c r="BM32" s="54">
        <v>0</v>
      </c>
      <c r="BN32" s="50">
        <f t="shared" si="31"/>
        <v>0</v>
      </c>
      <c r="BO32" s="50">
        <v>0</v>
      </c>
      <c r="BP32" s="54">
        <v>0</v>
      </c>
      <c r="BQ32" s="50">
        <f t="shared" si="32"/>
        <v>0</v>
      </c>
      <c r="BR32" s="50">
        <v>0</v>
      </c>
      <c r="BS32" s="54">
        <v>0</v>
      </c>
      <c r="BT32" s="50">
        <f t="shared" si="33"/>
        <v>0</v>
      </c>
      <c r="BU32" s="50">
        <v>0</v>
      </c>
      <c r="BV32" s="54">
        <v>0</v>
      </c>
      <c r="BW32" s="50">
        <f t="shared" si="34"/>
        <v>0</v>
      </c>
      <c r="BX32" s="50">
        <v>0</v>
      </c>
      <c r="BY32" s="54">
        <v>0</v>
      </c>
      <c r="BZ32" s="50">
        <f t="shared" si="35"/>
        <v>0</v>
      </c>
      <c r="CA32" s="50">
        <v>0</v>
      </c>
      <c r="CB32" s="54">
        <v>0</v>
      </c>
      <c r="CC32" s="50">
        <f t="shared" si="36"/>
        <v>0</v>
      </c>
      <c r="CD32" s="50">
        <v>0</v>
      </c>
      <c r="CE32" s="54">
        <v>0</v>
      </c>
      <c r="CF32" s="50">
        <f t="shared" si="37"/>
        <v>0</v>
      </c>
      <c r="CG32" s="50">
        <v>0</v>
      </c>
      <c r="CH32" s="50">
        <v>0</v>
      </c>
      <c r="CI32" s="50">
        <f t="shared" si="38"/>
        <v>0</v>
      </c>
      <c r="CJ32" s="50">
        <v>0</v>
      </c>
      <c r="CK32" s="54">
        <v>0</v>
      </c>
      <c r="CL32" s="50">
        <f t="shared" si="39"/>
        <v>0</v>
      </c>
      <c r="CM32" s="50">
        <v>0</v>
      </c>
      <c r="CN32" s="54">
        <v>0</v>
      </c>
      <c r="CO32" s="50">
        <f t="shared" si="40"/>
        <v>0</v>
      </c>
      <c r="CP32" s="54">
        <v>0</v>
      </c>
      <c r="CQ32" s="54">
        <v>0</v>
      </c>
      <c r="CR32" s="46">
        <f t="shared" si="5"/>
        <v>4140</v>
      </c>
      <c r="CS32" s="46">
        <f t="shared" si="5"/>
        <v>1035</v>
      </c>
      <c r="CT32" s="46">
        <f t="shared" si="6"/>
        <v>928.5</v>
      </c>
      <c r="CU32" s="54">
        <v>0</v>
      </c>
      <c r="CV32" s="50">
        <f t="shared" si="41"/>
        <v>0</v>
      </c>
      <c r="CW32" s="53">
        <v>0</v>
      </c>
      <c r="CX32" s="54">
        <v>0</v>
      </c>
      <c r="CY32" s="50">
        <f t="shared" si="42"/>
        <v>0</v>
      </c>
      <c r="CZ32" s="50">
        <v>0</v>
      </c>
      <c r="DA32" s="54">
        <v>0</v>
      </c>
      <c r="DB32" s="50">
        <f t="shared" si="43"/>
        <v>0</v>
      </c>
      <c r="DC32" s="50">
        <v>0</v>
      </c>
      <c r="DD32" s="54">
        <v>0</v>
      </c>
      <c r="DE32" s="50">
        <f t="shared" si="44"/>
        <v>0</v>
      </c>
      <c r="DF32" s="50">
        <v>0</v>
      </c>
      <c r="DG32" s="54">
        <v>0</v>
      </c>
      <c r="DH32" s="50">
        <f t="shared" si="45"/>
        <v>0</v>
      </c>
      <c r="DI32" s="50">
        <v>0</v>
      </c>
      <c r="DJ32" s="54">
        <v>210</v>
      </c>
      <c r="DK32" s="50">
        <f t="shared" si="46"/>
        <v>52.5</v>
      </c>
      <c r="DL32" s="54">
        <v>0</v>
      </c>
      <c r="DM32" s="54">
        <v>0</v>
      </c>
      <c r="DN32" s="52">
        <f t="shared" si="7"/>
        <v>210</v>
      </c>
      <c r="DO32" s="52">
        <f t="shared" si="7"/>
        <v>52.5</v>
      </c>
      <c r="DP32" s="52">
        <f t="shared" si="8"/>
        <v>0</v>
      </c>
    </row>
    <row r="33" spans="1:120" ht="17.25">
      <c r="A33" s="15">
        <v>24</v>
      </c>
      <c r="B33" s="42" t="s">
        <v>30</v>
      </c>
      <c r="C33" s="54">
        <v>82.5</v>
      </c>
      <c r="D33" s="54">
        <v>1.9</v>
      </c>
      <c r="E33" s="46">
        <f t="shared" si="0"/>
        <v>5835</v>
      </c>
      <c r="F33" s="46">
        <f t="shared" si="0"/>
        <v>1458.75</v>
      </c>
      <c r="G33" s="46">
        <f t="shared" si="0"/>
        <v>1038.6</v>
      </c>
      <c r="H33" s="46">
        <f t="shared" si="9"/>
        <v>71.19794344473007</v>
      </c>
      <c r="I33" s="47">
        <f t="shared" si="1"/>
        <v>2335</v>
      </c>
      <c r="J33" s="47">
        <f t="shared" si="1"/>
        <v>583.75</v>
      </c>
      <c r="K33" s="47">
        <f t="shared" si="1"/>
        <v>163.60000000000002</v>
      </c>
      <c r="L33" s="47">
        <f t="shared" si="2"/>
        <v>28.025695931477518</v>
      </c>
      <c r="M33" s="48">
        <f t="shared" si="3"/>
        <v>304</v>
      </c>
      <c r="N33" s="48">
        <f t="shared" si="3"/>
        <v>76</v>
      </c>
      <c r="O33" s="48">
        <f t="shared" si="3"/>
        <v>109.9</v>
      </c>
      <c r="P33" s="49">
        <f t="shared" si="10"/>
        <v>144.60526315789474</v>
      </c>
      <c r="Q33" s="54">
        <v>25</v>
      </c>
      <c r="R33" s="50">
        <f t="shared" si="11"/>
        <v>6.25</v>
      </c>
      <c r="S33" s="54">
        <v>0</v>
      </c>
      <c r="T33" s="50">
        <f t="shared" si="12"/>
        <v>0</v>
      </c>
      <c r="U33" s="54">
        <v>731</v>
      </c>
      <c r="V33" s="50">
        <f t="shared" si="13"/>
        <v>182.75</v>
      </c>
      <c r="W33" s="54">
        <v>53.7</v>
      </c>
      <c r="X33" s="50">
        <f t="shared" si="14"/>
        <v>29.384404924760602</v>
      </c>
      <c r="Y33" s="54">
        <v>279</v>
      </c>
      <c r="Z33" s="50">
        <f t="shared" si="15"/>
        <v>69.75</v>
      </c>
      <c r="AA33" s="54">
        <v>109.9</v>
      </c>
      <c r="AB33" s="50">
        <f t="shared" si="16"/>
        <v>157.5627240143369</v>
      </c>
      <c r="AC33" s="54">
        <v>0</v>
      </c>
      <c r="AD33" s="50">
        <f t="shared" si="17"/>
        <v>0</v>
      </c>
      <c r="AE33" s="54">
        <v>0</v>
      </c>
      <c r="AF33" s="50" t="e">
        <f t="shared" si="18"/>
        <v>#DIV/0!</v>
      </c>
      <c r="AG33" s="54">
        <v>0</v>
      </c>
      <c r="AH33" s="50">
        <f t="shared" si="19"/>
        <v>0</v>
      </c>
      <c r="AI33" s="54">
        <v>0</v>
      </c>
      <c r="AJ33" s="50" t="e">
        <f t="shared" si="20"/>
        <v>#DIV/0!</v>
      </c>
      <c r="AK33" s="54">
        <v>0</v>
      </c>
      <c r="AL33" s="50">
        <f t="shared" si="21"/>
        <v>0</v>
      </c>
      <c r="AM33" s="50">
        <v>0</v>
      </c>
      <c r="AN33" s="54">
        <v>0</v>
      </c>
      <c r="AO33" s="50">
        <f t="shared" si="22"/>
        <v>0</v>
      </c>
      <c r="AP33" s="50">
        <v>0</v>
      </c>
      <c r="AQ33" s="54">
        <v>3500</v>
      </c>
      <c r="AR33" s="50">
        <f t="shared" si="23"/>
        <v>875</v>
      </c>
      <c r="AS33" s="50">
        <f t="shared" si="24"/>
        <v>875</v>
      </c>
      <c r="AT33" s="54">
        <v>0</v>
      </c>
      <c r="AU33" s="50">
        <f t="shared" si="25"/>
        <v>0</v>
      </c>
      <c r="AV33" s="54">
        <v>0</v>
      </c>
      <c r="AW33" s="54">
        <v>0</v>
      </c>
      <c r="AX33" s="50">
        <f t="shared" si="26"/>
        <v>0</v>
      </c>
      <c r="AY33" s="50">
        <v>0</v>
      </c>
      <c r="AZ33" s="54">
        <v>0</v>
      </c>
      <c r="BA33" s="50">
        <f t="shared" si="27"/>
        <v>0</v>
      </c>
      <c r="BB33" s="50">
        <v>0</v>
      </c>
      <c r="BC33" s="47">
        <f t="shared" si="4"/>
        <v>720</v>
      </c>
      <c r="BD33" s="47">
        <f t="shared" si="4"/>
        <v>180</v>
      </c>
      <c r="BE33" s="47">
        <f t="shared" si="4"/>
        <v>0</v>
      </c>
      <c r="BF33" s="51">
        <f t="shared" si="28"/>
        <v>0</v>
      </c>
      <c r="BG33" s="54">
        <v>600</v>
      </c>
      <c r="BH33" s="50">
        <f t="shared" si="29"/>
        <v>150</v>
      </c>
      <c r="BI33" s="54">
        <v>0</v>
      </c>
      <c r="BJ33" s="54">
        <v>120</v>
      </c>
      <c r="BK33" s="50">
        <f t="shared" si="30"/>
        <v>30</v>
      </c>
      <c r="BL33" s="50">
        <v>0</v>
      </c>
      <c r="BM33" s="54">
        <v>0</v>
      </c>
      <c r="BN33" s="50">
        <f t="shared" si="31"/>
        <v>0</v>
      </c>
      <c r="BO33" s="50">
        <v>0</v>
      </c>
      <c r="BP33" s="54">
        <v>0</v>
      </c>
      <c r="BQ33" s="50">
        <f t="shared" si="32"/>
        <v>0</v>
      </c>
      <c r="BR33" s="50">
        <v>0</v>
      </c>
      <c r="BS33" s="54">
        <v>0</v>
      </c>
      <c r="BT33" s="50">
        <f t="shared" si="33"/>
        <v>0</v>
      </c>
      <c r="BU33" s="50">
        <v>0</v>
      </c>
      <c r="BV33" s="54">
        <v>0</v>
      </c>
      <c r="BW33" s="50">
        <f t="shared" si="34"/>
        <v>0</v>
      </c>
      <c r="BX33" s="50">
        <v>0</v>
      </c>
      <c r="BY33" s="54">
        <v>0</v>
      </c>
      <c r="BZ33" s="50">
        <f t="shared" si="35"/>
        <v>0</v>
      </c>
      <c r="CA33" s="50">
        <v>0</v>
      </c>
      <c r="CB33" s="54">
        <v>300</v>
      </c>
      <c r="CC33" s="50">
        <f t="shared" si="36"/>
        <v>75</v>
      </c>
      <c r="CD33" s="50">
        <v>0</v>
      </c>
      <c r="CE33" s="54">
        <v>0</v>
      </c>
      <c r="CF33" s="50">
        <f t="shared" si="37"/>
        <v>0</v>
      </c>
      <c r="CG33" s="50">
        <v>0</v>
      </c>
      <c r="CH33" s="50">
        <v>0</v>
      </c>
      <c r="CI33" s="50">
        <f t="shared" si="38"/>
        <v>0</v>
      </c>
      <c r="CJ33" s="50">
        <v>0</v>
      </c>
      <c r="CK33" s="54">
        <v>0</v>
      </c>
      <c r="CL33" s="50">
        <f t="shared" si="39"/>
        <v>0</v>
      </c>
      <c r="CM33" s="50">
        <v>0</v>
      </c>
      <c r="CN33" s="54">
        <v>280</v>
      </c>
      <c r="CO33" s="50">
        <f t="shared" si="40"/>
        <v>70</v>
      </c>
      <c r="CP33" s="54">
        <v>0</v>
      </c>
      <c r="CQ33" s="54">
        <v>0</v>
      </c>
      <c r="CR33" s="46">
        <f t="shared" si="5"/>
        <v>5835</v>
      </c>
      <c r="CS33" s="46">
        <f t="shared" si="5"/>
        <v>1458.75</v>
      </c>
      <c r="CT33" s="46">
        <f t="shared" si="6"/>
        <v>1038.6</v>
      </c>
      <c r="CU33" s="54">
        <v>0</v>
      </c>
      <c r="CV33" s="50">
        <f t="shared" si="41"/>
        <v>0</v>
      </c>
      <c r="CW33" s="53">
        <v>0</v>
      </c>
      <c r="CX33" s="54">
        <v>0</v>
      </c>
      <c r="CY33" s="50">
        <f t="shared" si="42"/>
        <v>0</v>
      </c>
      <c r="CZ33" s="50">
        <v>0</v>
      </c>
      <c r="DA33" s="54">
        <v>0</v>
      </c>
      <c r="DB33" s="50">
        <f t="shared" si="43"/>
        <v>0</v>
      </c>
      <c r="DC33" s="50">
        <v>0</v>
      </c>
      <c r="DD33" s="54">
        <v>0</v>
      </c>
      <c r="DE33" s="50">
        <f t="shared" si="44"/>
        <v>0</v>
      </c>
      <c r="DF33" s="50">
        <v>0</v>
      </c>
      <c r="DG33" s="54">
        <v>0</v>
      </c>
      <c r="DH33" s="50">
        <f t="shared" si="45"/>
        <v>0</v>
      </c>
      <c r="DI33" s="50">
        <v>0</v>
      </c>
      <c r="DJ33" s="54">
        <v>300</v>
      </c>
      <c r="DK33" s="50">
        <f t="shared" si="46"/>
        <v>75</v>
      </c>
      <c r="DL33" s="54">
        <v>0</v>
      </c>
      <c r="DM33" s="54">
        <v>0</v>
      </c>
      <c r="DN33" s="52">
        <f t="shared" si="7"/>
        <v>300</v>
      </c>
      <c r="DO33" s="52">
        <f t="shared" si="7"/>
        <v>75</v>
      </c>
      <c r="DP33" s="52">
        <f t="shared" si="8"/>
        <v>0</v>
      </c>
    </row>
    <row r="34" spans="1:120" ht="17.25">
      <c r="A34" s="15">
        <v>25</v>
      </c>
      <c r="B34" s="42" t="s">
        <v>31</v>
      </c>
      <c r="C34" s="54">
        <v>2317.1</v>
      </c>
      <c r="D34" s="54">
        <v>0</v>
      </c>
      <c r="E34" s="46">
        <f t="shared" si="0"/>
        <v>25351</v>
      </c>
      <c r="F34" s="46">
        <f t="shared" si="0"/>
        <v>6337.75</v>
      </c>
      <c r="G34" s="46">
        <f t="shared" si="0"/>
        <v>5997.26</v>
      </c>
      <c r="H34" s="46">
        <f t="shared" si="9"/>
        <v>94.62758865527987</v>
      </c>
      <c r="I34" s="47">
        <f t="shared" si="1"/>
        <v>7799</v>
      </c>
      <c r="J34" s="47">
        <f t="shared" si="1"/>
        <v>1949.75</v>
      </c>
      <c r="K34" s="47">
        <f t="shared" si="1"/>
        <v>1609.26</v>
      </c>
      <c r="L34" s="47">
        <f t="shared" si="2"/>
        <v>82.53673547890756</v>
      </c>
      <c r="M34" s="48">
        <f t="shared" si="3"/>
        <v>3800</v>
      </c>
      <c r="N34" s="48">
        <f t="shared" si="3"/>
        <v>950</v>
      </c>
      <c r="O34" s="48">
        <f t="shared" si="3"/>
        <v>1123.4199999999998</v>
      </c>
      <c r="P34" s="49">
        <f t="shared" si="10"/>
        <v>118.25473684210525</v>
      </c>
      <c r="Q34" s="54">
        <v>2650</v>
      </c>
      <c r="R34" s="50">
        <f t="shared" si="11"/>
        <v>662.5</v>
      </c>
      <c r="S34" s="54">
        <v>0.87</v>
      </c>
      <c r="T34" s="50">
        <f t="shared" si="12"/>
        <v>0.13132075471698113</v>
      </c>
      <c r="U34" s="54">
        <v>2799</v>
      </c>
      <c r="V34" s="50">
        <f t="shared" si="13"/>
        <v>699.75</v>
      </c>
      <c r="W34" s="54">
        <v>400</v>
      </c>
      <c r="X34" s="50">
        <f t="shared" si="14"/>
        <v>57.1632725973562</v>
      </c>
      <c r="Y34" s="54">
        <v>1150</v>
      </c>
      <c r="Z34" s="50">
        <f t="shared" si="15"/>
        <v>287.5</v>
      </c>
      <c r="AA34" s="54">
        <v>1122.55</v>
      </c>
      <c r="AB34" s="50">
        <f t="shared" si="16"/>
        <v>390.45217391304345</v>
      </c>
      <c r="AC34" s="54">
        <v>100</v>
      </c>
      <c r="AD34" s="50">
        <f t="shared" si="17"/>
        <v>25</v>
      </c>
      <c r="AE34" s="54">
        <v>0</v>
      </c>
      <c r="AF34" s="50">
        <f t="shared" si="18"/>
        <v>0</v>
      </c>
      <c r="AG34" s="54">
        <v>0</v>
      </c>
      <c r="AH34" s="50">
        <f t="shared" si="19"/>
        <v>0</v>
      </c>
      <c r="AI34" s="54">
        <v>0</v>
      </c>
      <c r="AJ34" s="50" t="e">
        <f t="shared" si="20"/>
        <v>#DIV/0!</v>
      </c>
      <c r="AK34" s="54">
        <v>0</v>
      </c>
      <c r="AL34" s="50">
        <f t="shared" si="21"/>
        <v>0</v>
      </c>
      <c r="AM34" s="50">
        <v>0</v>
      </c>
      <c r="AN34" s="54">
        <v>0</v>
      </c>
      <c r="AO34" s="50">
        <f t="shared" si="22"/>
        <v>0</v>
      </c>
      <c r="AP34" s="50">
        <v>0</v>
      </c>
      <c r="AQ34" s="54">
        <v>17552</v>
      </c>
      <c r="AR34" s="50">
        <f t="shared" si="23"/>
        <v>4388</v>
      </c>
      <c r="AS34" s="50">
        <f t="shared" si="24"/>
        <v>4388</v>
      </c>
      <c r="AT34" s="54">
        <v>0</v>
      </c>
      <c r="AU34" s="50">
        <f t="shared" si="25"/>
        <v>0</v>
      </c>
      <c r="AV34" s="54">
        <v>0</v>
      </c>
      <c r="AW34" s="54">
        <v>0</v>
      </c>
      <c r="AX34" s="50">
        <f t="shared" si="26"/>
        <v>0</v>
      </c>
      <c r="AY34" s="50">
        <v>0</v>
      </c>
      <c r="AZ34" s="54">
        <v>0</v>
      </c>
      <c r="BA34" s="50">
        <f t="shared" si="27"/>
        <v>0</v>
      </c>
      <c r="BB34" s="50">
        <v>0</v>
      </c>
      <c r="BC34" s="47">
        <f t="shared" si="4"/>
        <v>1000</v>
      </c>
      <c r="BD34" s="47">
        <f t="shared" si="4"/>
        <v>250</v>
      </c>
      <c r="BE34" s="47">
        <f t="shared" si="4"/>
        <v>85.84</v>
      </c>
      <c r="BF34" s="51">
        <f t="shared" si="28"/>
        <v>34.336</v>
      </c>
      <c r="BG34" s="54">
        <v>500</v>
      </c>
      <c r="BH34" s="50">
        <f t="shared" si="29"/>
        <v>125</v>
      </c>
      <c r="BI34" s="54">
        <v>85.84</v>
      </c>
      <c r="BJ34" s="54">
        <v>400</v>
      </c>
      <c r="BK34" s="50">
        <f t="shared" si="30"/>
        <v>100</v>
      </c>
      <c r="BL34" s="50">
        <v>0</v>
      </c>
      <c r="BM34" s="54">
        <v>0</v>
      </c>
      <c r="BN34" s="50">
        <f t="shared" si="31"/>
        <v>0</v>
      </c>
      <c r="BO34" s="50">
        <v>0</v>
      </c>
      <c r="BP34" s="54">
        <v>100</v>
      </c>
      <c r="BQ34" s="50">
        <f t="shared" si="32"/>
        <v>25</v>
      </c>
      <c r="BR34" s="50">
        <v>0</v>
      </c>
      <c r="BS34" s="54">
        <v>0</v>
      </c>
      <c r="BT34" s="50">
        <f t="shared" si="33"/>
        <v>0</v>
      </c>
      <c r="BU34" s="50">
        <v>0</v>
      </c>
      <c r="BV34" s="54">
        <v>0</v>
      </c>
      <c r="BW34" s="50">
        <f t="shared" si="34"/>
        <v>0</v>
      </c>
      <c r="BX34" s="50">
        <v>0</v>
      </c>
      <c r="BY34" s="54">
        <v>0</v>
      </c>
      <c r="BZ34" s="50">
        <f t="shared" si="35"/>
        <v>0</v>
      </c>
      <c r="CA34" s="50">
        <v>0</v>
      </c>
      <c r="CB34" s="54">
        <v>100</v>
      </c>
      <c r="CC34" s="50">
        <f t="shared" si="36"/>
        <v>25</v>
      </c>
      <c r="CD34" s="50">
        <v>0</v>
      </c>
      <c r="CE34" s="54">
        <v>0</v>
      </c>
      <c r="CF34" s="50">
        <f t="shared" si="37"/>
        <v>0</v>
      </c>
      <c r="CG34" s="50">
        <v>0</v>
      </c>
      <c r="CH34" s="50">
        <v>0</v>
      </c>
      <c r="CI34" s="50">
        <f t="shared" si="38"/>
        <v>0</v>
      </c>
      <c r="CJ34" s="50">
        <v>0</v>
      </c>
      <c r="CK34" s="54">
        <v>0</v>
      </c>
      <c r="CL34" s="50">
        <f t="shared" si="39"/>
        <v>0</v>
      </c>
      <c r="CM34" s="50">
        <v>0</v>
      </c>
      <c r="CN34" s="54">
        <v>0</v>
      </c>
      <c r="CO34" s="50">
        <f t="shared" si="40"/>
        <v>0</v>
      </c>
      <c r="CP34" s="54">
        <v>0</v>
      </c>
      <c r="CQ34" s="54">
        <v>0</v>
      </c>
      <c r="CR34" s="46">
        <f t="shared" si="5"/>
        <v>25351</v>
      </c>
      <c r="CS34" s="46">
        <f t="shared" si="5"/>
        <v>6337.75</v>
      </c>
      <c r="CT34" s="46">
        <f t="shared" si="6"/>
        <v>5997.26</v>
      </c>
      <c r="CU34" s="54">
        <v>0</v>
      </c>
      <c r="CV34" s="50">
        <f t="shared" si="41"/>
        <v>0</v>
      </c>
      <c r="CW34" s="53">
        <v>0</v>
      </c>
      <c r="CX34" s="54">
        <v>0</v>
      </c>
      <c r="CY34" s="50">
        <f t="shared" si="42"/>
        <v>0</v>
      </c>
      <c r="CZ34" s="50">
        <v>0</v>
      </c>
      <c r="DA34" s="54">
        <v>0</v>
      </c>
      <c r="DB34" s="50">
        <f t="shared" si="43"/>
        <v>0</v>
      </c>
      <c r="DC34" s="50">
        <v>0</v>
      </c>
      <c r="DD34" s="54">
        <v>0</v>
      </c>
      <c r="DE34" s="50">
        <f t="shared" si="44"/>
        <v>0</v>
      </c>
      <c r="DF34" s="50">
        <v>0</v>
      </c>
      <c r="DG34" s="54">
        <v>0</v>
      </c>
      <c r="DH34" s="50">
        <f t="shared" si="45"/>
        <v>0</v>
      </c>
      <c r="DI34" s="50">
        <v>0</v>
      </c>
      <c r="DJ34" s="54">
        <v>4800</v>
      </c>
      <c r="DK34" s="50">
        <f t="shared" si="46"/>
        <v>1200</v>
      </c>
      <c r="DL34" s="54">
        <v>883</v>
      </c>
      <c r="DM34" s="54">
        <v>0</v>
      </c>
      <c r="DN34" s="52">
        <f t="shared" si="7"/>
        <v>4800</v>
      </c>
      <c r="DO34" s="52">
        <f t="shared" si="7"/>
        <v>1200</v>
      </c>
      <c r="DP34" s="52">
        <f t="shared" si="8"/>
        <v>883</v>
      </c>
    </row>
    <row r="35" spans="1:120" ht="17.25">
      <c r="A35" s="15">
        <v>26</v>
      </c>
      <c r="B35" s="42" t="s">
        <v>32</v>
      </c>
      <c r="C35" s="54">
        <v>5017.1</v>
      </c>
      <c r="D35" s="54">
        <v>0</v>
      </c>
      <c r="E35" s="46">
        <f t="shared" si="0"/>
        <v>54821.100000000006</v>
      </c>
      <c r="F35" s="46">
        <f t="shared" si="0"/>
        <v>13705.275000000001</v>
      </c>
      <c r="G35" s="46">
        <f t="shared" si="0"/>
        <v>13389.205</v>
      </c>
      <c r="H35" s="46">
        <f t="shared" si="9"/>
        <v>97.69380767624143</v>
      </c>
      <c r="I35" s="47">
        <f t="shared" si="1"/>
        <v>14539.2</v>
      </c>
      <c r="J35" s="47">
        <f t="shared" si="1"/>
        <v>3634.8</v>
      </c>
      <c r="K35" s="47">
        <f t="shared" si="1"/>
        <v>3387.73</v>
      </c>
      <c r="L35" s="47">
        <f t="shared" si="2"/>
        <v>93.20265214042037</v>
      </c>
      <c r="M35" s="48">
        <f t="shared" si="3"/>
        <v>7860.6</v>
      </c>
      <c r="N35" s="48">
        <f t="shared" si="3"/>
        <v>1965.15</v>
      </c>
      <c r="O35" s="48">
        <f t="shared" si="3"/>
        <v>2787.0099999999998</v>
      </c>
      <c r="P35" s="49">
        <f t="shared" si="10"/>
        <v>141.82174388723507</v>
      </c>
      <c r="Q35" s="54">
        <v>1728.9</v>
      </c>
      <c r="R35" s="50">
        <f t="shared" si="11"/>
        <v>432.225</v>
      </c>
      <c r="S35" s="54">
        <v>0.74</v>
      </c>
      <c r="T35" s="50">
        <f t="shared" si="12"/>
        <v>0.17120712591821388</v>
      </c>
      <c r="U35" s="54">
        <v>5587.1</v>
      </c>
      <c r="V35" s="50">
        <f t="shared" si="13"/>
        <v>1396.775</v>
      </c>
      <c r="W35" s="54">
        <v>452.72</v>
      </c>
      <c r="X35" s="50">
        <f t="shared" si="14"/>
        <v>32.41180576685579</v>
      </c>
      <c r="Y35" s="54">
        <v>6131.7</v>
      </c>
      <c r="Z35" s="50">
        <f t="shared" si="15"/>
        <v>1532.925</v>
      </c>
      <c r="AA35" s="54">
        <v>2786.27</v>
      </c>
      <c r="AB35" s="50">
        <f t="shared" si="16"/>
        <v>181.76166479116722</v>
      </c>
      <c r="AC35" s="54">
        <v>600</v>
      </c>
      <c r="AD35" s="50">
        <f t="shared" si="17"/>
        <v>150</v>
      </c>
      <c r="AE35" s="54">
        <v>108</v>
      </c>
      <c r="AF35" s="50">
        <f t="shared" si="18"/>
        <v>72</v>
      </c>
      <c r="AG35" s="54">
        <v>0</v>
      </c>
      <c r="AH35" s="50">
        <f t="shared" si="19"/>
        <v>0</v>
      </c>
      <c r="AI35" s="54">
        <v>0</v>
      </c>
      <c r="AJ35" s="50" t="e">
        <f t="shared" si="20"/>
        <v>#DIV/0!</v>
      </c>
      <c r="AK35" s="54">
        <v>0</v>
      </c>
      <c r="AL35" s="50">
        <f t="shared" si="21"/>
        <v>0</v>
      </c>
      <c r="AM35" s="50">
        <v>0</v>
      </c>
      <c r="AN35" s="54">
        <v>0</v>
      </c>
      <c r="AO35" s="50">
        <f t="shared" si="22"/>
        <v>0</v>
      </c>
      <c r="AP35" s="50">
        <v>0</v>
      </c>
      <c r="AQ35" s="54">
        <v>38901.9</v>
      </c>
      <c r="AR35" s="50">
        <f t="shared" si="23"/>
        <v>9725.475</v>
      </c>
      <c r="AS35" s="50">
        <f t="shared" si="24"/>
        <v>9725.475</v>
      </c>
      <c r="AT35" s="54">
        <v>1380</v>
      </c>
      <c r="AU35" s="50">
        <f t="shared" si="25"/>
        <v>345</v>
      </c>
      <c r="AV35" s="54">
        <v>276</v>
      </c>
      <c r="AW35" s="54">
        <v>0</v>
      </c>
      <c r="AX35" s="50">
        <f t="shared" si="26"/>
        <v>0</v>
      </c>
      <c r="AY35" s="50">
        <v>0</v>
      </c>
      <c r="AZ35" s="54">
        <v>0</v>
      </c>
      <c r="BA35" s="50">
        <f t="shared" si="27"/>
        <v>0</v>
      </c>
      <c r="BB35" s="50">
        <v>0</v>
      </c>
      <c r="BC35" s="47">
        <f t="shared" si="4"/>
        <v>481.5</v>
      </c>
      <c r="BD35" s="47">
        <f t="shared" si="4"/>
        <v>120.375</v>
      </c>
      <c r="BE35" s="47">
        <f t="shared" si="4"/>
        <v>40</v>
      </c>
      <c r="BF35" s="51">
        <f t="shared" si="28"/>
        <v>33.229491173416406</v>
      </c>
      <c r="BG35" s="54">
        <v>241.5</v>
      </c>
      <c r="BH35" s="50">
        <f t="shared" si="29"/>
        <v>60.375</v>
      </c>
      <c r="BI35" s="54">
        <v>0</v>
      </c>
      <c r="BJ35" s="54">
        <v>0</v>
      </c>
      <c r="BK35" s="50">
        <f t="shared" si="30"/>
        <v>0</v>
      </c>
      <c r="BL35" s="50">
        <v>0</v>
      </c>
      <c r="BM35" s="54">
        <v>240</v>
      </c>
      <c r="BN35" s="50">
        <f t="shared" si="31"/>
        <v>60</v>
      </c>
      <c r="BO35" s="54">
        <v>40</v>
      </c>
      <c r="BP35" s="54">
        <v>0</v>
      </c>
      <c r="BQ35" s="50">
        <f t="shared" si="32"/>
        <v>0</v>
      </c>
      <c r="BR35" s="50">
        <v>0</v>
      </c>
      <c r="BS35" s="54">
        <v>0</v>
      </c>
      <c r="BT35" s="50">
        <f t="shared" si="33"/>
        <v>0</v>
      </c>
      <c r="BU35" s="50">
        <v>0</v>
      </c>
      <c r="BV35" s="54">
        <v>0</v>
      </c>
      <c r="BW35" s="50">
        <f t="shared" si="34"/>
        <v>0</v>
      </c>
      <c r="BX35" s="50">
        <v>0</v>
      </c>
      <c r="BY35" s="54">
        <v>0</v>
      </c>
      <c r="BZ35" s="50">
        <f t="shared" si="35"/>
        <v>0</v>
      </c>
      <c r="CA35" s="50">
        <v>0</v>
      </c>
      <c r="CB35" s="54">
        <v>10</v>
      </c>
      <c r="CC35" s="50">
        <f t="shared" si="36"/>
        <v>2.5</v>
      </c>
      <c r="CD35" s="50">
        <v>0</v>
      </c>
      <c r="CE35" s="54">
        <v>0</v>
      </c>
      <c r="CF35" s="50">
        <f t="shared" si="37"/>
        <v>0</v>
      </c>
      <c r="CG35" s="50">
        <v>0</v>
      </c>
      <c r="CH35" s="50">
        <v>0</v>
      </c>
      <c r="CI35" s="50">
        <f t="shared" si="38"/>
        <v>0</v>
      </c>
      <c r="CJ35" s="50">
        <v>0</v>
      </c>
      <c r="CK35" s="54">
        <v>0</v>
      </c>
      <c r="CL35" s="50">
        <f t="shared" si="39"/>
        <v>0</v>
      </c>
      <c r="CM35" s="50">
        <v>0</v>
      </c>
      <c r="CN35" s="54">
        <v>0</v>
      </c>
      <c r="CO35" s="50">
        <f t="shared" si="40"/>
        <v>0</v>
      </c>
      <c r="CP35" s="54">
        <v>0</v>
      </c>
      <c r="CQ35" s="54">
        <v>0</v>
      </c>
      <c r="CR35" s="46">
        <f t="shared" si="5"/>
        <v>54821.100000000006</v>
      </c>
      <c r="CS35" s="46">
        <f t="shared" si="5"/>
        <v>13705.275000000001</v>
      </c>
      <c r="CT35" s="46">
        <f t="shared" si="6"/>
        <v>13389.205</v>
      </c>
      <c r="CU35" s="54">
        <v>0</v>
      </c>
      <c r="CV35" s="50">
        <f t="shared" si="41"/>
        <v>0</v>
      </c>
      <c r="CW35" s="53">
        <v>0</v>
      </c>
      <c r="CX35" s="54">
        <v>0</v>
      </c>
      <c r="CY35" s="50">
        <f t="shared" si="42"/>
        <v>0</v>
      </c>
      <c r="CZ35" s="50">
        <v>0</v>
      </c>
      <c r="DA35" s="54">
        <v>0</v>
      </c>
      <c r="DB35" s="50">
        <f t="shared" si="43"/>
        <v>0</v>
      </c>
      <c r="DC35" s="50">
        <v>0</v>
      </c>
      <c r="DD35" s="54">
        <v>0</v>
      </c>
      <c r="DE35" s="50">
        <f t="shared" si="44"/>
        <v>0</v>
      </c>
      <c r="DF35" s="50">
        <v>0</v>
      </c>
      <c r="DG35" s="54">
        <v>0</v>
      </c>
      <c r="DH35" s="50">
        <f t="shared" si="45"/>
        <v>0</v>
      </c>
      <c r="DI35" s="50">
        <v>0</v>
      </c>
      <c r="DJ35" s="54">
        <v>2741</v>
      </c>
      <c r="DK35" s="50">
        <f t="shared" si="46"/>
        <v>685.25</v>
      </c>
      <c r="DL35" s="54">
        <v>0</v>
      </c>
      <c r="DM35" s="54">
        <v>0</v>
      </c>
      <c r="DN35" s="52">
        <f t="shared" si="7"/>
        <v>2741</v>
      </c>
      <c r="DO35" s="52">
        <f t="shared" si="7"/>
        <v>685.25</v>
      </c>
      <c r="DP35" s="52">
        <f t="shared" si="8"/>
        <v>0</v>
      </c>
    </row>
    <row r="36" spans="1:120" ht="17.25">
      <c r="A36" s="15">
        <v>27</v>
      </c>
      <c r="B36" s="42" t="s">
        <v>33</v>
      </c>
      <c r="C36" s="54">
        <v>18754.6</v>
      </c>
      <c r="D36" s="54">
        <v>2618</v>
      </c>
      <c r="E36" s="46">
        <f t="shared" si="0"/>
        <v>37572</v>
      </c>
      <c r="F36" s="46">
        <f t="shared" si="0"/>
        <v>9393</v>
      </c>
      <c r="G36" s="46">
        <f t="shared" si="0"/>
        <v>8400.86</v>
      </c>
      <c r="H36" s="46">
        <f t="shared" si="9"/>
        <v>89.43745342276164</v>
      </c>
      <c r="I36" s="47">
        <f t="shared" si="1"/>
        <v>9916.6</v>
      </c>
      <c r="J36" s="47">
        <f t="shared" si="1"/>
        <v>2479.15</v>
      </c>
      <c r="K36" s="47">
        <f t="shared" si="1"/>
        <v>1487.01</v>
      </c>
      <c r="L36" s="47">
        <f t="shared" si="2"/>
        <v>59.98063852530101</v>
      </c>
      <c r="M36" s="48">
        <f t="shared" si="3"/>
        <v>6000</v>
      </c>
      <c r="N36" s="48">
        <f t="shared" si="3"/>
        <v>1500</v>
      </c>
      <c r="O36" s="48">
        <f t="shared" si="3"/>
        <v>1085.41</v>
      </c>
      <c r="P36" s="49">
        <f t="shared" si="10"/>
        <v>72.36066666666667</v>
      </c>
      <c r="Q36" s="54">
        <v>3500</v>
      </c>
      <c r="R36" s="50">
        <f t="shared" si="11"/>
        <v>875</v>
      </c>
      <c r="S36" s="54">
        <v>87.46</v>
      </c>
      <c r="T36" s="50">
        <f t="shared" si="12"/>
        <v>9.99542857142857</v>
      </c>
      <c r="U36" s="54">
        <v>3200</v>
      </c>
      <c r="V36" s="50">
        <f t="shared" si="13"/>
        <v>800</v>
      </c>
      <c r="W36" s="54">
        <v>339.1</v>
      </c>
      <c r="X36" s="50">
        <f t="shared" si="14"/>
        <v>42.3875</v>
      </c>
      <c r="Y36" s="54">
        <v>2500</v>
      </c>
      <c r="Z36" s="50">
        <f t="shared" si="15"/>
        <v>625</v>
      </c>
      <c r="AA36" s="54">
        <v>997.95</v>
      </c>
      <c r="AB36" s="50">
        <f t="shared" si="16"/>
        <v>159.672</v>
      </c>
      <c r="AC36" s="54">
        <v>300</v>
      </c>
      <c r="AD36" s="50">
        <f t="shared" si="17"/>
        <v>75</v>
      </c>
      <c r="AE36" s="54">
        <v>62.5</v>
      </c>
      <c r="AF36" s="50">
        <f t="shared" si="18"/>
        <v>83.33333333333333</v>
      </c>
      <c r="AG36" s="54">
        <v>0</v>
      </c>
      <c r="AH36" s="50">
        <f t="shared" si="19"/>
        <v>0</v>
      </c>
      <c r="AI36" s="54">
        <v>0</v>
      </c>
      <c r="AJ36" s="50" t="e">
        <f t="shared" si="20"/>
        <v>#DIV/0!</v>
      </c>
      <c r="AK36" s="54">
        <v>0</v>
      </c>
      <c r="AL36" s="50">
        <f t="shared" si="21"/>
        <v>0</v>
      </c>
      <c r="AM36" s="50">
        <v>0</v>
      </c>
      <c r="AN36" s="54">
        <v>0</v>
      </c>
      <c r="AO36" s="50">
        <f t="shared" si="22"/>
        <v>0</v>
      </c>
      <c r="AP36" s="50">
        <v>0</v>
      </c>
      <c r="AQ36" s="54">
        <v>27655.4</v>
      </c>
      <c r="AR36" s="50">
        <f t="shared" si="23"/>
        <v>6913.85</v>
      </c>
      <c r="AS36" s="50">
        <f t="shared" si="24"/>
        <v>6913.85</v>
      </c>
      <c r="AT36" s="54">
        <v>0</v>
      </c>
      <c r="AU36" s="50">
        <f t="shared" si="25"/>
        <v>0</v>
      </c>
      <c r="AV36" s="54">
        <v>0</v>
      </c>
      <c r="AW36" s="54">
        <v>0</v>
      </c>
      <c r="AX36" s="50">
        <f t="shared" si="26"/>
        <v>0</v>
      </c>
      <c r="AY36" s="50">
        <v>0</v>
      </c>
      <c r="AZ36" s="54">
        <v>0</v>
      </c>
      <c r="BA36" s="50">
        <f t="shared" si="27"/>
        <v>0</v>
      </c>
      <c r="BB36" s="50">
        <v>0</v>
      </c>
      <c r="BC36" s="47">
        <f t="shared" si="4"/>
        <v>316.6</v>
      </c>
      <c r="BD36" s="47">
        <f t="shared" si="4"/>
        <v>79.15</v>
      </c>
      <c r="BE36" s="47">
        <f t="shared" si="4"/>
        <v>0</v>
      </c>
      <c r="BF36" s="51">
        <f t="shared" si="28"/>
        <v>0</v>
      </c>
      <c r="BG36" s="54">
        <v>316.6</v>
      </c>
      <c r="BH36" s="50">
        <f t="shared" si="29"/>
        <v>79.15</v>
      </c>
      <c r="BI36" s="54">
        <v>0</v>
      </c>
      <c r="BJ36" s="54">
        <v>0</v>
      </c>
      <c r="BK36" s="50">
        <f t="shared" si="30"/>
        <v>0</v>
      </c>
      <c r="BL36" s="50">
        <v>0</v>
      </c>
      <c r="BM36" s="54">
        <v>0</v>
      </c>
      <c r="BN36" s="50">
        <f t="shared" si="31"/>
        <v>0</v>
      </c>
      <c r="BO36" s="54">
        <v>0</v>
      </c>
      <c r="BP36" s="54">
        <v>0</v>
      </c>
      <c r="BQ36" s="50">
        <f t="shared" si="32"/>
        <v>0</v>
      </c>
      <c r="BR36" s="50">
        <v>0</v>
      </c>
      <c r="BS36" s="54">
        <v>0</v>
      </c>
      <c r="BT36" s="50">
        <f t="shared" si="33"/>
        <v>0</v>
      </c>
      <c r="BU36" s="50">
        <v>0</v>
      </c>
      <c r="BV36" s="54">
        <v>0</v>
      </c>
      <c r="BW36" s="50">
        <f t="shared" si="34"/>
        <v>0</v>
      </c>
      <c r="BX36" s="50">
        <v>0</v>
      </c>
      <c r="BY36" s="54">
        <v>0</v>
      </c>
      <c r="BZ36" s="50">
        <f t="shared" si="35"/>
        <v>0</v>
      </c>
      <c r="CA36" s="50">
        <v>0</v>
      </c>
      <c r="CB36" s="54">
        <v>0</v>
      </c>
      <c r="CC36" s="50">
        <f t="shared" si="36"/>
        <v>0</v>
      </c>
      <c r="CD36" s="50">
        <v>0</v>
      </c>
      <c r="CE36" s="54">
        <v>0</v>
      </c>
      <c r="CF36" s="50">
        <f t="shared" si="37"/>
        <v>0</v>
      </c>
      <c r="CG36" s="50">
        <v>0</v>
      </c>
      <c r="CH36" s="50">
        <v>100</v>
      </c>
      <c r="CI36" s="50">
        <f t="shared" si="38"/>
        <v>25</v>
      </c>
      <c r="CJ36" s="50">
        <v>0</v>
      </c>
      <c r="CK36" s="54">
        <v>0</v>
      </c>
      <c r="CL36" s="50">
        <f t="shared" si="39"/>
        <v>0</v>
      </c>
      <c r="CM36" s="50">
        <v>0</v>
      </c>
      <c r="CN36" s="54">
        <v>0</v>
      </c>
      <c r="CO36" s="50">
        <f t="shared" si="40"/>
        <v>0</v>
      </c>
      <c r="CP36" s="54">
        <v>0</v>
      </c>
      <c r="CQ36" s="54">
        <v>0</v>
      </c>
      <c r="CR36" s="46">
        <f t="shared" si="5"/>
        <v>37572</v>
      </c>
      <c r="CS36" s="46">
        <f t="shared" si="5"/>
        <v>9393</v>
      </c>
      <c r="CT36" s="46">
        <f t="shared" si="6"/>
        <v>8400.86</v>
      </c>
      <c r="CU36" s="54">
        <v>0</v>
      </c>
      <c r="CV36" s="50">
        <f t="shared" si="41"/>
        <v>0</v>
      </c>
      <c r="CW36" s="53">
        <v>0</v>
      </c>
      <c r="CX36" s="54">
        <v>0</v>
      </c>
      <c r="CY36" s="50">
        <f t="shared" si="42"/>
        <v>0</v>
      </c>
      <c r="CZ36" s="50">
        <v>0</v>
      </c>
      <c r="DA36" s="54">
        <v>0</v>
      </c>
      <c r="DB36" s="50">
        <f t="shared" si="43"/>
        <v>0</v>
      </c>
      <c r="DC36" s="50">
        <v>0</v>
      </c>
      <c r="DD36" s="54">
        <v>0</v>
      </c>
      <c r="DE36" s="50">
        <f t="shared" si="44"/>
        <v>0</v>
      </c>
      <c r="DF36" s="50">
        <v>0</v>
      </c>
      <c r="DG36" s="54">
        <v>0</v>
      </c>
      <c r="DH36" s="50">
        <f t="shared" si="45"/>
        <v>0</v>
      </c>
      <c r="DI36" s="50">
        <v>0</v>
      </c>
      <c r="DJ36" s="54">
        <v>2000</v>
      </c>
      <c r="DK36" s="50">
        <f t="shared" si="46"/>
        <v>500</v>
      </c>
      <c r="DL36" s="54">
        <v>0</v>
      </c>
      <c r="DM36" s="54">
        <v>0</v>
      </c>
      <c r="DN36" s="52">
        <f t="shared" si="7"/>
        <v>2000</v>
      </c>
      <c r="DO36" s="52">
        <f t="shared" si="7"/>
        <v>500</v>
      </c>
      <c r="DP36" s="52">
        <f t="shared" si="8"/>
        <v>0</v>
      </c>
    </row>
    <row r="37" spans="1:120" ht="17.25">
      <c r="A37" s="15">
        <v>28</v>
      </c>
      <c r="B37" s="42" t="s">
        <v>34</v>
      </c>
      <c r="C37" s="54">
        <v>1725.3</v>
      </c>
      <c r="D37" s="54">
        <v>0</v>
      </c>
      <c r="E37" s="46">
        <f t="shared" si="0"/>
        <v>88309.00000000001</v>
      </c>
      <c r="F37" s="46">
        <f t="shared" si="0"/>
        <v>22077.250000000004</v>
      </c>
      <c r="G37" s="46">
        <f t="shared" si="0"/>
        <v>20029.109999999997</v>
      </c>
      <c r="H37" s="46">
        <f t="shared" si="9"/>
        <v>90.7228481808196</v>
      </c>
      <c r="I37" s="47">
        <f t="shared" si="1"/>
        <v>29199.1</v>
      </c>
      <c r="J37" s="47">
        <f t="shared" si="1"/>
        <v>7299.775</v>
      </c>
      <c r="K37" s="47">
        <f t="shared" si="1"/>
        <v>4874.91</v>
      </c>
      <c r="L37" s="47">
        <f t="shared" si="2"/>
        <v>66.78164737954252</v>
      </c>
      <c r="M37" s="48">
        <f t="shared" si="3"/>
        <v>19136.9</v>
      </c>
      <c r="N37" s="48">
        <f t="shared" si="3"/>
        <v>4784.225</v>
      </c>
      <c r="O37" s="48">
        <f t="shared" si="3"/>
        <v>4156.75</v>
      </c>
      <c r="P37" s="49">
        <f t="shared" si="10"/>
        <v>86.88450062444805</v>
      </c>
      <c r="Q37" s="54">
        <v>9236</v>
      </c>
      <c r="R37" s="50">
        <f t="shared" si="11"/>
        <v>2309</v>
      </c>
      <c r="S37" s="54">
        <v>72.36</v>
      </c>
      <c r="T37" s="50">
        <f t="shared" si="12"/>
        <v>3.13382416630576</v>
      </c>
      <c r="U37" s="54">
        <v>8596.6</v>
      </c>
      <c r="V37" s="50">
        <f t="shared" si="13"/>
        <v>2149.15</v>
      </c>
      <c r="W37" s="54">
        <v>673.18</v>
      </c>
      <c r="X37" s="50">
        <f t="shared" si="14"/>
        <v>31.323081218156013</v>
      </c>
      <c r="Y37" s="54">
        <v>9900.9</v>
      </c>
      <c r="Z37" s="50">
        <f t="shared" si="15"/>
        <v>2475.225</v>
      </c>
      <c r="AA37" s="54">
        <v>4084.39</v>
      </c>
      <c r="AB37" s="50">
        <f t="shared" si="16"/>
        <v>165.01085759880417</v>
      </c>
      <c r="AC37" s="54">
        <v>675</v>
      </c>
      <c r="AD37" s="50">
        <f t="shared" si="17"/>
        <v>168.75</v>
      </c>
      <c r="AE37" s="54">
        <v>37.48</v>
      </c>
      <c r="AF37" s="50">
        <f t="shared" si="18"/>
        <v>22.210370370370367</v>
      </c>
      <c r="AG37" s="54">
        <v>0</v>
      </c>
      <c r="AH37" s="50">
        <f t="shared" si="19"/>
        <v>0</v>
      </c>
      <c r="AI37" s="54">
        <v>0</v>
      </c>
      <c r="AJ37" s="50" t="e">
        <f t="shared" si="20"/>
        <v>#DIV/0!</v>
      </c>
      <c r="AK37" s="54">
        <v>0</v>
      </c>
      <c r="AL37" s="50">
        <f t="shared" si="21"/>
        <v>0</v>
      </c>
      <c r="AM37" s="50">
        <v>0</v>
      </c>
      <c r="AN37" s="54">
        <v>0</v>
      </c>
      <c r="AO37" s="50">
        <f t="shared" si="22"/>
        <v>0</v>
      </c>
      <c r="AP37" s="50">
        <v>0</v>
      </c>
      <c r="AQ37" s="54">
        <v>57185.1</v>
      </c>
      <c r="AR37" s="50">
        <f t="shared" si="23"/>
        <v>14296.275000000001</v>
      </c>
      <c r="AS37" s="50">
        <v>14303.4</v>
      </c>
      <c r="AT37" s="54">
        <v>1324.8</v>
      </c>
      <c r="AU37" s="50">
        <f t="shared" si="25"/>
        <v>331.2</v>
      </c>
      <c r="AV37" s="54">
        <v>250.8</v>
      </c>
      <c r="AW37" s="54">
        <v>0</v>
      </c>
      <c r="AX37" s="50">
        <f t="shared" si="26"/>
        <v>0</v>
      </c>
      <c r="AY37" s="50">
        <v>0</v>
      </c>
      <c r="AZ37" s="54">
        <v>0</v>
      </c>
      <c r="BA37" s="50">
        <f t="shared" si="27"/>
        <v>0</v>
      </c>
      <c r="BB37" s="50">
        <v>0</v>
      </c>
      <c r="BC37" s="47">
        <f t="shared" si="4"/>
        <v>765.6</v>
      </c>
      <c r="BD37" s="47">
        <f t="shared" si="4"/>
        <v>191.4</v>
      </c>
      <c r="BE37" s="47">
        <f t="shared" si="4"/>
        <v>7.5</v>
      </c>
      <c r="BF37" s="51">
        <f t="shared" si="28"/>
        <v>3.9184952978056424</v>
      </c>
      <c r="BG37" s="54">
        <v>765.6</v>
      </c>
      <c r="BH37" s="50">
        <f t="shared" si="29"/>
        <v>191.4</v>
      </c>
      <c r="BI37" s="54">
        <v>7.5</v>
      </c>
      <c r="BJ37" s="54">
        <v>0</v>
      </c>
      <c r="BK37" s="50">
        <f t="shared" si="30"/>
        <v>0</v>
      </c>
      <c r="BL37" s="50">
        <v>0</v>
      </c>
      <c r="BM37" s="54">
        <v>0</v>
      </c>
      <c r="BN37" s="50">
        <f t="shared" si="31"/>
        <v>0</v>
      </c>
      <c r="BO37" s="54">
        <v>0</v>
      </c>
      <c r="BP37" s="54">
        <v>0</v>
      </c>
      <c r="BQ37" s="50">
        <f t="shared" si="32"/>
        <v>0</v>
      </c>
      <c r="BR37" s="50">
        <v>0</v>
      </c>
      <c r="BS37" s="54">
        <v>0</v>
      </c>
      <c r="BT37" s="50">
        <f t="shared" si="33"/>
        <v>0</v>
      </c>
      <c r="BU37" s="50">
        <v>0</v>
      </c>
      <c r="BV37" s="54">
        <v>0</v>
      </c>
      <c r="BW37" s="50">
        <f t="shared" si="34"/>
        <v>0</v>
      </c>
      <c r="BX37" s="50">
        <v>0</v>
      </c>
      <c r="BY37" s="54">
        <v>0</v>
      </c>
      <c r="BZ37" s="50">
        <f t="shared" si="35"/>
        <v>0</v>
      </c>
      <c r="CA37" s="50">
        <v>0</v>
      </c>
      <c r="CB37" s="54">
        <v>25</v>
      </c>
      <c r="CC37" s="50">
        <f t="shared" si="36"/>
        <v>6.25</v>
      </c>
      <c r="CD37" s="50">
        <v>0</v>
      </c>
      <c r="CE37" s="54">
        <v>0</v>
      </c>
      <c r="CF37" s="50">
        <f t="shared" si="37"/>
        <v>0</v>
      </c>
      <c r="CG37" s="50">
        <v>0</v>
      </c>
      <c r="CH37" s="50">
        <v>0</v>
      </c>
      <c r="CI37" s="50">
        <f t="shared" si="38"/>
        <v>0</v>
      </c>
      <c r="CJ37" s="50">
        <v>0</v>
      </c>
      <c r="CK37" s="54">
        <v>0</v>
      </c>
      <c r="CL37" s="50">
        <f t="shared" si="39"/>
        <v>0</v>
      </c>
      <c r="CM37" s="50">
        <v>0</v>
      </c>
      <c r="CN37" s="54">
        <v>0</v>
      </c>
      <c r="CO37" s="50">
        <f t="shared" si="40"/>
        <v>0</v>
      </c>
      <c r="CP37" s="54">
        <v>0</v>
      </c>
      <c r="CQ37" s="54">
        <v>0</v>
      </c>
      <c r="CR37" s="46">
        <f t="shared" si="5"/>
        <v>87709.00000000001</v>
      </c>
      <c r="CS37" s="46">
        <f t="shared" si="5"/>
        <v>21927.250000000004</v>
      </c>
      <c r="CT37" s="46">
        <f t="shared" si="6"/>
        <v>19429.109999999997</v>
      </c>
      <c r="CU37" s="54">
        <v>0</v>
      </c>
      <c r="CV37" s="50">
        <f t="shared" si="41"/>
        <v>0</v>
      </c>
      <c r="CW37" s="53">
        <v>0</v>
      </c>
      <c r="CX37" s="54">
        <v>600</v>
      </c>
      <c r="CY37" s="50">
        <f t="shared" si="42"/>
        <v>150</v>
      </c>
      <c r="CZ37" s="50">
        <v>600</v>
      </c>
      <c r="DA37" s="54">
        <v>0</v>
      </c>
      <c r="DB37" s="50">
        <f t="shared" si="43"/>
        <v>0</v>
      </c>
      <c r="DC37" s="50">
        <v>0</v>
      </c>
      <c r="DD37" s="54">
        <v>0</v>
      </c>
      <c r="DE37" s="50">
        <f t="shared" si="44"/>
        <v>0</v>
      </c>
      <c r="DF37" s="50">
        <v>0</v>
      </c>
      <c r="DG37" s="54">
        <v>0</v>
      </c>
      <c r="DH37" s="50">
        <f t="shared" si="45"/>
        <v>0</v>
      </c>
      <c r="DI37" s="50">
        <v>0</v>
      </c>
      <c r="DJ37" s="54">
        <v>4600</v>
      </c>
      <c r="DK37" s="50">
        <f t="shared" si="46"/>
        <v>1150</v>
      </c>
      <c r="DL37" s="54">
        <v>0</v>
      </c>
      <c r="DM37" s="54">
        <v>0</v>
      </c>
      <c r="DN37" s="52">
        <f t="shared" si="7"/>
        <v>5200</v>
      </c>
      <c r="DO37" s="52">
        <f t="shared" si="7"/>
        <v>1300</v>
      </c>
      <c r="DP37" s="52">
        <f t="shared" si="8"/>
        <v>600</v>
      </c>
    </row>
    <row r="38" spans="1:120" ht="17.25">
      <c r="A38" s="15">
        <v>29</v>
      </c>
      <c r="B38" s="42" t="s">
        <v>35</v>
      </c>
      <c r="C38" s="54">
        <v>8759.3</v>
      </c>
      <c r="D38" s="54">
        <v>0</v>
      </c>
      <c r="E38" s="46">
        <f t="shared" si="0"/>
        <v>13899.1</v>
      </c>
      <c r="F38" s="46">
        <f t="shared" si="0"/>
        <v>3474.775</v>
      </c>
      <c r="G38" s="46">
        <f t="shared" si="0"/>
        <v>2392.915</v>
      </c>
      <c r="H38" s="46">
        <f t="shared" si="9"/>
        <v>68.86532221510745</v>
      </c>
      <c r="I38" s="47">
        <f t="shared" si="1"/>
        <v>7250.6</v>
      </c>
      <c r="J38" s="47">
        <f t="shared" si="1"/>
        <v>1812.65</v>
      </c>
      <c r="K38" s="47">
        <f t="shared" si="1"/>
        <v>730.79</v>
      </c>
      <c r="L38" s="47">
        <f t="shared" si="2"/>
        <v>40.31611177006041</v>
      </c>
      <c r="M38" s="48">
        <f t="shared" si="3"/>
        <v>2800.1</v>
      </c>
      <c r="N38" s="48">
        <f t="shared" si="3"/>
        <v>700.025</v>
      </c>
      <c r="O38" s="48">
        <f t="shared" si="3"/>
        <v>456.81</v>
      </c>
      <c r="P38" s="49">
        <f t="shared" si="10"/>
        <v>65.25624084854113</v>
      </c>
      <c r="Q38" s="54">
        <v>1409</v>
      </c>
      <c r="R38" s="50">
        <f t="shared" si="11"/>
        <v>352.25</v>
      </c>
      <c r="S38" s="54">
        <v>0.09</v>
      </c>
      <c r="T38" s="50">
        <f t="shared" si="12"/>
        <v>0.0255500354861604</v>
      </c>
      <c r="U38" s="54">
        <v>950.5</v>
      </c>
      <c r="V38" s="50">
        <f t="shared" si="13"/>
        <v>237.625</v>
      </c>
      <c r="W38" s="54">
        <v>1.98</v>
      </c>
      <c r="X38" s="50">
        <f t="shared" si="14"/>
        <v>0.8332456601788533</v>
      </c>
      <c r="Y38" s="54">
        <v>1391.1</v>
      </c>
      <c r="Z38" s="50">
        <f t="shared" si="15"/>
        <v>347.775</v>
      </c>
      <c r="AA38" s="54">
        <v>456.72</v>
      </c>
      <c r="AB38" s="50">
        <f t="shared" si="16"/>
        <v>131.3262885486306</v>
      </c>
      <c r="AC38" s="54">
        <v>100</v>
      </c>
      <c r="AD38" s="50">
        <f t="shared" si="17"/>
        <v>25</v>
      </c>
      <c r="AE38" s="54">
        <v>2</v>
      </c>
      <c r="AF38" s="50">
        <f t="shared" si="18"/>
        <v>8</v>
      </c>
      <c r="AG38" s="54">
        <v>0</v>
      </c>
      <c r="AH38" s="50">
        <f t="shared" si="19"/>
        <v>0</v>
      </c>
      <c r="AI38" s="54">
        <v>0</v>
      </c>
      <c r="AJ38" s="50" t="e">
        <f t="shared" si="20"/>
        <v>#DIV/0!</v>
      </c>
      <c r="AK38" s="54">
        <v>0</v>
      </c>
      <c r="AL38" s="50">
        <f t="shared" si="21"/>
        <v>0</v>
      </c>
      <c r="AM38" s="50">
        <v>0</v>
      </c>
      <c r="AN38" s="54">
        <v>0</v>
      </c>
      <c r="AO38" s="50">
        <f t="shared" si="22"/>
        <v>0</v>
      </c>
      <c r="AP38" s="50">
        <v>0</v>
      </c>
      <c r="AQ38" s="54">
        <v>6648.5</v>
      </c>
      <c r="AR38" s="50">
        <f t="shared" si="23"/>
        <v>1662.125</v>
      </c>
      <c r="AS38" s="50">
        <f t="shared" si="24"/>
        <v>1662.125</v>
      </c>
      <c r="AT38" s="54">
        <v>0</v>
      </c>
      <c r="AU38" s="50">
        <f t="shared" si="25"/>
        <v>0</v>
      </c>
      <c r="AV38" s="54">
        <v>0</v>
      </c>
      <c r="AW38" s="54">
        <v>0</v>
      </c>
      <c r="AX38" s="50">
        <f t="shared" si="26"/>
        <v>0</v>
      </c>
      <c r="AY38" s="50">
        <v>0</v>
      </c>
      <c r="AZ38" s="54">
        <v>0</v>
      </c>
      <c r="BA38" s="50">
        <f t="shared" si="27"/>
        <v>0</v>
      </c>
      <c r="BB38" s="50">
        <v>0</v>
      </c>
      <c r="BC38" s="47">
        <f t="shared" si="4"/>
        <v>3400</v>
      </c>
      <c r="BD38" s="47">
        <f t="shared" si="4"/>
        <v>850</v>
      </c>
      <c r="BE38" s="47">
        <f t="shared" si="4"/>
        <v>270</v>
      </c>
      <c r="BF38" s="51">
        <f t="shared" si="28"/>
        <v>31.764705882352942</v>
      </c>
      <c r="BG38" s="54">
        <v>3100</v>
      </c>
      <c r="BH38" s="50">
        <f t="shared" si="29"/>
        <v>775</v>
      </c>
      <c r="BI38" s="54">
        <v>270</v>
      </c>
      <c r="BJ38" s="54">
        <v>300</v>
      </c>
      <c r="BK38" s="50">
        <f t="shared" si="30"/>
        <v>75</v>
      </c>
      <c r="BL38" s="50">
        <v>0</v>
      </c>
      <c r="BM38" s="54">
        <v>0</v>
      </c>
      <c r="BN38" s="50">
        <f t="shared" si="31"/>
        <v>0</v>
      </c>
      <c r="BO38" s="54">
        <v>0</v>
      </c>
      <c r="BP38" s="54">
        <v>0</v>
      </c>
      <c r="BQ38" s="50">
        <f t="shared" si="32"/>
        <v>0</v>
      </c>
      <c r="BR38" s="50">
        <v>0</v>
      </c>
      <c r="BS38" s="54">
        <v>0</v>
      </c>
      <c r="BT38" s="50">
        <f t="shared" si="33"/>
        <v>0</v>
      </c>
      <c r="BU38" s="50">
        <v>0</v>
      </c>
      <c r="BV38" s="54">
        <v>0</v>
      </c>
      <c r="BW38" s="50">
        <f t="shared" si="34"/>
        <v>0</v>
      </c>
      <c r="BX38" s="50">
        <v>0</v>
      </c>
      <c r="BY38" s="54">
        <v>0</v>
      </c>
      <c r="BZ38" s="50">
        <f t="shared" si="35"/>
        <v>0</v>
      </c>
      <c r="CA38" s="50">
        <v>0</v>
      </c>
      <c r="CB38" s="54">
        <v>0</v>
      </c>
      <c r="CC38" s="50">
        <f t="shared" si="36"/>
        <v>0</v>
      </c>
      <c r="CD38" s="50">
        <v>0</v>
      </c>
      <c r="CE38" s="54">
        <v>0</v>
      </c>
      <c r="CF38" s="50">
        <f t="shared" si="37"/>
        <v>0</v>
      </c>
      <c r="CG38" s="50">
        <v>0</v>
      </c>
      <c r="CH38" s="50">
        <v>0</v>
      </c>
      <c r="CI38" s="50">
        <f t="shared" si="38"/>
        <v>0</v>
      </c>
      <c r="CJ38" s="50">
        <v>0</v>
      </c>
      <c r="CK38" s="54">
        <v>0</v>
      </c>
      <c r="CL38" s="50">
        <f t="shared" si="39"/>
        <v>0</v>
      </c>
      <c r="CM38" s="50">
        <v>0</v>
      </c>
      <c r="CN38" s="54">
        <v>0</v>
      </c>
      <c r="CO38" s="50">
        <f t="shared" si="40"/>
        <v>0</v>
      </c>
      <c r="CP38" s="54">
        <v>0</v>
      </c>
      <c r="CQ38" s="54">
        <v>0</v>
      </c>
      <c r="CR38" s="46">
        <f t="shared" si="5"/>
        <v>13899.1</v>
      </c>
      <c r="CS38" s="46">
        <f t="shared" si="5"/>
        <v>3474.775</v>
      </c>
      <c r="CT38" s="46">
        <f t="shared" si="6"/>
        <v>2392.915</v>
      </c>
      <c r="CU38" s="54">
        <v>0</v>
      </c>
      <c r="CV38" s="50">
        <f t="shared" si="41"/>
        <v>0</v>
      </c>
      <c r="CW38" s="53">
        <v>0</v>
      </c>
      <c r="CX38" s="54">
        <v>0</v>
      </c>
      <c r="CY38" s="50">
        <f t="shared" si="42"/>
        <v>0</v>
      </c>
      <c r="CZ38" s="50">
        <v>0</v>
      </c>
      <c r="DA38" s="54">
        <v>0</v>
      </c>
      <c r="DB38" s="50">
        <f t="shared" si="43"/>
        <v>0</v>
      </c>
      <c r="DC38" s="50">
        <v>0</v>
      </c>
      <c r="DD38" s="54">
        <v>0</v>
      </c>
      <c r="DE38" s="50">
        <f t="shared" si="44"/>
        <v>0</v>
      </c>
      <c r="DF38" s="50">
        <v>0</v>
      </c>
      <c r="DG38" s="54">
        <v>0</v>
      </c>
      <c r="DH38" s="50">
        <f t="shared" si="45"/>
        <v>0</v>
      </c>
      <c r="DI38" s="50">
        <v>0</v>
      </c>
      <c r="DJ38" s="54">
        <v>1300</v>
      </c>
      <c r="DK38" s="50">
        <f t="shared" si="46"/>
        <v>325</v>
      </c>
      <c r="DL38" s="54">
        <v>0</v>
      </c>
      <c r="DM38" s="54">
        <v>0</v>
      </c>
      <c r="DN38" s="52">
        <f t="shared" si="7"/>
        <v>1300</v>
      </c>
      <c r="DO38" s="52">
        <f t="shared" si="7"/>
        <v>325</v>
      </c>
      <c r="DP38" s="52">
        <f t="shared" si="8"/>
        <v>0</v>
      </c>
    </row>
    <row r="39" spans="1:120" ht="17.25">
      <c r="A39" s="15">
        <v>30</v>
      </c>
      <c r="B39" s="42" t="s">
        <v>36</v>
      </c>
      <c r="C39" s="54">
        <v>3476</v>
      </c>
      <c r="D39" s="54">
        <v>0</v>
      </c>
      <c r="E39" s="46">
        <f t="shared" si="0"/>
        <v>45610.7</v>
      </c>
      <c r="F39" s="46">
        <f t="shared" si="0"/>
        <v>11402.675</v>
      </c>
      <c r="G39" s="46">
        <f t="shared" si="0"/>
        <v>9175.380000000001</v>
      </c>
      <c r="H39" s="46">
        <f t="shared" si="9"/>
        <v>80.46690798431071</v>
      </c>
      <c r="I39" s="47">
        <f t="shared" si="1"/>
        <v>23096.5</v>
      </c>
      <c r="J39" s="47">
        <f t="shared" si="1"/>
        <v>5774.125</v>
      </c>
      <c r="K39" s="47">
        <f t="shared" si="1"/>
        <v>3546.83</v>
      </c>
      <c r="L39" s="47">
        <f t="shared" si="2"/>
        <v>61.42627670859221</v>
      </c>
      <c r="M39" s="48">
        <f t="shared" si="3"/>
        <v>8418.5</v>
      </c>
      <c r="N39" s="48">
        <f t="shared" si="3"/>
        <v>2104.625</v>
      </c>
      <c r="O39" s="48">
        <f t="shared" si="3"/>
        <v>1376.69</v>
      </c>
      <c r="P39" s="49">
        <f t="shared" si="10"/>
        <v>65.41260319534359</v>
      </c>
      <c r="Q39" s="54">
        <v>3720</v>
      </c>
      <c r="R39" s="50">
        <f t="shared" si="11"/>
        <v>930</v>
      </c>
      <c r="S39" s="54">
        <v>34.26</v>
      </c>
      <c r="T39" s="50">
        <f t="shared" si="12"/>
        <v>3.6838709677419357</v>
      </c>
      <c r="U39" s="54">
        <v>11900</v>
      </c>
      <c r="V39" s="50">
        <f t="shared" si="13"/>
        <v>2975</v>
      </c>
      <c r="W39" s="54">
        <v>1940.14</v>
      </c>
      <c r="X39" s="50">
        <f t="shared" si="14"/>
        <v>65.21478991596639</v>
      </c>
      <c r="Y39" s="54">
        <v>4698.5</v>
      </c>
      <c r="Z39" s="50">
        <f t="shared" si="15"/>
        <v>1174.625</v>
      </c>
      <c r="AA39" s="54">
        <v>1342.43</v>
      </c>
      <c r="AB39" s="50">
        <f t="shared" si="16"/>
        <v>114.28583590507608</v>
      </c>
      <c r="AC39" s="54">
        <v>1238</v>
      </c>
      <c r="AD39" s="50">
        <f t="shared" si="17"/>
        <v>309.5</v>
      </c>
      <c r="AE39" s="54">
        <v>216</v>
      </c>
      <c r="AF39" s="50">
        <f t="shared" si="18"/>
        <v>69.78998384491115</v>
      </c>
      <c r="AG39" s="54">
        <v>0</v>
      </c>
      <c r="AH39" s="50">
        <f t="shared" si="19"/>
        <v>0</v>
      </c>
      <c r="AI39" s="54">
        <v>0</v>
      </c>
      <c r="AJ39" s="50" t="e">
        <f t="shared" si="20"/>
        <v>#DIV/0!</v>
      </c>
      <c r="AK39" s="54">
        <v>0</v>
      </c>
      <c r="AL39" s="50">
        <f t="shared" si="21"/>
        <v>0</v>
      </c>
      <c r="AM39" s="50">
        <v>0</v>
      </c>
      <c r="AN39" s="54">
        <v>0</v>
      </c>
      <c r="AO39" s="50">
        <f t="shared" si="22"/>
        <v>0</v>
      </c>
      <c r="AP39" s="50">
        <v>0</v>
      </c>
      <c r="AQ39" s="54">
        <v>22514.2</v>
      </c>
      <c r="AR39" s="50">
        <f t="shared" si="23"/>
        <v>5628.55</v>
      </c>
      <c r="AS39" s="50">
        <f t="shared" si="24"/>
        <v>5628.55</v>
      </c>
      <c r="AT39" s="54">
        <v>0</v>
      </c>
      <c r="AU39" s="50">
        <f t="shared" si="25"/>
        <v>0</v>
      </c>
      <c r="AV39" s="54">
        <v>0</v>
      </c>
      <c r="AW39" s="54">
        <v>0</v>
      </c>
      <c r="AX39" s="50">
        <f t="shared" si="26"/>
        <v>0</v>
      </c>
      <c r="AY39" s="50">
        <v>0</v>
      </c>
      <c r="AZ39" s="54">
        <v>0</v>
      </c>
      <c r="BA39" s="50">
        <f t="shared" si="27"/>
        <v>0</v>
      </c>
      <c r="BB39" s="50">
        <v>0</v>
      </c>
      <c r="BC39" s="47">
        <f t="shared" si="4"/>
        <v>1500</v>
      </c>
      <c r="BD39" s="47">
        <f t="shared" si="4"/>
        <v>375</v>
      </c>
      <c r="BE39" s="47">
        <f t="shared" si="4"/>
        <v>10</v>
      </c>
      <c r="BF39" s="51">
        <f t="shared" si="28"/>
        <v>2.6666666666666665</v>
      </c>
      <c r="BG39" s="54">
        <v>1500</v>
      </c>
      <c r="BH39" s="50">
        <f t="shared" si="29"/>
        <v>375</v>
      </c>
      <c r="BI39" s="54">
        <v>10</v>
      </c>
      <c r="BJ39" s="54">
        <v>0</v>
      </c>
      <c r="BK39" s="50">
        <f t="shared" si="30"/>
        <v>0</v>
      </c>
      <c r="BL39" s="50">
        <v>0</v>
      </c>
      <c r="BM39" s="54">
        <v>0</v>
      </c>
      <c r="BN39" s="50">
        <f t="shared" si="31"/>
        <v>0</v>
      </c>
      <c r="BO39" s="54">
        <v>0</v>
      </c>
      <c r="BP39" s="54">
        <v>0</v>
      </c>
      <c r="BQ39" s="50">
        <f t="shared" si="32"/>
        <v>0</v>
      </c>
      <c r="BR39" s="50">
        <v>0</v>
      </c>
      <c r="BS39" s="54">
        <v>0</v>
      </c>
      <c r="BT39" s="50">
        <f t="shared" si="33"/>
        <v>0</v>
      </c>
      <c r="BU39" s="50">
        <v>0</v>
      </c>
      <c r="BV39" s="54">
        <v>0</v>
      </c>
      <c r="BW39" s="50">
        <f t="shared" si="34"/>
        <v>0</v>
      </c>
      <c r="BX39" s="50">
        <v>0</v>
      </c>
      <c r="BY39" s="54">
        <v>0</v>
      </c>
      <c r="BZ39" s="50">
        <f t="shared" si="35"/>
        <v>0</v>
      </c>
      <c r="CA39" s="50">
        <v>0</v>
      </c>
      <c r="CB39" s="54">
        <v>30</v>
      </c>
      <c r="CC39" s="50">
        <f t="shared" si="36"/>
        <v>7.5</v>
      </c>
      <c r="CD39" s="50">
        <v>0</v>
      </c>
      <c r="CE39" s="54">
        <v>0</v>
      </c>
      <c r="CF39" s="50">
        <f t="shared" si="37"/>
        <v>0</v>
      </c>
      <c r="CG39" s="50">
        <v>0</v>
      </c>
      <c r="CH39" s="50">
        <v>10</v>
      </c>
      <c r="CI39" s="50">
        <f t="shared" si="38"/>
        <v>2.5</v>
      </c>
      <c r="CJ39" s="50">
        <v>0</v>
      </c>
      <c r="CK39" s="54">
        <v>0</v>
      </c>
      <c r="CL39" s="50">
        <f t="shared" si="39"/>
        <v>0</v>
      </c>
      <c r="CM39" s="50">
        <v>0</v>
      </c>
      <c r="CN39" s="54">
        <v>0</v>
      </c>
      <c r="CO39" s="50">
        <f t="shared" si="40"/>
        <v>0</v>
      </c>
      <c r="CP39" s="54">
        <v>4</v>
      </c>
      <c r="CQ39" s="54">
        <v>0</v>
      </c>
      <c r="CR39" s="46">
        <f t="shared" si="5"/>
        <v>45610.7</v>
      </c>
      <c r="CS39" s="46">
        <f t="shared" si="5"/>
        <v>11402.675</v>
      </c>
      <c r="CT39" s="46">
        <f t="shared" si="6"/>
        <v>9175.380000000001</v>
      </c>
      <c r="CU39" s="54">
        <v>0</v>
      </c>
      <c r="CV39" s="50">
        <f t="shared" si="41"/>
        <v>0</v>
      </c>
      <c r="CW39" s="53">
        <v>0</v>
      </c>
      <c r="CX39" s="54">
        <v>0</v>
      </c>
      <c r="CY39" s="50">
        <f t="shared" si="42"/>
        <v>0</v>
      </c>
      <c r="CZ39" s="50">
        <v>0</v>
      </c>
      <c r="DA39" s="54">
        <v>0</v>
      </c>
      <c r="DB39" s="50">
        <f t="shared" si="43"/>
        <v>0</v>
      </c>
      <c r="DC39" s="50">
        <v>0</v>
      </c>
      <c r="DD39" s="54">
        <v>0</v>
      </c>
      <c r="DE39" s="50">
        <f t="shared" si="44"/>
        <v>0</v>
      </c>
      <c r="DF39" s="50">
        <v>0</v>
      </c>
      <c r="DG39" s="54">
        <v>0</v>
      </c>
      <c r="DH39" s="50">
        <f t="shared" si="45"/>
        <v>0</v>
      </c>
      <c r="DI39" s="50">
        <v>0</v>
      </c>
      <c r="DJ39" s="54">
        <v>8657.8</v>
      </c>
      <c r="DK39" s="50">
        <f t="shared" si="46"/>
        <v>2164.45</v>
      </c>
      <c r="DL39" s="54">
        <v>0</v>
      </c>
      <c r="DM39" s="54">
        <v>0</v>
      </c>
      <c r="DN39" s="52">
        <f t="shared" si="7"/>
        <v>8657.8</v>
      </c>
      <c r="DO39" s="52">
        <f t="shared" si="7"/>
        <v>2164.45</v>
      </c>
      <c r="DP39" s="52">
        <f t="shared" si="8"/>
        <v>0</v>
      </c>
    </row>
    <row r="40" spans="1:120" ht="17.25">
      <c r="A40" s="15">
        <v>31</v>
      </c>
      <c r="B40" s="43" t="s">
        <v>37</v>
      </c>
      <c r="C40" s="50">
        <v>8582.8</v>
      </c>
      <c r="D40" s="50">
        <v>1264.3</v>
      </c>
      <c r="E40" s="46">
        <f aca="true" t="shared" si="47" ref="E40:G55">CR40+DN40-DJ40</f>
        <v>144180</v>
      </c>
      <c r="F40" s="46">
        <f t="shared" si="47"/>
        <v>36045</v>
      </c>
      <c r="G40" s="46">
        <f t="shared" si="47"/>
        <v>35367.9</v>
      </c>
      <c r="H40" s="46">
        <f t="shared" si="9"/>
        <v>98.12151477320016</v>
      </c>
      <c r="I40" s="47">
        <f aca="true" t="shared" si="48" ref="I40:K55">Q40+U40+Y40+AC40+AG40+AK40+AZ40+BG40+BJ40+BM40+BP40+BS40+BY40+CB40+CE40+CH40+CN40</f>
        <v>44519.5</v>
      </c>
      <c r="J40" s="47">
        <f t="shared" si="48"/>
        <v>11129.875</v>
      </c>
      <c r="K40" s="47">
        <f t="shared" si="48"/>
        <v>9959.699999999999</v>
      </c>
      <c r="L40" s="47">
        <f t="shared" si="2"/>
        <v>89.48618021316501</v>
      </c>
      <c r="M40" s="48">
        <f aca="true" t="shared" si="49" ref="M40:O55">Q40+Y40</f>
        <v>10800</v>
      </c>
      <c r="N40" s="48">
        <f t="shared" si="49"/>
        <v>2700</v>
      </c>
      <c r="O40" s="48">
        <f t="shared" si="49"/>
        <v>5415</v>
      </c>
      <c r="P40" s="49">
        <f t="shared" si="10"/>
        <v>200.55555555555554</v>
      </c>
      <c r="Q40" s="50">
        <f>1200+1800</f>
        <v>3000</v>
      </c>
      <c r="R40" s="50">
        <f t="shared" si="11"/>
        <v>750</v>
      </c>
      <c r="S40" s="50">
        <v>1074.5</v>
      </c>
      <c r="T40" s="50">
        <f t="shared" si="12"/>
        <v>143.26666666666668</v>
      </c>
      <c r="U40" s="50">
        <f>8000+500</f>
        <v>8500</v>
      </c>
      <c r="V40" s="50">
        <f t="shared" si="13"/>
        <v>2125</v>
      </c>
      <c r="W40" s="50">
        <v>835</v>
      </c>
      <c r="X40" s="50">
        <f t="shared" si="14"/>
        <v>39.294117647058826</v>
      </c>
      <c r="Y40" s="50">
        <v>7800</v>
      </c>
      <c r="Z40" s="50">
        <f t="shared" si="15"/>
        <v>1950</v>
      </c>
      <c r="AA40" s="50">
        <v>4340.5</v>
      </c>
      <c r="AB40" s="50">
        <f t="shared" si="16"/>
        <v>222.5897435897436</v>
      </c>
      <c r="AC40" s="50">
        <v>2670</v>
      </c>
      <c r="AD40" s="50">
        <f t="shared" si="17"/>
        <v>667.5</v>
      </c>
      <c r="AE40" s="50">
        <v>680.5</v>
      </c>
      <c r="AF40" s="50">
        <f>AE40*100/AD40</f>
        <v>101.94756554307116</v>
      </c>
      <c r="AG40" s="50">
        <f>1400+1100</f>
        <v>2500</v>
      </c>
      <c r="AH40" s="50">
        <f t="shared" si="19"/>
        <v>625</v>
      </c>
      <c r="AI40" s="50">
        <v>530.8</v>
      </c>
      <c r="AJ40" s="50">
        <f t="shared" si="20"/>
        <v>84.92799999999998</v>
      </c>
      <c r="AK40" s="50">
        <v>0</v>
      </c>
      <c r="AL40" s="50">
        <f t="shared" si="21"/>
        <v>0</v>
      </c>
      <c r="AM40" s="50">
        <v>0</v>
      </c>
      <c r="AN40" s="50">
        <v>0</v>
      </c>
      <c r="AO40" s="50">
        <f t="shared" si="22"/>
        <v>0</v>
      </c>
      <c r="AP40" s="50">
        <v>0</v>
      </c>
      <c r="AQ40" s="50">
        <v>95124.3</v>
      </c>
      <c r="AR40" s="50">
        <f t="shared" si="23"/>
        <v>23781.075</v>
      </c>
      <c r="AS40" s="50">
        <v>23781.1</v>
      </c>
      <c r="AT40" s="50">
        <v>1881.9</v>
      </c>
      <c r="AU40" s="50">
        <f t="shared" si="25"/>
        <v>470.475</v>
      </c>
      <c r="AV40" s="50">
        <v>376.2</v>
      </c>
      <c r="AW40" s="50">
        <v>0</v>
      </c>
      <c r="AX40" s="50">
        <f t="shared" si="26"/>
        <v>0</v>
      </c>
      <c r="AY40" s="50">
        <v>720</v>
      </c>
      <c r="AZ40" s="50">
        <v>0</v>
      </c>
      <c r="BA40" s="50">
        <f t="shared" si="27"/>
        <v>0</v>
      </c>
      <c r="BB40" s="50">
        <v>0</v>
      </c>
      <c r="BC40" s="47">
        <f aca="true" t="shared" si="50" ref="BC40:BE55">BG40+BJ40+BM40+BP40</f>
        <v>3300</v>
      </c>
      <c r="BD40" s="47">
        <f t="shared" si="50"/>
        <v>825</v>
      </c>
      <c r="BE40" s="47">
        <f t="shared" si="50"/>
        <v>243.1</v>
      </c>
      <c r="BF40" s="51">
        <f t="shared" si="28"/>
        <v>29.466666666666665</v>
      </c>
      <c r="BG40" s="50">
        <v>800</v>
      </c>
      <c r="BH40" s="50">
        <f t="shared" si="29"/>
        <v>200</v>
      </c>
      <c r="BI40" s="50">
        <v>164.7</v>
      </c>
      <c r="BJ40" s="50">
        <v>0</v>
      </c>
      <c r="BK40" s="50">
        <f t="shared" si="30"/>
        <v>0</v>
      </c>
      <c r="BL40" s="50">
        <v>0</v>
      </c>
      <c r="BM40" s="50">
        <v>1100</v>
      </c>
      <c r="BN40" s="50">
        <f t="shared" si="31"/>
        <v>275</v>
      </c>
      <c r="BO40" s="50">
        <v>0</v>
      </c>
      <c r="BP40" s="50">
        <v>1400</v>
      </c>
      <c r="BQ40" s="50">
        <f t="shared" si="32"/>
        <v>350</v>
      </c>
      <c r="BR40" s="50">
        <v>78.4</v>
      </c>
      <c r="BS40" s="50">
        <v>0</v>
      </c>
      <c r="BT40" s="50">
        <f t="shared" si="33"/>
        <v>0</v>
      </c>
      <c r="BU40" s="50">
        <v>0</v>
      </c>
      <c r="BV40" s="50">
        <v>2654.3</v>
      </c>
      <c r="BW40" s="50">
        <f t="shared" si="34"/>
        <v>663.575</v>
      </c>
      <c r="BX40" s="50">
        <v>530.9</v>
      </c>
      <c r="BY40" s="50">
        <v>7500</v>
      </c>
      <c r="BZ40" s="50">
        <f t="shared" si="35"/>
        <v>1875</v>
      </c>
      <c r="CA40" s="50">
        <v>712.4</v>
      </c>
      <c r="CB40" s="50">
        <v>8349.5</v>
      </c>
      <c r="CC40" s="50">
        <f t="shared" si="36"/>
        <v>2087.375</v>
      </c>
      <c r="CD40" s="50">
        <v>1279</v>
      </c>
      <c r="CE40" s="50">
        <v>500</v>
      </c>
      <c r="CF40" s="50">
        <f t="shared" si="37"/>
        <v>125</v>
      </c>
      <c r="CG40" s="50">
        <v>232</v>
      </c>
      <c r="CH40" s="50">
        <v>400</v>
      </c>
      <c r="CI40" s="50">
        <f t="shared" si="38"/>
        <v>100</v>
      </c>
      <c r="CJ40" s="50">
        <v>31.9</v>
      </c>
      <c r="CK40" s="50">
        <v>0</v>
      </c>
      <c r="CL40" s="50">
        <f t="shared" si="39"/>
        <v>0</v>
      </c>
      <c r="CM40" s="50">
        <v>0</v>
      </c>
      <c r="CN40" s="50">
        <v>0</v>
      </c>
      <c r="CO40" s="50">
        <f t="shared" si="40"/>
        <v>0</v>
      </c>
      <c r="CP40" s="54">
        <v>0</v>
      </c>
      <c r="CQ40" s="54">
        <v>0</v>
      </c>
      <c r="CR40" s="46">
        <f>Q40+U40+Y40+AC40+AG40+AK40+AN40+AQ40+AT40+AW40+AZ40+BG40+BJ40+BM40+BP40+BS40+BV40+BY40+CB40+CE40+CH40+CK40+CN40</f>
        <v>144180</v>
      </c>
      <c r="CS40" s="46">
        <f>R40+V40+Z40+AD40+AH40+AL40+AO40+AR40+AU40+AX40+BA40+BH40+BK40+BN40+BQ40+BT40+BW40+BZ40+CC40+CF40+CI40+CL40+CO40</f>
        <v>36045</v>
      </c>
      <c r="CT40" s="46">
        <f t="shared" si="6"/>
        <v>35367.9</v>
      </c>
      <c r="CU40" s="50">
        <v>0</v>
      </c>
      <c r="CV40" s="50">
        <f t="shared" si="41"/>
        <v>0</v>
      </c>
      <c r="CW40" s="53">
        <v>0</v>
      </c>
      <c r="CX40" s="50">
        <v>0</v>
      </c>
      <c r="CY40" s="50">
        <f t="shared" si="42"/>
        <v>0</v>
      </c>
      <c r="CZ40" s="50">
        <v>0</v>
      </c>
      <c r="DA40" s="50">
        <v>0</v>
      </c>
      <c r="DB40" s="50">
        <f t="shared" si="43"/>
        <v>0</v>
      </c>
      <c r="DC40" s="50">
        <v>0</v>
      </c>
      <c r="DD40" s="50">
        <v>0</v>
      </c>
      <c r="DE40" s="50">
        <f t="shared" si="44"/>
        <v>0</v>
      </c>
      <c r="DF40" s="50">
        <v>0</v>
      </c>
      <c r="DG40" s="50">
        <v>0</v>
      </c>
      <c r="DH40" s="50">
        <f t="shared" si="45"/>
        <v>0</v>
      </c>
      <c r="DI40" s="50">
        <v>0</v>
      </c>
      <c r="DJ40" s="50">
        <v>0</v>
      </c>
      <c r="DK40" s="50">
        <f t="shared" si="46"/>
        <v>0</v>
      </c>
      <c r="DL40" s="50">
        <v>0</v>
      </c>
      <c r="DM40" s="54">
        <v>0</v>
      </c>
      <c r="DN40" s="52">
        <f>CU40+CX40+DA40+DD40+DG40+DJ40</f>
        <v>0</v>
      </c>
      <c r="DO40" s="52">
        <f>CV40+CY40+DB40+DE40+DH40+DK40</f>
        <v>0</v>
      </c>
      <c r="DP40" s="52">
        <f t="shared" si="8"/>
        <v>0</v>
      </c>
    </row>
    <row r="41" spans="1:120" ht="17.25">
      <c r="A41" s="15">
        <v>32</v>
      </c>
      <c r="B41" s="43" t="s">
        <v>38</v>
      </c>
      <c r="C41" s="50">
        <v>1886.2</v>
      </c>
      <c r="D41" s="50">
        <v>2084.4</v>
      </c>
      <c r="E41" s="46">
        <f t="shared" si="47"/>
        <v>63827.4</v>
      </c>
      <c r="F41" s="46">
        <f t="shared" si="47"/>
        <v>15956.85</v>
      </c>
      <c r="G41" s="46">
        <f t="shared" si="47"/>
        <v>14698.2</v>
      </c>
      <c r="H41" s="46">
        <f t="shared" si="9"/>
        <v>92.11216499497081</v>
      </c>
      <c r="I41" s="47">
        <f t="shared" si="48"/>
        <v>16735</v>
      </c>
      <c r="J41" s="47">
        <f t="shared" si="48"/>
        <v>4183.75</v>
      </c>
      <c r="K41" s="47">
        <f t="shared" si="48"/>
        <v>2925.0999999999995</v>
      </c>
      <c r="L41" s="47">
        <f t="shared" si="2"/>
        <v>69.91574544368089</v>
      </c>
      <c r="M41" s="48">
        <f t="shared" si="49"/>
        <v>6500</v>
      </c>
      <c r="N41" s="48">
        <f t="shared" si="49"/>
        <v>1625</v>
      </c>
      <c r="O41" s="48">
        <f t="shared" si="49"/>
        <v>2061.1</v>
      </c>
      <c r="P41" s="49">
        <f t="shared" si="10"/>
        <v>126.83692307692307</v>
      </c>
      <c r="Q41" s="50">
        <v>1000</v>
      </c>
      <c r="R41" s="50">
        <f t="shared" si="11"/>
        <v>250</v>
      </c>
      <c r="S41" s="50">
        <v>16.1</v>
      </c>
      <c r="T41" s="50">
        <f t="shared" si="12"/>
        <v>6.440000000000001</v>
      </c>
      <c r="U41" s="50">
        <v>4000</v>
      </c>
      <c r="V41" s="50">
        <f t="shared" si="13"/>
        <v>1000</v>
      </c>
      <c r="W41" s="50">
        <v>535.1</v>
      </c>
      <c r="X41" s="50">
        <f t="shared" si="14"/>
        <v>53.51</v>
      </c>
      <c r="Y41" s="50">
        <v>5500</v>
      </c>
      <c r="Z41" s="50">
        <f t="shared" si="15"/>
        <v>1375</v>
      </c>
      <c r="AA41" s="50">
        <v>2045</v>
      </c>
      <c r="AB41" s="50">
        <f t="shared" si="16"/>
        <v>148.72727272727272</v>
      </c>
      <c r="AC41" s="50">
        <v>241</v>
      </c>
      <c r="AD41" s="50">
        <f t="shared" si="17"/>
        <v>60.25</v>
      </c>
      <c r="AE41" s="50">
        <v>85.5</v>
      </c>
      <c r="AF41" s="50">
        <f aca="true" t="shared" si="51" ref="AF41:AF82">AE41*100/AD41</f>
        <v>141.90871369294607</v>
      </c>
      <c r="AG41" s="50">
        <v>0</v>
      </c>
      <c r="AH41" s="50">
        <f t="shared" si="19"/>
        <v>0</v>
      </c>
      <c r="AI41" s="50">
        <v>0</v>
      </c>
      <c r="AJ41" s="50" t="e">
        <f t="shared" si="20"/>
        <v>#DIV/0!</v>
      </c>
      <c r="AK41" s="50">
        <v>0</v>
      </c>
      <c r="AL41" s="50">
        <f t="shared" si="21"/>
        <v>0</v>
      </c>
      <c r="AM41" s="50">
        <v>0</v>
      </c>
      <c r="AN41" s="50">
        <v>0</v>
      </c>
      <c r="AO41" s="50">
        <f t="shared" si="22"/>
        <v>0</v>
      </c>
      <c r="AP41" s="50">
        <v>0</v>
      </c>
      <c r="AQ41" s="50">
        <v>47092.4</v>
      </c>
      <c r="AR41" s="50">
        <f t="shared" si="23"/>
        <v>11773.1</v>
      </c>
      <c r="AS41" s="50">
        <v>11773.1</v>
      </c>
      <c r="AT41" s="50">
        <v>0</v>
      </c>
      <c r="AU41" s="50">
        <f t="shared" si="25"/>
        <v>0</v>
      </c>
      <c r="AV41" s="50">
        <v>0</v>
      </c>
      <c r="AW41" s="50">
        <v>0</v>
      </c>
      <c r="AX41" s="50">
        <f t="shared" si="26"/>
        <v>0</v>
      </c>
      <c r="AY41" s="50">
        <v>0</v>
      </c>
      <c r="AZ41" s="50">
        <v>0</v>
      </c>
      <c r="BA41" s="50">
        <f t="shared" si="27"/>
        <v>0</v>
      </c>
      <c r="BB41" s="50">
        <v>0</v>
      </c>
      <c r="BC41" s="47">
        <f t="shared" si="50"/>
        <v>1974</v>
      </c>
      <c r="BD41" s="47">
        <f t="shared" si="50"/>
        <v>493.5</v>
      </c>
      <c r="BE41" s="47">
        <f t="shared" si="50"/>
        <v>243.39999999999998</v>
      </c>
      <c r="BF41" s="51">
        <f t="shared" si="28"/>
        <v>49.32117527862208</v>
      </c>
      <c r="BG41" s="50">
        <v>300</v>
      </c>
      <c r="BH41" s="50">
        <f t="shared" si="29"/>
        <v>75</v>
      </c>
      <c r="BI41" s="50">
        <v>0</v>
      </c>
      <c r="BJ41" s="50">
        <v>1000</v>
      </c>
      <c r="BK41" s="50">
        <f t="shared" si="30"/>
        <v>250</v>
      </c>
      <c r="BL41" s="50">
        <v>101.7</v>
      </c>
      <c r="BM41" s="50">
        <v>0</v>
      </c>
      <c r="BN41" s="50">
        <f t="shared" si="31"/>
        <v>0</v>
      </c>
      <c r="BO41" s="50">
        <v>0</v>
      </c>
      <c r="BP41" s="50">
        <v>674</v>
      </c>
      <c r="BQ41" s="50">
        <f t="shared" si="32"/>
        <v>168.5</v>
      </c>
      <c r="BR41" s="50">
        <v>141.7</v>
      </c>
      <c r="BS41" s="50">
        <v>0</v>
      </c>
      <c r="BT41" s="50">
        <f t="shared" si="33"/>
        <v>0</v>
      </c>
      <c r="BU41" s="50">
        <v>0</v>
      </c>
      <c r="BV41" s="50">
        <v>0</v>
      </c>
      <c r="BW41" s="50">
        <f t="shared" si="34"/>
        <v>0</v>
      </c>
      <c r="BX41" s="50">
        <v>0</v>
      </c>
      <c r="BY41" s="50">
        <v>0</v>
      </c>
      <c r="BZ41" s="50">
        <f t="shared" si="35"/>
        <v>0</v>
      </c>
      <c r="CA41" s="50">
        <v>0</v>
      </c>
      <c r="CB41" s="50">
        <v>20</v>
      </c>
      <c r="CC41" s="50">
        <f t="shared" si="36"/>
        <v>5</v>
      </c>
      <c r="CD41" s="50">
        <v>0</v>
      </c>
      <c r="CE41" s="50">
        <v>0</v>
      </c>
      <c r="CF41" s="50">
        <f t="shared" si="37"/>
        <v>0</v>
      </c>
      <c r="CG41" s="50">
        <v>0</v>
      </c>
      <c r="CH41" s="50">
        <v>0</v>
      </c>
      <c r="CI41" s="50">
        <f t="shared" si="38"/>
        <v>0</v>
      </c>
      <c r="CJ41" s="50">
        <v>0</v>
      </c>
      <c r="CK41" s="50">
        <v>0</v>
      </c>
      <c r="CL41" s="50">
        <f t="shared" si="39"/>
        <v>0</v>
      </c>
      <c r="CM41" s="50">
        <v>0</v>
      </c>
      <c r="CN41" s="50">
        <v>4000</v>
      </c>
      <c r="CO41" s="50">
        <f t="shared" si="40"/>
        <v>1000</v>
      </c>
      <c r="CP41" s="54">
        <v>0</v>
      </c>
      <c r="CQ41" s="54">
        <v>0</v>
      </c>
      <c r="CR41" s="46">
        <f>Q41+U41+Y41+AC41+AG41+AK41+AN41+AQ41+AT41+AW41+AZ41+BG41+BJ41+BM41+BP41+BS41+BV41+BY41+CB41+CE41+CH41+CK41+CN41</f>
        <v>63827.4</v>
      </c>
      <c r="CS41" s="46">
        <f>R41+V41+Z41+AD41+AH41+AL41+AO41+AR41+AU41+AX41+BA41+BH41+BK41+BN41+BQ41+BT41+BW41+BZ41+CC41+CF41+CI41+CL41+CO41</f>
        <v>15956.85</v>
      </c>
      <c r="CT41" s="46">
        <f t="shared" si="6"/>
        <v>14698.2</v>
      </c>
      <c r="CU41" s="54">
        <v>0</v>
      </c>
      <c r="CV41" s="50">
        <f t="shared" si="41"/>
        <v>0</v>
      </c>
      <c r="CW41" s="53">
        <v>0</v>
      </c>
      <c r="CX41" s="54">
        <v>0</v>
      </c>
      <c r="CY41" s="50">
        <f t="shared" si="42"/>
        <v>0</v>
      </c>
      <c r="CZ41" s="50">
        <v>0</v>
      </c>
      <c r="DA41" s="54">
        <v>0</v>
      </c>
      <c r="DB41" s="50">
        <f t="shared" si="43"/>
        <v>0</v>
      </c>
      <c r="DC41" s="50">
        <v>0</v>
      </c>
      <c r="DD41" s="54">
        <v>0</v>
      </c>
      <c r="DE41" s="50">
        <f t="shared" si="44"/>
        <v>0</v>
      </c>
      <c r="DF41" s="50">
        <v>0</v>
      </c>
      <c r="DG41" s="54">
        <v>0</v>
      </c>
      <c r="DH41" s="50">
        <f t="shared" si="45"/>
        <v>0</v>
      </c>
      <c r="DI41" s="50">
        <v>0</v>
      </c>
      <c r="DJ41" s="54">
        <v>1029.4</v>
      </c>
      <c r="DK41" s="50">
        <f t="shared" si="46"/>
        <v>257.35</v>
      </c>
      <c r="DL41" s="54">
        <v>0</v>
      </c>
      <c r="DM41" s="54">
        <v>0</v>
      </c>
      <c r="DN41" s="52">
        <f>CU41+CX41+DA41+DD41+DG41+DJ41</f>
        <v>1029.4</v>
      </c>
      <c r="DO41" s="52">
        <f>CV41+CY41+DB41+DE41+DH41+DK41</f>
        <v>257.35</v>
      </c>
      <c r="DP41" s="52">
        <f t="shared" si="8"/>
        <v>0</v>
      </c>
    </row>
    <row r="42" spans="1:120" ht="17.25">
      <c r="A42" s="15">
        <v>33</v>
      </c>
      <c r="B42" s="42" t="s">
        <v>39</v>
      </c>
      <c r="C42" s="50">
        <v>938.4</v>
      </c>
      <c r="D42" s="50">
        <v>0</v>
      </c>
      <c r="E42" s="46">
        <f t="shared" si="47"/>
        <v>9818.5</v>
      </c>
      <c r="F42" s="46">
        <f t="shared" si="47"/>
        <v>2454.625</v>
      </c>
      <c r="G42" s="46">
        <f t="shared" si="47"/>
        <v>2118.7</v>
      </c>
      <c r="H42" s="46">
        <f t="shared" si="9"/>
        <v>86.31461017467025</v>
      </c>
      <c r="I42" s="47">
        <f t="shared" si="48"/>
        <v>4228</v>
      </c>
      <c r="J42" s="47">
        <f t="shared" si="48"/>
        <v>1057</v>
      </c>
      <c r="K42" s="47">
        <f t="shared" si="48"/>
        <v>721.1</v>
      </c>
      <c r="L42" s="47">
        <f t="shared" si="2"/>
        <v>68.22138126773888</v>
      </c>
      <c r="M42" s="48">
        <f t="shared" si="49"/>
        <v>840</v>
      </c>
      <c r="N42" s="48">
        <f t="shared" si="49"/>
        <v>210</v>
      </c>
      <c r="O42" s="48">
        <f t="shared" si="49"/>
        <v>571.8</v>
      </c>
      <c r="P42" s="49">
        <f t="shared" si="10"/>
        <v>272.2857142857143</v>
      </c>
      <c r="Q42" s="50">
        <v>40</v>
      </c>
      <c r="R42" s="50">
        <f t="shared" si="11"/>
        <v>10</v>
      </c>
      <c r="S42" s="50">
        <v>156.7</v>
      </c>
      <c r="T42" s="50">
        <f t="shared" si="12"/>
        <v>1566.9999999999998</v>
      </c>
      <c r="U42" s="50">
        <v>2600</v>
      </c>
      <c r="V42" s="50">
        <f t="shared" si="13"/>
        <v>650</v>
      </c>
      <c r="W42" s="50">
        <v>121.3</v>
      </c>
      <c r="X42" s="50">
        <f t="shared" si="14"/>
        <v>18.661538461538463</v>
      </c>
      <c r="Y42" s="50">
        <v>800</v>
      </c>
      <c r="Z42" s="50">
        <f t="shared" si="15"/>
        <v>200</v>
      </c>
      <c r="AA42" s="50">
        <v>415.1</v>
      </c>
      <c r="AB42" s="50">
        <f t="shared" si="16"/>
        <v>207.55</v>
      </c>
      <c r="AC42" s="50">
        <v>250</v>
      </c>
      <c r="AD42" s="50">
        <f t="shared" si="17"/>
        <v>62.5</v>
      </c>
      <c r="AE42" s="50">
        <v>10</v>
      </c>
      <c r="AF42" s="50">
        <f t="shared" si="51"/>
        <v>16</v>
      </c>
      <c r="AG42" s="50">
        <v>0</v>
      </c>
      <c r="AH42" s="50">
        <f t="shared" si="19"/>
        <v>0</v>
      </c>
      <c r="AI42" s="50">
        <v>0</v>
      </c>
      <c r="AJ42" s="50" t="e">
        <f t="shared" si="20"/>
        <v>#DIV/0!</v>
      </c>
      <c r="AK42" s="50">
        <v>0</v>
      </c>
      <c r="AL42" s="50">
        <f t="shared" si="21"/>
        <v>0</v>
      </c>
      <c r="AM42" s="50">
        <v>0</v>
      </c>
      <c r="AN42" s="50">
        <v>0</v>
      </c>
      <c r="AO42" s="50">
        <f t="shared" si="22"/>
        <v>0</v>
      </c>
      <c r="AP42" s="50">
        <v>0</v>
      </c>
      <c r="AQ42" s="50">
        <v>5590.5</v>
      </c>
      <c r="AR42" s="50">
        <f t="shared" si="23"/>
        <v>1397.625</v>
      </c>
      <c r="AS42" s="50">
        <v>1397.6</v>
      </c>
      <c r="AT42" s="50">
        <v>0</v>
      </c>
      <c r="AU42" s="50">
        <f t="shared" si="25"/>
        <v>0</v>
      </c>
      <c r="AV42" s="50">
        <v>0</v>
      </c>
      <c r="AW42" s="50">
        <v>0</v>
      </c>
      <c r="AX42" s="50">
        <f t="shared" si="26"/>
        <v>0</v>
      </c>
      <c r="AY42" s="50">
        <v>0</v>
      </c>
      <c r="AZ42" s="50">
        <v>0</v>
      </c>
      <c r="BA42" s="50">
        <f t="shared" si="27"/>
        <v>0</v>
      </c>
      <c r="BB42" s="50">
        <v>0</v>
      </c>
      <c r="BC42" s="47">
        <f t="shared" si="50"/>
        <v>538</v>
      </c>
      <c r="BD42" s="47">
        <f t="shared" si="50"/>
        <v>134.5</v>
      </c>
      <c r="BE42" s="47">
        <f t="shared" si="50"/>
        <v>18</v>
      </c>
      <c r="BF42" s="51">
        <f t="shared" si="28"/>
        <v>13.382899628252789</v>
      </c>
      <c r="BG42" s="50">
        <v>538</v>
      </c>
      <c r="BH42" s="50">
        <f t="shared" si="29"/>
        <v>134.5</v>
      </c>
      <c r="BI42" s="50">
        <v>18</v>
      </c>
      <c r="BJ42" s="50">
        <v>0</v>
      </c>
      <c r="BK42" s="50">
        <f t="shared" si="30"/>
        <v>0</v>
      </c>
      <c r="BL42" s="50">
        <v>0</v>
      </c>
      <c r="BM42" s="50">
        <v>0</v>
      </c>
      <c r="BN42" s="50">
        <f t="shared" si="31"/>
        <v>0</v>
      </c>
      <c r="BO42" s="50">
        <v>0</v>
      </c>
      <c r="BP42" s="50">
        <v>0</v>
      </c>
      <c r="BQ42" s="50">
        <f t="shared" si="32"/>
        <v>0</v>
      </c>
      <c r="BR42" s="50">
        <v>0</v>
      </c>
      <c r="BS42" s="50">
        <v>0</v>
      </c>
      <c r="BT42" s="50">
        <f t="shared" si="33"/>
        <v>0</v>
      </c>
      <c r="BU42" s="50">
        <v>0</v>
      </c>
      <c r="BV42" s="50">
        <v>0</v>
      </c>
      <c r="BW42" s="50">
        <f t="shared" si="34"/>
        <v>0</v>
      </c>
      <c r="BX42" s="50">
        <v>0</v>
      </c>
      <c r="BY42" s="50">
        <v>0</v>
      </c>
      <c r="BZ42" s="50">
        <f t="shared" si="35"/>
        <v>0</v>
      </c>
      <c r="CA42" s="50">
        <v>0</v>
      </c>
      <c r="CB42" s="50">
        <v>0</v>
      </c>
      <c r="CC42" s="50">
        <f t="shared" si="36"/>
        <v>0</v>
      </c>
      <c r="CD42" s="50">
        <v>0</v>
      </c>
      <c r="CE42" s="50">
        <v>0</v>
      </c>
      <c r="CF42" s="50">
        <f t="shared" si="37"/>
        <v>0</v>
      </c>
      <c r="CG42" s="50">
        <v>0</v>
      </c>
      <c r="CH42" s="50">
        <v>0</v>
      </c>
      <c r="CI42" s="50">
        <f t="shared" si="38"/>
        <v>0</v>
      </c>
      <c r="CJ42" s="50">
        <v>0</v>
      </c>
      <c r="CK42" s="50">
        <v>0</v>
      </c>
      <c r="CL42" s="50">
        <f t="shared" si="39"/>
        <v>0</v>
      </c>
      <c r="CM42" s="50">
        <v>0</v>
      </c>
      <c r="CN42" s="50">
        <v>0</v>
      </c>
      <c r="CO42" s="50">
        <f t="shared" si="40"/>
        <v>0</v>
      </c>
      <c r="CP42" s="54">
        <v>0</v>
      </c>
      <c r="CQ42" s="54">
        <v>0</v>
      </c>
      <c r="CR42" s="46">
        <f aca="true" t="shared" si="52" ref="CR42:CS73">Q42+U42+Y42+AC42+AG42+AK42+AN42+AQ42+AT42+AW42+AZ42+BG42+BJ42+BM42+BP42+BS42+BV42+BY42+CB42+CE42+CH42+CK42+CN42</f>
        <v>9818.5</v>
      </c>
      <c r="CS42" s="46">
        <f t="shared" si="52"/>
        <v>2454.625</v>
      </c>
      <c r="CT42" s="46">
        <f t="shared" si="6"/>
        <v>2118.7</v>
      </c>
      <c r="CU42" s="54">
        <v>0</v>
      </c>
      <c r="CV42" s="50">
        <f t="shared" si="41"/>
        <v>0</v>
      </c>
      <c r="CW42" s="53">
        <v>0</v>
      </c>
      <c r="CX42" s="54">
        <v>0</v>
      </c>
      <c r="CY42" s="50">
        <f t="shared" si="42"/>
        <v>0</v>
      </c>
      <c r="CZ42" s="50">
        <v>0</v>
      </c>
      <c r="DA42" s="54">
        <v>0</v>
      </c>
      <c r="DB42" s="50">
        <f t="shared" si="43"/>
        <v>0</v>
      </c>
      <c r="DC42" s="50">
        <v>0</v>
      </c>
      <c r="DD42" s="54">
        <v>0</v>
      </c>
      <c r="DE42" s="50">
        <f t="shared" si="44"/>
        <v>0</v>
      </c>
      <c r="DF42" s="50">
        <v>0</v>
      </c>
      <c r="DG42" s="54">
        <v>0</v>
      </c>
      <c r="DH42" s="50">
        <f t="shared" si="45"/>
        <v>0</v>
      </c>
      <c r="DI42" s="50">
        <v>0</v>
      </c>
      <c r="DJ42" s="54">
        <v>1000</v>
      </c>
      <c r="DK42" s="50">
        <f t="shared" si="46"/>
        <v>250</v>
      </c>
      <c r="DL42" s="54">
        <v>0</v>
      </c>
      <c r="DM42" s="54">
        <v>0</v>
      </c>
      <c r="DN42" s="52">
        <f aca="true" t="shared" si="53" ref="DN42:DO73">CU42+CX42+DA42+DD42+DG42+DJ42</f>
        <v>1000</v>
      </c>
      <c r="DO42" s="52">
        <f t="shared" si="53"/>
        <v>250</v>
      </c>
      <c r="DP42" s="52">
        <f t="shared" si="8"/>
        <v>0</v>
      </c>
    </row>
    <row r="43" spans="1:120" ht="17.25">
      <c r="A43" s="15">
        <v>34</v>
      </c>
      <c r="B43" s="42" t="s">
        <v>40</v>
      </c>
      <c r="C43" s="50">
        <v>584.5</v>
      </c>
      <c r="D43" s="50">
        <v>0</v>
      </c>
      <c r="E43" s="46">
        <f t="shared" si="47"/>
        <v>10252.4</v>
      </c>
      <c r="F43" s="46">
        <f t="shared" si="47"/>
        <v>2563.1</v>
      </c>
      <c r="G43" s="46">
        <f t="shared" si="47"/>
        <v>2288.0000000000005</v>
      </c>
      <c r="H43" s="46">
        <f t="shared" si="9"/>
        <v>89.26690335921347</v>
      </c>
      <c r="I43" s="47">
        <f t="shared" si="48"/>
        <v>1983.4</v>
      </c>
      <c r="J43" s="47">
        <f t="shared" si="48"/>
        <v>495.85</v>
      </c>
      <c r="K43" s="47">
        <f t="shared" si="48"/>
        <v>220.7</v>
      </c>
      <c r="L43" s="47">
        <f t="shared" si="2"/>
        <v>44.50942825451245</v>
      </c>
      <c r="M43" s="48">
        <f t="shared" si="49"/>
        <v>484.4</v>
      </c>
      <c r="N43" s="48">
        <f t="shared" si="49"/>
        <v>121.1</v>
      </c>
      <c r="O43" s="48">
        <f t="shared" si="49"/>
        <v>58.2</v>
      </c>
      <c r="P43" s="49">
        <f t="shared" si="10"/>
        <v>48.059454995871185</v>
      </c>
      <c r="Q43" s="50">
        <v>30</v>
      </c>
      <c r="R43" s="50">
        <f t="shared" si="11"/>
        <v>7.5</v>
      </c>
      <c r="S43" s="50">
        <v>0</v>
      </c>
      <c r="T43" s="50">
        <f t="shared" si="12"/>
        <v>0</v>
      </c>
      <c r="U43" s="50">
        <v>1023</v>
      </c>
      <c r="V43" s="50">
        <f t="shared" si="13"/>
        <v>255.75</v>
      </c>
      <c r="W43" s="50">
        <v>128.2</v>
      </c>
      <c r="X43" s="50">
        <f t="shared" si="14"/>
        <v>50.12707722385141</v>
      </c>
      <c r="Y43" s="50">
        <v>454.4</v>
      </c>
      <c r="Z43" s="50">
        <f t="shared" si="15"/>
        <v>113.6</v>
      </c>
      <c r="AA43" s="50">
        <v>58.2</v>
      </c>
      <c r="AB43" s="50">
        <f t="shared" si="16"/>
        <v>51.232394366197184</v>
      </c>
      <c r="AC43" s="50">
        <v>76</v>
      </c>
      <c r="AD43" s="50">
        <f t="shared" si="17"/>
        <v>19</v>
      </c>
      <c r="AE43" s="50">
        <v>0</v>
      </c>
      <c r="AF43" s="50">
        <f t="shared" si="51"/>
        <v>0</v>
      </c>
      <c r="AG43" s="50">
        <v>0</v>
      </c>
      <c r="AH43" s="50">
        <f t="shared" si="19"/>
        <v>0</v>
      </c>
      <c r="AI43" s="50">
        <v>0</v>
      </c>
      <c r="AJ43" s="50" t="e">
        <f t="shared" si="20"/>
        <v>#DIV/0!</v>
      </c>
      <c r="AK43" s="50">
        <v>0</v>
      </c>
      <c r="AL43" s="50">
        <f t="shared" si="21"/>
        <v>0</v>
      </c>
      <c r="AM43" s="50">
        <v>0</v>
      </c>
      <c r="AN43" s="50">
        <v>0</v>
      </c>
      <c r="AO43" s="50">
        <f t="shared" si="22"/>
        <v>0</v>
      </c>
      <c r="AP43" s="50">
        <v>0</v>
      </c>
      <c r="AQ43" s="50">
        <v>8269</v>
      </c>
      <c r="AR43" s="50">
        <f t="shared" si="23"/>
        <v>2067.25</v>
      </c>
      <c r="AS43" s="50">
        <v>2067.3</v>
      </c>
      <c r="AT43" s="50">
        <v>0</v>
      </c>
      <c r="AU43" s="50">
        <f t="shared" si="25"/>
        <v>0</v>
      </c>
      <c r="AV43" s="50">
        <v>0</v>
      </c>
      <c r="AW43" s="50">
        <v>0</v>
      </c>
      <c r="AX43" s="50">
        <f t="shared" si="26"/>
        <v>0</v>
      </c>
      <c r="AY43" s="50">
        <v>0</v>
      </c>
      <c r="AZ43" s="50">
        <v>0</v>
      </c>
      <c r="BA43" s="50">
        <f t="shared" si="27"/>
        <v>0</v>
      </c>
      <c r="BB43" s="50">
        <v>0</v>
      </c>
      <c r="BC43" s="47">
        <f t="shared" si="50"/>
        <v>400</v>
      </c>
      <c r="BD43" s="47">
        <f t="shared" si="50"/>
        <v>100</v>
      </c>
      <c r="BE43" s="47">
        <f t="shared" si="50"/>
        <v>34.3</v>
      </c>
      <c r="BF43" s="51">
        <f t="shared" si="28"/>
        <v>34.3</v>
      </c>
      <c r="BG43" s="50">
        <v>400</v>
      </c>
      <c r="BH43" s="50">
        <f t="shared" si="29"/>
        <v>100</v>
      </c>
      <c r="BI43" s="50">
        <v>34.3</v>
      </c>
      <c r="BJ43" s="50">
        <v>0</v>
      </c>
      <c r="BK43" s="50">
        <f t="shared" si="30"/>
        <v>0</v>
      </c>
      <c r="BL43" s="50">
        <v>0</v>
      </c>
      <c r="BM43" s="50">
        <v>0</v>
      </c>
      <c r="BN43" s="50">
        <f t="shared" si="31"/>
        <v>0</v>
      </c>
      <c r="BO43" s="50">
        <v>0</v>
      </c>
      <c r="BP43" s="50">
        <v>0</v>
      </c>
      <c r="BQ43" s="50">
        <f t="shared" si="32"/>
        <v>0</v>
      </c>
      <c r="BR43" s="50">
        <v>0</v>
      </c>
      <c r="BS43" s="50">
        <v>0</v>
      </c>
      <c r="BT43" s="50">
        <f t="shared" si="33"/>
        <v>0</v>
      </c>
      <c r="BU43" s="50">
        <v>0</v>
      </c>
      <c r="BV43" s="50">
        <v>0</v>
      </c>
      <c r="BW43" s="50">
        <f t="shared" si="34"/>
        <v>0</v>
      </c>
      <c r="BX43" s="50">
        <v>0</v>
      </c>
      <c r="BY43" s="50">
        <v>0</v>
      </c>
      <c r="BZ43" s="50">
        <f t="shared" si="35"/>
        <v>0</v>
      </c>
      <c r="CA43" s="50">
        <v>0</v>
      </c>
      <c r="CB43" s="50">
        <v>0</v>
      </c>
      <c r="CC43" s="50">
        <f t="shared" si="36"/>
        <v>0</v>
      </c>
      <c r="CD43" s="50">
        <v>0</v>
      </c>
      <c r="CE43" s="50">
        <v>0</v>
      </c>
      <c r="CF43" s="50">
        <f t="shared" si="37"/>
        <v>0</v>
      </c>
      <c r="CG43" s="50">
        <v>0</v>
      </c>
      <c r="CH43" s="50">
        <v>0</v>
      </c>
      <c r="CI43" s="50">
        <f t="shared" si="38"/>
        <v>0</v>
      </c>
      <c r="CJ43" s="50">
        <v>0</v>
      </c>
      <c r="CK43" s="50">
        <v>0</v>
      </c>
      <c r="CL43" s="50">
        <f t="shared" si="39"/>
        <v>0</v>
      </c>
      <c r="CM43" s="50">
        <v>0</v>
      </c>
      <c r="CN43" s="50">
        <v>0</v>
      </c>
      <c r="CO43" s="50">
        <f t="shared" si="40"/>
        <v>0</v>
      </c>
      <c r="CP43" s="54">
        <v>0</v>
      </c>
      <c r="CQ43" s="54">
        <v>0</v>
      </c>
      <c r="CR43" s="46">
        <f t="shared" si="52"/>
        <v>10252.4</v>
      </c>
      <c r="CS43" s="46">
        <f t="shared" si="52"/>
        <v>2563.1</v>
      </c>
      <c r="CT43" s="46">
        <f t="shared" si="6"/>
        <v>2288.0000000000005</v>
      </c>
      <c r="CU43" s="54">
        <v>0</v>
      </c>
      <c r="CV43" s="50">
        <f t="shared" si="41"/>
        <v>0</v>
      </c>
      <c r="CW43" s="53">
        <v>0</v>
      </c>
      <c r="CX43" s="54">
        <v>0</v>
      </c>
      <c r="CY43" s="50">
        <f t="shared" si="42"/>
        <v>0</v>
      </c>
      <c r="CZ43" s="50">
        <v>0</v>
      </c>
      <c r="DA43" s="54">
        <v>0</v>
      </c>
      <c r="DB43" s="50">
        <f t="shared" si="43"/>
        <v>0</v>
      </c>
      <c r="DC43" s="50">
        <v>0</v>
      </c>
      <c r="DD43" s="54">
        <v>0</v>
      </c>
      <c r="DE43" s="50">
        <f t="shared" si="44"/>
        <v>0</v>
      </c>
      <c r="DF43" s="50">
        <v>0</v>
      </c>
      <c r="DG43" s="54">
        <v>0</v>
      </c>
      <c r="DH43" s="50">
        <f t="shared" si="45"/>
        <v>0</v>
      </c>
      <c r="DI43" s="50">
        <v>0</v>
      </c>
      <c r="DJ43" s="54">
        <v>915.5</v>
      </c>
      <c r="DK43" s="50">
        <f t="shared" si="46"/>
        <v>228.875</v>
      </c>
      <c r="DL43" s="54">
        <v>0</v>
      </c>
      <c r="DM43" s="54">
        <v>0</v>
      </c>
      <c r="DN43" s="52">
        <f t="shared" si="53"/>
        <v>915.5</v>
      </c>
      <c r="DO43" s="52">
        <f t="shared" si="53"/>
        <v>228.875</v>
      </c>
      <c r="DP43" s="52">
        <f t="shared" si="8"/>
        <v>0</v>
      </c>
    </row>
    <row r="44" spans="1:120" ht="17.25">
      <c r="A44" s="15">
        <v>35</v>
      </c>
      <c r="B44" s="42" t="s">
        <v>41</v>
      </c>
      <c r="C44" s="50">
        <v>1463.8</v>
      </c>
      <c r="D44" s="50">
        <v>194</v>
      </c>
      <c r="E44" s="46">
        <f t="shared" si="47"/>
        <v>11411.7</v>
      </c>
      <c r="F44" s="46">
        <f t="shared" si="47"/>
        <v>2852.925</v>
      </c>
      <c r="G44" s="46">
        <f t="shared" si="47"/>
        <v>2679.7999999999997</v>
      </c>
      <c r="H44" s="46">
        <f t="shared" si="9"/>
        <v>93.93166662285198</v>
      </c>
      <c r="I44" s="47">
        <f t="shared" si="48"/>
        <v>4020</v>
      </c>
      <c r="J44" s="47">
        <f t="shared" si="48"/>
        <v>1005</v>
      </c>
      <c r="K44" s="47">
        <f t="shared" si="48"/>
        <v>831.9</v>
      </c>
      <c r="L44" s="47">
        <f t="shared" si="2"/>
        <v>82.77611940298507</v>
      </c>
      <c r="M44" s="48">
        <f t="shared" si="49"/>
        <v>380</v>
      </c>
      <c r="N44" s="48">
        <f t="shared" si="49"/>
        <v>95</v>
      </c>
      <c r="O44" s="48">
        <f t="shared" si="49"/>
        <v>52</v>
      </c>
      <c r="P44" s="49">
        <f t="shared" si="10"/>
        <v>54.73684210526316</v>
      </c>
      <c r="Q44" s="50">
        <v>100</v>
      </c>
      <c r="R44" s="50">
        <f t="shared" si="11"/>
        <v>25</v>
      </c>
      <c r="S44" s="50">
        <v>5</v>
      </c>
      <c r="T44" s="50">
        <f t="shared" si="12"/>
        <v>20</v>
      </c>
      <c r="U44" s="50">
        <v>3100</v>
      </c>
      <c r="V44" s="50">
        <f t="shared" si="13"/>
        <v>775</v>
      </c>
      <c r="W44" s="50">
        <v>550.3</v>
      </c>
      <c r="X44" s="50">
        <f t="shared" si="14"/>
        <v>71.00645161290322</v>
      </c>
      <c r="Y44" s="50">
        <v>280</v>
      </c>
      <c r="Z44" s="50">
        <f t="shared" si="15"/>
        <v>70</v>
      </c>
      <c r="AA44" s="50">
        <v>47</v>
      </c>
      <c r="AB44" s="50">
        <f t="shared" si="16"/>
        <v>67.14285714285714</v>
      </c>
      <c r="AC44" s="50">
        <v>70</v>
      </c>
      <c r="AD44" s="50">
        <f t="shared" si="17"/>
        <v>17.5</v>
      </c>
      <c r="AE44" s="50">
        <v>50</v>
      </c>
      <c r="AF44" s="50">
        <f t="shared" si="51"/>
        <v>285.7142857142857</v>
      </c>
      <c r="AG44" s="50">
        <v>0</v>
      </c>
      <c r="AH44" s="50">
        <f t="shared" si="19"/>
        <v>0</v>
      </c>
      <c r="AI44" s="50">
        <v>0</v>
      </c>
      <c r="AJ44" s="50" t="e">
        <f t="shared" si="20"/>
        <v>#DIV/0!</v>
      </c>
      <c r="AK44" s="50">
        <v>0</v>
      </c>
      <c r="AL44" s="50">
        <f t="shared" si="21"/>
        <v>0</v>
      </c>
      <c r="AM44" s="50">
        <v>0</v>
      </c>
      <c r="AN44" s="50">
        <v>0</v>
      </c>
      <c r="AO44" s="50">
        <f t="shared" si="22"/>
        <v>0</v>
      </c>
      <c r="AP44" s="50">
        <v>0</v>
      </c>
      <c r="AQ44" s="50">
        <v>7391.7</v>
      </c>
      <c r="AR44" s="50">
        <f t="shared" si="23"/>
        <v>1847.9250000000002</v>
      </c>
      <c r="AS44" s="50">
        <v>1847.9</v>
      </c>
      <c r="AT44" s="50">
        <v>0</v>
      </c>
      <c r="AU44" s="50">
        <f t="shared" si="25"/>
        <v>0</v>
      </c>
      <c r="AV44" s="50">
        <v>0</v>
      </c>
      <c r="AW44" s="50">
        <v>0</v>
      </c>
      <c r="AX44" s="50">
        <f t="shared" si="26"/>
        <v>0</v>
      </c>
      <c r="AY44" s="50">
        <v>0</v>
      </c>
      <c r="AZ44" s="50">
        <v>0</v>
      </c>
      <c r="BA44" s="50">
        <f t="shared" si="27"/>
        <v>0</v>
      </c>
      <c r="BB44" s="50">
        <v>0</v>
      </c>
      <c r="BC44" s="47">
        <f t="shared" si="50"/>
        <v>450</v>
      </c>
      <c r="BD44" s="47">
        <f t="shared" si="50"/>
        <v>112.5</v>
      </c>
      <c r="BE44" s="47">
        <f t="shared" si="50"/>
        <v>179.6</v>
      </c>
      <c r="BF44" s="51">
        <f t="shared" si="28"/>
        <v>159.64444444444445</v>
      </c>
      <c r="BG44" s="50">
        <v>450</v>
      </c>
      <c r="BH44" s="50">
        <f t="shared" si="29"/>
        <v>112.5</v>
      </c>
      <c r="BI44" s="50">
        <v>179.6</v>
      </c>
      <c r="BJ44" s="50">
        <v>0</v>
      </c>
      <c r="BK44" s="50">
        <f t="shared" si="30"/>
        <v>0</v>
      </c>
      <c r="BL44" s="50">
        <v>0</v>
      </c>
      <c r="BM44" s="50">
        <v>0</v>
      </c>
      <c r="BN44" s="50">
        <f t="shared" si="31"/>
        <v>0</v>
      </c>
      <c r="BO44" s="50">
        <v>0</v>
      </c>
      <c r="BP44" s="50">
        <v>0</v>
      </c>
      <c r="BQ44" s="50">
        <f t="shared" si="32"/>
        <v>0</v>
      </c>
      <c r="BR44" s="50">
        <v>0</v>
      </c>
      <c r="BS44" s="50">
        <v>0</v>
      </c>
      <c r="BT44" s="50">
        <f t="shared" si="33"/>
        <v>0</v>
      </c>
      <c r="BU44" s="50">
        <v>0</v>
      </c>
      <c r="BV44" s="50">
        <v>0</v>
      </c>
      <c r="BW44" s="50">
        <f t="shared" si="34"/>
        <v>0</v>
      </c>
      <c r="BX44" s="50">
        <v>0</v>
      </c>
      <c r="BY44" s="50">
        <v>0</v>
      </c>
      <c r="BZ44" s="50">
        <f t="shared" si="35"/>
        <v>0</v>
      </c>
      <c r="CA44" s="50">
        <v>0</v>
      </c>
      <c r="CB44" s="50">
        <v>20</v>
      </c>
      <c r="CC44" s="50">
        <f t="shared" si="36"/>
        <v>5</v>
      </c>
      <c r="CD44" s="50">
        <v>0</v>
      </c>
      <c r="CE44" s="50">
        <v>0</v>
      </c>
      <c r="CF44" s="50">
        <f t="shared" si="37"/>
        <v>0</v>
      </c>
      <c r="CG44" s="50">
        <v>0</v>
      </c>
      <c r="CH44" s="50">
        <v>0</v>
      </c>
      <c r="CI44" s="50">
        <f t="shared" si="38"/>
        <v>0</v>
      </c>
      <c r="CJ44" s="50">
        <v>0</v>
      </c>
      <c r="CK44" s="50">
        <v>0</v>
      </c>
      <c r="CL44" s="50">
        <f t="shared" si="39"/>
        <v>0</v>
      </c>
      <c r="CM44" s="50">
        <v>0</v>
      </c>
      <c r="CN44" s="50">
        <v>0</v>
      </c>
      <c r="CO44" s="50">
        <f t="shared" si="40"/>
        <v>0</v>
      </c>
      <c r="CP44" s="54">
        <v>0</v>
      </c>
      <c r="CQ44" s="54">
        <v>0</v>
      </c>
      <c r="CR44" s="46">
        <f t="shared" si="52"/>
        <v>11411.7</v>
      </c>
      <c r="CS44" s="46">
        <f t="shared" si="52"/>
        <v>2852.925</v>
      </c>
      <c r="CT44" s="46">
        <f t="shared" si="6"/>
        <v>2679.7999999999997</v>
      </c>
      <c r="CU44" s="54">
        <v>0</v>
      </c>
      <c r="CV44" s="50">
        <f t="shared" si="41"/>
        <v>0</v>
      </c>
      <c r="CW44" s="53">
        <v>0</v>
      </c>
      <c r="CX44" s="54">
        <v>0</v>
      </c>
      <c r="CY44" s="50">
        <f t="shared" si="42"/>
        <v>0</v>
      </c>
      <c r="CZ44" s="50">
        <v>0</v>
      </c>
      <c r="DA44" s="54">
        <v>0</v>
      </c>
      <c r="DB44" s="50">
        <f t="shared" si="43"/>
        <v>0</v>
      </c>
      <c r="DC44" s="50">
        <v>0</v>
      </c>
      <c r="DD44" s="54">
        <v>0</v>
      </c>
      <c r="DE44" s="50">
        <f t="shared" si="44"/>
        <v>0</v>
      </c>
      <c r="DF44" s="50">
        <v>0</v>
      </c>
      <c r="DG44" s="54">
        <v>0</v>
      </c>
      <c r="DH44" s="50">
        <f t="shared" si="45"/>
        <v>0</v>
      </c>
      <c r="DI44" s="50">
        <v>0</v>
      </c>
      <c r="DJ44" s="54">
        <v>700</v>
      </c>
      <c r="DK44" s="50">
        <f t="shared" si="46"/>
        <v>175</v>
      </c>
      <c r="DL44" s="54">
        <v>0</v>
      </c>
      <c r="DM44" s="54">
        <v>0</v>
      </c>
      <c r="DN44" s="52">
        <f t="shared" si="53"/>
        <v>700</v>
      </c>
      <c r="DO44" s="52">
        <f t="shared" si="53"/>
        <v>175</v>
      </c>
      <c r="DP44" s="52">
        <f t="shared" si="8"/>
        <v>0</v>
      </c>
    </row>
    <row r="45" spans="1:120" ht="17.25">
      <c r="A45" s="15">
        <v>36</v>
      </c>
      <c r="B45" s="42" t="s">
        <v>42</v>
      </c>
      <c r="C45" s="50">
        <v>0</v>
      </c>
      <c r="D45" s="50">
        <v>155.5</v>
      </c>
      <c r="E45" s="46">
        <f t="shared" si="47"/>
        <v>6190.5</v>
      </c>
      <c r="F45" s="46">
        <f t="shared" si="47"/>
        <v>1547.625</v>
      </c>
      <c r="G45" s="46">
        <f t="shared" si="47"/>
        <v>1564.9</v>
      </c>
      <c r="H45" s="46">
        <f t="shared" si="9"/>
        <v>101.11622647605202</v>
      </c>
      <c r="I45" s="47">
        <f t="shared" si="48"/>
        <v>2515.2</v>
      </c>
      <c r="J45" s="47">
        <f t="shared" si="48"/>
        <v>628.8</v>
      </c>
      <c r="K45" s="47">
        <f t="shared" si="48"/>
        <v>646.1</v>
      </c>
      <c r="L45" s="47">
        <f t="shared" si="2"/>
        <v>102.75127226463106</v>
      </c>
      <c r="M45" s="48">
        <f t="shared" si="49"/>
        <v>365</v>
      </c>
      <c r="N45" s="48">
        <f t="shared" si="49"/>
        <v>91.25</v>
      </c>
      <c r="O45" s="48">
        <f t="shared" si="49"/>
        <v>324.6</v>
      </c>
      <c r="P45" s="49">
        <f t="shared" si="10"/>
        <v>355.72602739726034</v>
      </c>
      <c r="Q45" s="50">
        <v>0</v>
      </c>
      <c r="R45" s="50">
        <f t="shared" si="11"/>
        <v>0</v>
      </c>
      <c r="S45" s="50">
        <v>0</v>
      </c>
      <c r="T45" s="50" t="e">
        <f t="shared" si="12"/>
        <v>#DIV/0!</v>
      </c>
      <c r="U45" s="50">
        <v>1930.2</v>
      </c>
      <c r="V45" s="50">
        <f t="shared" si="13"/>
        <v>482.54999999999995</v>
      </c>
      <c r="W45" s="50">
        <v>321.5</v>
      </c>
      <c r="X45" s="50">
        <f t="shared" si="14"/>
        <v>66.62522018443686</v>
      </c>
      <c r="Y45" s="50">
        <v>365</v>
      </c>
      <c r="Z45" s="50">
        <f t="shared" si="15"/>
        <v>91.25</v>
      </c>
      <c r="AA45" s="50">
        <v>324.6</v>
      </c>
      <c r="AB45" s="50">
        <f t="shared" si="16"/>
        <v>355.72602739726034</v>
      </c>
      <c r="AC45" s="50">
        <v>20</v>
      </c>
      <c r="AD45" s="50">
        <f t="shared" si="17"/>
        <v>5</v>
      </c>
      <c r="AE45" s="50">
        <v>0</v>
      </c>
      <c r="AF45" s="50">
        <f t="shared" si="51"/>
        <v>0</v>
      </c>
      <c r="AG45" s="50">
        <v>0</v>
      </c>
      <c r="AH45" s="50">
        <f t="shared" si="19"/>
        <v>0</v>
      </c>
      <c r="AI45" s="50">
        <v>0</v>
      </c>
      <c r="AJ45" s="50" t="e">
        <f t="shared" si="20"/>
        <v>#DIV/0!</v>
      </c>
      <c r="AK45" s="50">
        <v>0</v>
      </c>
      <c r="AL45" s="50">
        <f t="shared" si="21"/>
        <v>0</v>
      </c>
      <c r="AM45" s="50">
        <v>0</v>
      </c>
      <c r="AN45" s="50">
        <v>0</v>
      </c>
      <c r="AO45" s="50">
        <f t="shared" si="22"/>
        <v>0</v>
      </c>
      <c r="AP45" s="50">
        <v>0</v>
      </c>
      <c r="AQ45" s="50">
        <v>3675.3</v>
      </c>
      <c r="AR45" s="50">
        <f t="shared" si="23"/>
        <v>918.825</v>
      </c>
      <c r="AS45" s="50">
        <v>918.8</v>
      </c>
      <c r="AT45" s="50">
        <v>0</v>
      </c>
      <c r="AU45" s="50">
        <f t="shared" si="25"/>
        <v>0</v>
      </c>
      <c r="AV45" s="50">
        <v>0</v>
      </c>
      <c r="AW45" s="50">
        <v>0</v>
      </c>
      <c r="AX45" s="50">
        <f t="shared" si="26"/>
        <v>0</v>
      </c>
      <c r="AY45" s="50">
        <v>0</v>
      </c>
      <c r="AZ45" s="50">
        <v>0</v>
      </c>
      <c r="BA45" s="50">
        <f t="shared" si="27"/>
        <v>0</v>
      </c>
      <c r="BB45" s="50">
        <v>0</v>
      </c>
      <c r="BC45" s="47">
        <f t="shared" si="50"/>
        <v>200</v>
      </c>
      <c r="BD45" s="47">
        <f t="shared" si="50"/>
        <v>50</v>
      </c>
      <c r="BE45" s="47">
        <f t="shared" si="50"/>
        <v>0</v>
      </c>
      <c r="BF45" s="51">
        <f t="shared" si="28"/>
        <v>0</v>
      </c>
      <c r="BG45" s="50">
        <v>200</v>
      </c>
      <c r="BH45" s="50">
        <f t="shared" si="29"/>
        <v>50</v>
      </c>
      <c r="BI45" s="50">
        <v>0</v>
      </c>
      <c r="BJ45" s="50">
        <v>0</v>
      </c>
      <c r="BK45" s="50">
        <f t="shared" si="30"/>
        <v>0</v>
      </c>
      <c r="BL45" s="50">
        <v>0</v>
      </c>
      <c r="BM45" s="50">
        <v>0</v>
      </c>
      <c r="BN45" s="50">
        <f t="shared" si="31"/>
        <v>0</v>
      </c>
      <c r="BO45" s="50">
        <v>0</v>
      </c>
      <c r="BP45" s="50">
        <v>0</v>
      </c>
      <c r="BQ45" s="50">
        <f t="shared" si="32"/>
        <v>0</v>
      </c>
      <c r="BR45" s="50">
        <v>0</v>
      </c>
      <c r="BS45" s="50">
        <v>0</v>
      </c>
      <c r="BT45" s="50">
        <f t="shared" si="33"/>
        <v>0</v>
      </c>
      <c r="BU45" s="50">
        <v>0</v>
      </c>
      <c r="BV45" s="50">
        <v>0</v>
      </c>
      <c r="BW45" s="50">
        <f t="shared" si="34"/>
        <v>0</v>
      </c>
      <c r="BX45" s="50">
        <v>0</v>
      </c>
      <c r="BY45" s="50">
        <v>0</v>
      </c>
      <c r="BZ45" s="50">
        <f t="shared" si="35"/>
        <v>0</v>
      </c>
      <c r="CA45" s="50">
        <v>0</v>
      </c>
      <c r="CB45" s="50">
        <v>0</v>
      </c>
      <c r="CC45" s="50">
        <f t="shared" si="36"/>
        <v>0</v>
      </c>
      <c r="CD45" s="50">
        <v>0</v>
      </c>
      <c r="CE45" s="50">
        <v>0</v>
      </c>
      <c r="CF45" s="50">
        <f t="shared" si="37"/>
        <v>0</v>
      </c>
      <c r="CG45" s="50">
        <v>0</v>
      </c>
      <c r="CH45" s="50">
        <v>0</v>
      </c>
      <c r="CI45" s="50">
        <f t="shared" si="38"/>
        <v>0</v>
      </c>
      <c r="CJ45" s="50">
        <v>0</v>
      </c>
      <c r="CK45" s="50">
        <v>0</v>
      </c>
      <c r="CL45" s="50">
        <f t="shared" si="39"/>
        <v>0</v>
      </c>
      <c r="CM45" s="50">
        <v>0</v>
      </c>
      <c r="CN45" s="50">
        <v>0</v>
      </c>
      <c r="CO45" s="50">
        <f t="shared" si="40"/>
        <v>0</v>
      </c>
      <c r="CP45" s="54">
        <v>0</v>
      </c>
      <c r="CQ45" s="54">
        <v>0</v>
      </c>
      <c r="CR45" s="46">
        <f t="shared" si="52"/>
        <v>6190.5</v>
      </c>
      <c r="CS45" s="46">
        <f t="shared" si="52"/>
        <v>1547.625</v>
      </c>
      <c r="CT45" s="46">
        <f t="shared" si="6"/>
        <v>1564.9</v>
      </c>
      <c r="CU45" s="54">
        <v>0</v>
      </c>
      <c r="CV45" s="50">
        <f t="shared" si="41"/>
        <v>0</v>
      </c>
      <c r="CW45" s="53">
        <v>0</v>
      </c>
      <c r="CX45" s="54">
        <v>0</v>
      </c>
      <c r="CY45" s="50">
        <f t="shared" si="42"/>
        <v>0</v>
      </c>
      <c r="CZ45" s="50">
        <v>0</v>
      </c>
      <c r="DA45" s="54">
        <v>0</v>
      </c>
      <c r="DB45" s="50">
        <f t="shared" si="43"/>
        <v>0</v>
      </c>
      <c r="DC45" s="50">
        <v>0</v>
      </c>
      <c r="DD45" s="54">
        <v>0</v>
      </c>
      <c r="DE45" s="50">
        <f t="shared" si="44"/>
        <v>0</v>
      </c>
      <c r="DF45" s="50">
        <v>0</v>
      </c>
      <c r="DG45" s="54">
        <v>0</v>
      </c>
      <c r="DH45" s="50">
        <f t="shared" si="45"/>
        <v>0</v>
      </c>
      <c r="DI45" s="50">
        <v>0</v>
      </c>
      <c r="DJ45" s="54">
        <v>318</v>
      </c>
      <c r="DK45" s="50">
        <f t="shared" si="46"/>
        <v>79.5</v>
      </c>
      <c r="DL45" s="54">
        <v>0</v>
      </c>
      <c r="DM45" s="54">
        <v>0</v>
      </c>
      <c r="DN45" s="52">
        <f t="shared" si="53"/>
        <v>318</v>
      </c>
      <c r="DO45" s="52">
        <f t="shared" si="53"/>
        <v>79.5</v>
      </c>
      <c r="DP45" s="52">
        <f t="shared" si="8"/>
        <v>0</v>
      </c>
    </row>
    <row r="46" spans="1:120" ht="17.25">
      <c r="A46" s="15">
        <v>37</v>
      </c>
      <c r="B46" s="42" t="s">
        <v>43</v>
      </c>
      <c r="C46" s="50">
        <v>2428.9</v>
      </c>
      <c r="D46" s="50">
        <v>0</v>
      </c>
      <c r="E46" s="46">
        <f t="shared" si="47"/>
        <v>12244.7</v>
      </c>
      <c r="F46" s="46">
        <f t="shared" si="47"/>
        <v>3061.175</v>
      </c>
      <c r="G46" s="46">
        <f t="shared" si="47"/>
        <v>2440.9</v>
      </c>
      <c r="H46" s="46">
        <f t="shared" si="9"/>
        <v>79.73735575391802</v>
      </c>
      <c r="I46" s="47">
        <f t="shared" si="48"/>
        <v>3741.4999999999995</v>
      </c>
      <c r="J46" s="47">
        <f t="shared" si="48"/>
        <v>935.3749999999999</v>
      </c>
      <c r="K46" s="47">
        <f t="shared" si="48"/>
        <v>315.1</v>
      </c>
      <c r="L46" s="47">
        <f t="shared" si="2"/>
        <v>33.687023920887356</v>
      </c>
      <c r="M46" s="48">
        <f t="shared" si="49"/>
        <v>432.3</v>
      </c>
      <c r="N46" s="48">
        <f t="shared" si="49"/>
        <v>108.075</v>
      </c>
      <c r="O46" s="48">
        <f t="shared" si="49"/>
        <v>69.5</v>
      </c>
      <c r="P46" s="49">
        <f t="shared" si="10"/>
        <v>64.30719407818644</v>
      </c>
      <c r="Q46" s="50">
        <v>16.2</v>
      </c>
      <c r="R46" s="50">
        <f t="shared" si="11"/>
        <v>4.05</v>
      </c>
      <c r="S46" s="50">
        <v>3.4</v>
      </c>
      <c r="T46" s="50">
        <f t="shared" si="12"/>
        <v>83.95061728395062</v>
      </c>
      <c r="U46" s="50">
        <v>2639.2</v>
      </c>
      <c r="V46" s="50">
        <f t="shared" si="13"/>
        <v>659.8</v>
      </c>
      <c r="W46" s="50">
        <v>245.6</v>
      </c>
      <c r="X46" s="50">
        <f t="shared" si="14"/>
        <v>37.22340103061534</v>
      </c>
      <c r="Y46" s="50">
        <v>416.1</v>
      </c>
      <c r="Z46" s="50">
        <f t="shared" si="15"/>
        <v>104.025</v>
      </c>
      <c r="AA46" s="50">
        <v>66.1</v>
      </c>
      <c r="AB46" s="50">
        <f t="shared" si="16"/>
        <v>63.54241768805574</v>
      </c>
      <c r="AC46" s="50">
        <v>20</v>
      </c>
      <c r="AD46" s="50">
        <f t="shared" si="17"/>
        <v>5</v>
      </c>
      <c r="AE46" s="50">
        <v>0</v>
      </c>
      <c r="AF46" s="50">
        <f t="shared" si="51"/>
        <v>0</v>
      </c>
      <c r="AG46" s="50">
        <v>0</v>
      </c>
      <c r="AH46" s="50">
        <f t="shared" si="19"/>
        <v>0</v>
      </c>
      <c r="AI46" s="50">
        <v>0</v>
      </c>
      <c r="AJ46" s="50" t="e">
        <f t="shared" si="20"/>
        <v>#DIV/0!</v>
      </c>
      <c r="AK46" s="50">
        <v>0</v>
      </c>
      <c r="AL46" s="50">
        <f t="shared" si="21"/>
        <v>0</v>
      </c>
      <c r="AM46" s="50">
        <v>0</v>
      </c>
      <c r="AN46" s="50">
        <v>0</v>
      </c>
      <c r="AO46" s="50">
        <f t="shared" si="22"/>
        <v>0</v>
      </c>
      <c r="AP46" s="50">
        <v>0</v>
      </c>
      <c r="AQ46" s="50">
        <v>8503.2</v>
      </c>
      <c r="AR46" s="50">
        <f t="shared" si="23"/>
        <v>2125.8</v>
      </c>
      <c r="AS46" s="50">
        <v>2125.8</v>
      </c>
      <c r="AT46" s="50">
        <v>0</v>
      </c>
      <c r="AU46" s="50">
        <f t="shared" si="25"/>
        <v>0</v>
      </c>
      <c r="AV46" s="50">
        <v>0</v>
      </c>
      <c r="AW46" s="50">
        <v>0</v>
      </c>
      <c r="AX46" s="50">
        <f t="shared" si="26"/>
        <v>0</v>
      </c>
      <c r="AY46" s="50">
        <v>0</v>
      </c>
      <c r="AZ46" s="50">
        <v>0</v>
      </c>
      <c r="BA46" s="50">
        <f t="shared" si="27"/>
        <v>0</v>
      </c>
      <c r="BB46" s="50">
        <v>0</v>
      </c>
      <c r="BC46" s="47">
        <f t="shared" si="50"/>
        <v>650</v>
      </c>
      <c r="BD46" s="47">
        <f t="shared" si="50"/>
        <v>162.5</v>
      </c>
      <c r="BE46" s="47">
        <f t="shared" si="50"/>
        <v>0</v>
      </c>
      <c r="BF46" s="51">
        <f t="shared" si="28"/>
        <v>0</v>
      </c>
      <c r="BG46" s="50">
        <v>221</v>
      </c>
      <c r="BH46" s="50">
        <f t="shared" si="29"/>
        <v>55.25</v>
      </c>
      <c r="BI46" s="50">
        <v>0</v>
      </c>
      <c r="BJ46" s="50">
        <v>229</v>
      </c>
      <c r="BK46" s="50">
        <f t="shared" si="30"/>
        <v>57.25</v>
      </c>
      <c r="BL46" s="50">
        <v>0</v>
      </c>
      <c r="BM46" s="50">
        <v>0</v>
      </c>
      <c r="BN46" s="50">
        <f t="shared" si="31"/>
        <v>0</v>
      </c>
      <c r="BO46" s="50">
        <v>0</v>
      </c>
      <c r="BP46" s="50">
        <v>200</v>
      </c>
      <c r="BQ46" s="50">
        <f t="shared" si="32"/>
        <v>50</v>
      </c>
      <c r="BR46" s="50">
        <v>0</v>
      </c>
      <c r="BS46" s="50">
        <v>0</v>
      </c>
      <c r="BT46" s="50">
        <f t="shared" si="33"/>
        <v>0</v>
      </c>
      <c r="BU46" s="50">
        <v>0</v>
      </c>
      <c r="BV46" s="50">
        <v>0</v>
      </c>
      <c r="BW46" s="50">
        <f t="shared" si="34"/>
        <v>0</v>
      </c>
      <c r="BX46" s="50">
        <v>0</v>
      </c>
      <c r="BY46" s="50">
        <v>0</v>
      </c>
      <c r="BZ46" s="50">
        <f t="shared" si="35"/>
        <v>0</v>
      </c>
      <c r="CA46" s="50">
        <v>0</v>
      </c>
      <c r="CB46" s="50">
        <v>0</v>
      </c>
      <c r="CC46" s="50">
        <f t="shared" si="36"/>
        <v>0</v>
      </c>
      <c r="CD46" s="50">
        <v>0</v>
      </c>
      <c r="CE46" s="50">
        <v>0</v>
      </c>
      <c r="CF46" s="50">
        <f t="shared" si="37"/>
        <v>0</v>
      </c>
      <c r="CG46" s="50">
        <v>0</v>
      </c>
      <c r="CH46" s="50">
        <v>0</v>
      </c>
      <c r="CI46" s="50">
        <f t="shared" si="38"/>
        <v>0</v>
      </c>
      <c r="CJ46" s="50">
        <v>0</v>
      </c>
      <c r="CK46" s="50">
        <v>0</v>
      </c>
      <c r="CL46" s="50">
        <f t="shared" si="39"/>
        <v>0</v>
      </c>
      <c r="CM46" s="50">
        <v>0</v>
      </c>
      <c r="CN46" s="50">
        <v>0</v>
      </c>
      <c r="CO46" s="50">
        <f t="shared" si="40"/>
        <v>0</v>
      </c>
      <c r="CP46" s="54">
        <v>0</v>
      </c>
      <c r="CQ46" s="54">
        <v>0</v>
      </c>
      <c r="CR46" s="46">
        <f t="shared" si="52"/>
        <v>12244.7</v>
      </c>
      <c r="CS46" s="46">
        <f t="shared" si="52"/>
        <v>3061.175</v>
      </c>
      <c r="CT46" s="46">
        <f t="shared" si="6"/>
        <v>2440.9</v>
      </c>
      <c r="CU46" s="54">
        <v>0</v>
      </c>
      <c r="CV46" s="50">
        <f t="shared" si="41"/>
        <v>0</v>
      </c>
      <c r="CW46" s="53">
        <v>0</v>
      </c>
      <c r="CX46" s="54">
        <v>0</v>
      </c>
      <c r="CY46" s="50">
        <f t="shared" si="42"/>
        <v>0</v>
      </c>
      <c r="CZ46" s="50">
        <v>0</v>
      </c>
      <c r="DA46" s="54">
        <v>0</v>
      </c>
      <c r="DB46" s="50">
        <f t="shared" si="43"/>
        <v>0</v>
      </c>
      <c r="DC46" s="50">
        <v>0</v>
      </c>
      <c r="DD46" s="54">
        <v>0</v>
      </c>
      <c r="DE46" s="50">
        <f t="shared" si="44"/>
        <v>0</v>
      </c>
      <c r="DF46" s="50">
        <v>0</v>
      </c>
      <c r="DG46" s="54">
        <v>0</v>
      </c>
      <c r="DH46" s="50">
        <f t="shared" si="45"/>
        <v>0</v>
      </c>
      <c r="DI46" s="50">
        <v>0</v>
      </c>
      <c r="DJ46" s="54">
        <v>734.7</v>
      </c>
      <c r="DK46" s="50">
        <f t="shared" si="46"/>
        <v>183.675</v>
      </c>
      <c r="DL46" s="54">
        <v>0</v>
      </c>
      <c r="DM46" s="54">
        <v>0</v>
      </c>
      <c r="DN46" s="52">
        <f t="shared" si="53"/>
        <v>734.7</v>
      </c>
      <c r="DO46" s="52">
        <f t="shared" si="53"/>
        <v>183.675</v>
      </c>
      <c r="DP46" s="52">
        <f t="shared" si="8"/>
        <v>0</v>
      </c>
    </row>
    <row r="47" spans="1:120" ht="17.25">
      <c r="A47" s="15">
        <v>38</v>
      </c>
      <c r="B47" s="42" t="s">
        <v>44</v>
      </c>
      <c r="C47" s="50">
        <v>432.7</v>
      </c>
      <c r="D47" s="50">
        <v>0</v>
      </c>
      <c r="E47" s="46">
        <f t="shared" si="47"/>
        <v>19445.199999999997</v>
      </c>
      <c r="F47" s="46">
        <f t="shared" si="47"/>
        <v>4861.299999999999</v>
      </c>
      <c r="G47" s="46">
        <f t="shared" si="47"/>
        <v>3844.91</v>
      </c>
      <c r="H47" s="46">
        <f t="shared" si="9"/>
        <v>79.09221813095263</v>
      </c>
      <c r="I47" s="47">
        <f t="shared" si="48"/>
        <v>7585.1</v>
      </c>
      <c r="J47" s="47">
        <f t="shared" si="48"/>
        <v>1896.275</v>
      </c>
      <c r="K47" s="47">
        <f t="shared" si="48"/>
        <v>879.91</v>
      </c>
      <c r="L47" s="47">
        <f t="shared" si="2"/>
        <v>46.40202502274195</v>
      </c>
      <c r="M47" s="48">
        <f t="shared" si="49"/>
        <v>1211.1</v>
      </c>
      <c r="N47" s="48">
        <f t="shared" si="49"/>
        <v>302.775</v>
      </c>
      <c r="O47" s="48">
        <f t="shared" si="49"/>
        <v>235.61</v>
      </c>
      <c r="P47" s="49">
        <f t="shared" si="10"/>
        <v>77.8168607051441</v>
      </c>
      <c r="Q47" s="50">
        <v>153.6</v>
      </c>
      <c r="R47" s="50">
        <f t="shared" si="11"/>
        <v>38.4</v>
      </c>
      <c r="S47" s="50">
        <v>3.31</v>
      </c>
      <c r="T47" s="50">
        <f t="shared" si="12"/>
        <v>8.619791666666668</v>
      </c>
      <c r="U47" s="50">
        <v>3607.4</v>
      </c>
      <c r="V47" s="50">
        <f t="shared" si="13"/>
        <v>901.85</v>
      </c>
      <c r="W47" s="50">
        <v>542.2</v>
      </c>
      <c r="X47" s="50">
        <f t="shared" si="14"/>
        <v>60.12086267117592</v>
      </c>
      <c r="Y47" s="50">
        <v>1057.5</v>
      </c>
      <c r="Z47" s="50">
        <f t="shared" si="15"/>
        <v>264.375</v>
      </c>
      <c r="AA47" s="50">
        <v>232.3</v>
      </c>
      <c r="AB47" s="50">
        <f t="shared" si="16"/>
        <v>87.8676122931442</v>
      </c>
      <c r="AC47" s="50">
        <v>172</v>
      </c>
      <c r="AD47" s="50">
        <f t="shared" si="17"/>
        <v>43</v>
      </c>
      <c r="AE47" s="50">
        <v>40</v>
      </c>
      <c r="AF47" s="50">
        <f t="shared" si="51"/>
        <v>93.02325581395348</v>
      </c>
      <c r="AG47" s="50">
        <v>0</v>
      </c>
      <c r="AH47" s="50">
        <f t="shared" si="19"/>
        <v>0</v>
      </c>
      <c r="AI47" s="50">
        <v>0</v>
      </c>
      <c r="AJ47" s="50" t="e">
        <f t="shared" si="20"/>
        <v>#DIV/0!</v>
      </c>
      <c r="AK47" s="50">
        <v>0</v>
      </c>
      <c r="AL47" s="50">
        <f t="shared" si="21"/>
        <v>0</v>
      </c>
      <c r="AM47" s="50">
        <v>0</v>
      </c>
      <c r="AN47" s="50">
        <v>0</v>
      </c>
      <c r="AO47" s="50">
        <f t="shared" si="22"/>
        <v>0</v>
      </c>
      <c r="AP47" s="50">
        <v>0</v>
      </c>
      <c r="AQ47" s="50">
        <v>11860.1</v>
      </c>
      <c r="AR47" s="50">
        <f t="shared" si="23"/>
        <v>2965.025</v>
      </c>
      <c r="AS47" s="50">
        <v>2965</v>
      </c>
      <c r="AT47" s="50">
        <v>0</v>
      </c>
      <c r="AU47" s="50">
        <f t="shared" si="25"/>
        <v>0</v>
      </c>
      <c r="AV47" s="50">
        <v>0</v>
      </c>
      <c r="AW47" s="50">
        <v>0</v>
      </c>
      <c r="AX47" s="50">
        <f t="shared" si="26"/>
        <v>0</v>
      </c>
      <c r="AY47" s="50">
        <v>0</v>
      </c>
      <c r="AZ47" s="50">
        <v>0</v>
      </c>
      <c r="BA47" s="50">
        <f t="shared" si="27"/>
        <v>0</v>
      </c>
      <c r="BB47" s="50">
        <v>0</v>
      </c>
      <c r="BC47" s="47">
        <f t="shared" si="50"/>
        <v>594.6</v>
      </c>
      <c r="BD47" s="47">
        <f t="shared" si="50"/>
        <v>148.65</v>
      </c>
      <c r="BE47" s="47">
        <f t="shared" si="50"/>
        <v>62.1</v>
      </c>
      <c r="BF47" s="51">
        <f t="shared" si="28"/>
        <v>41.77598385469223</v>
      </c>
      <c r="BG47" s="50">
        <v>534.6</v>
      </c>
      <c r="BH47" s="50">
        <f t="shared" si="29"/>
        <v>133.65</v>
      </c>
      <c r="BI47" s="50">
        <v>62.1</v>
      </c>
      <c r="BJ47" s="50">
        <v>0</v>
      </c>
      <c r="BK47" s="50">
        <f t="shared" si="30"/>
        <v>0</v>
      </c>
      <c r="BL47" s="50">
        <v>0</v>
      </c>
      <c r="BM47" s="50">
        <v>0</v>
      </c>
      <c r="BN47" s="50">
        <f t="shared" si="31"/>
        <v>0</v>
      </c>
      <c r="BO47" s="50">
        <v>0</v>
      </c>
      <c r="BP47" s="50">
        <v>60</v>
      </c>
      <c r="BQ47" s="50">
        <f t="shared" si="32"/>
        <v>15</v>
      </c>
      <c r="BR47" s="50">
        <v>0</v>
      </c>
      <c r="BS47" s="50">
        <v>0</v>
      </c>
      <c r="BT47" s="50">
        <f t="shared" si="33"/>
        <v>0</v>
      </c>
      <c r="BU47" s="50">
        <v>0</v>
      </c>
      <c r="BV47" s="50">
        <v>0</v>
      </c>
      <c r="BW47" s="50">
        <f t="shared" si="34"/>
        <v>0</v>
      </c>
      <c r="BX47" s="50">
        <v>0</v>
      </c>
      <c r="BY47" s="50">
        <v>2000</v>
      </c>
      <c r="BZ47" s="50">
        <f t="shared" si="35"/>
        <v>500</v>
      </c>
      <c r="CA47" s="50">
        <v>0</v>
      </c>
      <c r="CB47" s="50">
        <v>0</v>
      </c>
      <c r="CC47" s="50">
        <f t="shared" si="36"/>
        <v>0</v>
      </c>
      <c r="CD47" s="50">
        <v>0</v>
      </c>
      <c r="CE47" s="50">
        <v>0</v>
      </c>
      <c r="CF47" s="50">
        <f t="shared" si="37"/>
        <v>0</v>
      </c>
      <c r="CG47" s="50">
        <v>0</v>
      </c>
      <c r="CH47" s="50">
        <v>0</v>
      </c>
      <c r="CI47" s="50">
        <f t="shared" si="38"/>
        <v>0</v>
      </c>
      <c r="CJ47" s="50">
        <v>0</v>
      </c>
      <c r="CK47" s="50">
        <v>0</v>
      </c>
      <c r="CL47" s="50">
        <f t="shared" si="39"/>
        <v>0</v>
      </c>
      <c r="CM47" s="50">
        <v>0</v>
      </c>
      <c r="CN47" s="50">
        <v>0</v>
      </c>
      <c r="CO47" s="50">
        <f t="shared" si="40"/>
        <v>0</v>
      </c>
      <c r="CP47" s="54">
        <v>0</v>
      </c>
      <c r="CQ47" s="54">
        <v>0</v>
      </c>
      <c r="CR47" s="46">
        <f t="shared" si="52"/>
        <v>19445.199999999997</v>
      </c>
      <c r="CS47" s="46">
        <f t="shared" si="52"/>
        <v>4861.299999999999</v>
      </c>
      <c r="CT47" s="46">
        <f t="shared" si="6"/>
        <v>3844.91</v>
      </c>
      <c r="CU47" s="54">
        <v>0</v>
      </c>
      <c r="CV47" s="50">
        <f t="shared" si="41"/>
        <v>0</v>
      </c>
      <c r="CW47" s="53">
        <v>0</v>
      </c>
      <c r="CX47" s="54">
        <v>0</v>
      </c>
      <c r="CY47" s="50">
        <f t="shared" si="42"/>
        <v>0</v>
      </c>
      <c r="CZ47" s="50">
        <v>0</v>
      </c>
      <c r="DA47" s="54">
        <v>0</v>
      </c>
      <c r="DB47" s="50">
        <f t="shared" si="43"/>
        <v>0</v>
      </c>
      <c r="DC47" s="50">
        <v>0</v>
      </c>
      <c r="DD47" s="54">
        <v>0</v>
      </c>
      <c r="DE47" s="50">
        <f t="shared" si="44"/>
        <v>0</v>
      </c>
      <c r="DF47" s="50">
        <v>0</v>
      </c>
      <c r="DG47" s="54">
        <v>0</v>
      </c>
      <c r="DH47" s="50">
        <f t="shared" si="45"/>
        <v>0</v>
      </c>
      <c r="DI47" s="50">
        <v>0</v>
      </c>
      <c r="DJ47" s="54">
        <v>2367.3</v>
      </c>
      <c r="DK47" s="50">
        <f t="shared" si="46"/>
        <v>591.825</v>
      </c>
      <c r="DL47" s="54">
        <v>0</v>
      </c>
      <c r="DM47" s="54">
        <v>0</v>
      </c>
      <c r="DN47" s="52">
        <f t="shared" si="53"/>
        <v>2367.3</v>
      </c>
      <c r="DO47" s="52">
        <f t="shared" si="53"/>
        <v>591.825</v>
      </c>
      <c r="DP47" s="52">
        <f t="shared" si="8"/>
        <v>0</v>
      </c>
    </row>
    <row r="48" spans="1:120" ht="17.25">
      <c r="A48" s="15">
        <v>39</v>
      </c>
      <c r="B48" s="42" t="s">
        <v>45</v>
      </c>
      <c r="C48" s="50">
        <v>16203.9</v>
      </c>
      <c r="D48" s="50">
        <v>0</v>
      </c>
      <c r="E48" s="46">
        <f t="shared" si="47"/>
        <v>31358.800000000003</v>
      </c>
      <c r="F48" s="46">
        <f t="shared" si="47"/>
        <v>7839.700000000001</v>
      </c>
      <c r="G48" s="46">
        <f t="shared" si="47"/>
        <v>7414.1</v>
      </c>
      <c r="H48" s="46">
        <f t="shared" si="9"/>
        <v>94.57122083753204</v>
      </c>
      <c r="I48" s="47">
        <f t="shared" si="48"/>
        <v>7939.7</v>
      </c>
      <c r="J48" s="47">
        <f t="shared" si="48"/>
        <v>1984.925</v>
      </c>
      <c r="K48" s="47">
        <f t="shared" si="48"/>
        <v>1559.3</v>
      </c>
      <c r="L48" s="47">
        <f t="shared" si="2"/>
        <v>78.55712432459664</v>
      </c>
      <c r="M48" s="48">
        <f t="shared" si="49"/>
        <v>2203</v>
      </c>
      <c r="N48" s="48">
        <f t="shared" si="49"/>
        <v>550.75</v>
      </c>
      <c r="O48" s="48">
        <f t="shared" si="49"/>
        <v>677.9000000000001</v>
      </c>
      <c r="P48" s="49">
        <f t="shared" si="10"/>
        <v>123.08669995460738</v>
      </c>
      <c r="Q48" s="50">
        <v>203</v>
      </c>
      <c r="R48" s="50">
        <f t="shared" si="11"/>
        <v>50.75</v>
      </c>
      <c r="S48" s="50">
        <v>0.2</v>
      </c>
      <c r="T48" s="50">
        <f t="shared" si="12"/>
        <v>0.39408866995073893</v>
      </c>
      <c r="U48" s="50">
        <v>3700</v>
      </c>
      <c r="V48" s="50">
        <f t="shared" si="13"/>
        <v>925</v>
      </c>
      <c r="W48" s="50">
        <v>872.8</v>
      </c>
      <c r="X48" s="50">
        <f t="shared" si="14"/>
        <v>94.35675675675675</v>
      </c>
      <c r="Y48" s="50">
        <v>2000</v>
      </c>
      <c r="Z48" s="50">
        <f t="shared" si="15"/>
        <v>500</v>
      </c>
      <c r="AA48" s="50">
        <v>677.7</v>
      </c>
      <c r="AB48" s="50">
        <f t="shared" si="16"/>
        <v>135.54</v>
      </c>
      <c r="AC48" s="50">
        <v>126</v>
      </c>
      <c r="AD48" s="50">
        <f t="shared" si="17"/>
        <v>31.5</v>
      </c>
      <c r="AE48" s="50">
        <v>0</v>
      </c>
      <c r="AF48" s="50">
        <f t="shared" si="51"/>
        <v>0</v>
      </c>
      <c r="AG48" s="50">
        <v>0</v>
      </c>
      <c r="AH48" s="50">
        <f t="shared" si="19"/>
        <v>0</v>
      </c>
      <c r="AI48" s="50">
        <v>0</v>
      </c>
      <c r="AJ48" s="50" t="e">
        <f t="shared" si="20"/>
        <v>#DIV/0!</v>
      </c>
      <c r="AK48" s="50">
        <v>0</v>
      </c>
      <c r="AL48" s="50">
        <f t="shared" si="21"/>
        <v>0</v>
      </c>
      <c r="AM48" s="50">
        <v>0</v>
      </c>
      <c r="AN48" s="50">
        <v>0</v>
      </c>
      <c r="AO48" s="50">
        <f t="shared" si="22"/>
        <v>0</v>
      </c>
      <c r="AP48" s="50">
        <v>0</v>
      </c>
      <c r="AQ48" s="50">
        <v>23419.1</v>
      </c>
      <c r="AR48" s="50">
        <f t="shared" si="23"/>
        <v>5854.775</v>
      </c>
      <c r="AS48" s="50">
        <v>5854.8</v>
      </c>
      <c r="AT48" s="50">
        <v>0</v>
      </c>
      <c r="AU48" s="50">
        <f t="shared" si="25"/>
        <v>0</v>
      </c>
      <c r="AV48" s="50">
        <v>0</v>
      </c>
      <c r="AW48" s="50">
        <v>0</v>
      </c>
      <c r="AX48" s="50">
        <f t="shared" si="26"/>
        <v>0</v>
      </c>
      <c r="AY48" s="50">
        <v>0</v>
      </c>
      <c r="AZ48" s="50">
        <v>0</v>
      </c>
      <c r="BA48" s="50">
        <f t="shared" si="27"/>
        <v>0</v>
      </c>
      <c r="BB48" s="50">
        <v>0</v>
      </c>
      <c r="BC48" s="47">
        <f t="shared" si="50"/>
        <v>1510.7</v>
      </c>
      <c r="BD48" s="47">
        <f t="shared" si="50"/>
        <v>377.675</v>
      </c>
      <c r="BE48" s="47">
        <f t="shared" si="50"/>
        <v>6.6</v>
      </c>
      <c r="BF48" s="51">
        <f t="shared" si="28"/>
        <v>1.7475342556430793</v>
      </c>
      <c r="BG48" s="50">
        <v>1500</v>
      </c>
      <c r="BH48" s="50">
        <f t="shared" si="29"/>
        <v>375</v>
      </c>
      <c r="BI48" s="50">
        <v>6.6</v>
      </c>
      <c r="BJ48" s="50">
        <v>0</v>
      </c>
      <c r="BK48" s="50">
        <f t="shared" si="30"/>
        <v>0</v>
      </c>
      <c r="BL48" s="50">
        <v>0</v>
      </c>
      <c r="BM48" s="50">
        <v>0</v>
      </c>
      <c r="BN48" s="50">
        <f t="shared" si="31"/>
        <v>0</v>
      </c>
      <c r="BO48" s="50">
        <v>0</v>
      </c>
      <c r="BP48" s="50">
        <v>10.7</v>
      </c>
      <c r="BQ48" s="50">
        <f t="shared" si="32"/>
        <v>2.675</v>
      </c>
      <c r="BR48" s="50">
        <v>0</v>
      </c>
      <c r="BS48" s="50">
        <v>0</v>
      </c>
      <c r="BT48" s="50">
        <f t="shared" si="33"/>
        <v>0</v>
      </c>
      <c r="BU48" s="50">
        <v>0</v>
      </c>
      <c r="BV48" s="50">
        <v>0</v>
      </c>
      <c r="BW48" s="50">
        <f t="shared" si="34"/>
        <v>0</v>
      </c>
      <c r="BX48" s="50">
        <v>0</v>
      </c>
      <c r="BY48" s="50">
        <v>0</v>
      </c>
      <c r="BZ48" s="50">
        <f t="shared" si="35"/>
        <v>0</v>
      </c>
      <c r="CA48" s="50">
        <v>0</v>
      </c>
      <c r="CB48" s="50">
        <v>0</v>
      </c>
      <c r="CC48" s="50">
        <f t="shared" si="36"/>
        <v>0</v>
      </c>
      <c r="CD48" s="50">
        <v>0</v>
      </c>
      <c r="CE48" s="50">
        <v>0</v>
      </c>
      <c r="CF48" s="50">
        <f t="shared" si="37"/>
        <v>0</v>
      </c>
      <c r="CG48" s="50">
        <v>0</v>
      </c>
      <c r="CH48" s="50">
        <v>0</v>
      </c>
      <c r="CI48" s="50">
        <f t="shared" si="38"/>
        <v>0</v>
      </c>
      <c r="CJ48" s="50">
        <v>0</v>
      </c>
      <c r="CK48" s="50">
        <v>0</v>
      </c>
      <c r="CL48" s="50">
        <f t="shared" si="39"/>
        <v>0</v>
      </c>
      <c r="CM48" s="50">
        <v>0</v>
      </c>
      <c r="CN48" s="50">
        <v>400</v>
      </c>
      <c r="CO48" s="50">
        <f t="shared" si="40"/>
        <v>100</v>
      </c>
      <c r="CP48" s="50">
        <v>2</v>
      </c>
      <c r="CQ48" s="54">
        <v>0</v>
      </c>
      <c r="CR48" s="46">
        <f t="shared" si="52"/>
        <v>31358.8</v>
      </c>
      <c r="CS48" s="46">
        <f t="shared" si="52"/>
        <v>7839.7</v>
      </c>
      <c r="CT48" s="46">
        <f t="shared" si="6"/>
        <v>7414.1</v>
      </c>
      <c r="CU48" s="54">
        <v>0</v>
      </c>
      <c r="CV48" s="50">
        <f t="shared" si="41"/>
        <v>0</v>
      </c>
      <c r="CW48" s="53">
        <v>0</v>
      </c>
      <c r="CX48" s="54">
        <v>0</v>
      </c>
      <c r="CY48" s="50">
        <f t="shared" si="42"/>
        <v>0</v>
      </c>
      <c r="CZ48" s="50">
        <v>0</v>
      </c>
      <c r="DA48" s="54">
        <v>0</v>
      </c>
      <c r="DB48" s="50">
        <f t="shared" si="43"/>
        <v>0</v>
      </c>
      <c r="DC48" s="50">
        <v>0</v>
      </c>
      <c r="DD48" s="54">
        <v>0</v>
      </c>
      <c r="DE48" s="50">
        <f t="shared" si="44"/>
        <v>0</v>
      </c>
      <c r="DF48" s="50">
        <v>0</v>
      </c>
      <c r="DG48" s="54">
        <v>0</v>
      </c>
      <c r="DH48" s="50">
        <f t="shared" si="45"/>
        <v>0</v>
      </c>
      <c r="DI48" s="50">
        <v>0</v>
      </c>
      <c r="DJ48" s="54">
        <v>3000</v>
      </c>
      <c r="DK48" s="50">
        <f t="shared" si="46"/>
        <v>750</v>
      </c>
      <c r="DL48" s="54">
        <v>0</v>
      </c>
      <c r="DM48" s="54">
        <v>0</v>
      </c>
      <c r="DN48" s="52">
        <f t="shared" si="53"/>
        <v>3000</v>
      </c>
      <c r="DO48" s="52">
        <f t="shared" si="53"/>
        <v>750</v>
      </c>
      <c r="DP48" s="52">
        <f t="shared" si="8"/>
        <v>0</v>
      </c>
    </row>
    <row r="49" spans="1:120" ht="17.25">
      <c r="A49" s="15">
        <v>40</v>
      </c>
      <c r="B49" s="42" t="s">
        <v>46</v>
      </c>
      <c r="C49" s="50">
        <v>1466.6</v>
      </c>
      <c r="D49" s="50">
        <v>0</v>
      </c>
      <c r="E49" s="46">
        <f t="shared" si="47"/>
        <v>13793.3</v>
      </c>
      <c r="F49" s="46">
        <f t="shared" si="47"/>
        <v>3448.325</v>
      </c>
      <c r="G49" s="46">
        <f t="shared" si="47"/>
        <v>2818.1</v>
      </c>
      <c r="H49" s="46">
        <f t="shared" si="9"/>
        <v>81.72373543677003</v>
      </c>
      <c r="I49" s="47">
        <f t="shared" si="48"/>
        <v>5168.7</v>
      </c>
      <c r="J49" s="47">
        <f t="shared" si="48"/>
        <v>1292.175</v>
      </c>
      <c r="K49" s="47">
        <f t="shared" si="48"/>
        <v>661.9</v>
      </c>
      <c r="L49" s="47">
        <f t="shared" si="2"/>
        <v>51.22371195851955</v>
      </c>
      <c r="M49" s="48">
        <f t="shared" si="49"/>
        <v>1461.3</v>
      </c>
      <c r="N49" s="48">
        <f t="shared" si="49"/>
        <v>365.325</v>
      </c>
      <c r="O49" s="48">
        <f t="shared" si="49"/>
        <v>604.4</v>
      </c>
      <c r="P49" s="49">
        <f t="shared" si="10"/>
        <v>165.44172996646822</v>
      </c>
      <c r="Q49" s="50">
        <v>45</v>
      </c>
      <c r="R49" s="50">
        <f t="shared" si="11"/>
        <v>11.25</v>
      </c>
      <c r="S49" s="50">
        <v>2.9</v>
      </c>
      <c r="T49" s="50">
        <f t="shared" si="12"/>
        <v>25.77777777777778</v>
      </c>
      <c r="U49" s="50">
        <v>3152.4</v>
      </c>
      <c r="V49" s="50">
        <f t="shared" si="13"/>
        <v>788.0999999999999</v>
      </c>
      <c r="W49" s="50">
        <v>57.5</v>
      </c>
      <c r="X49" s="50">
        <f t="shared" si="14"/>
        <v>7.296028422788987</v>
      </c>
      <c r="Y49" s="50">
        <v>1416.3</v>
      </c>
      <c r="Z49" s="50">
        <f t="shared" si="15"/>
        <v>354.075</v>
      </c>
      <c r="AA49" s="50">
        <v>601.5</v>
      </c>
      <c r="AB49" s="50">
        <f t="shared" si="16"/>
        <v>169.87926286803645</v>
      </c>
      <c r="AC49" s="50">
        <v>40</v>
      </c>
      <c r="AD49" s="50">
        <f t="shared" si="17"/>
        <v>10</v>
      </c>
      <c r="AE49" s="50">
        <v>0</v>
      </c>
      <c r="AF49" s="50">
        <f t="shared" si="51"/>
        <v>0</v>
      </c>
      <c r="AG49" s="50">
        <v>0</v>
      </c>
      <c r="AH49" s="50">
        <f t="shared" si="19"/>
        <v>0</v>
      </c>
      <c r="AI49" s="50">
        <v>0</v>
      </c>
      <c r="AJ49" s="50" t="e">
        <f t="shared" si="20"/>
        <v>#DIV/0!</v>
      </c>
      <c r="AK49" s="50">
        <v>0</v>
      </c>
      <c r="AL49" s="50">
        <f t="shared" si="21"/>
        <v>0</v>
      </c>
      <c r="AM49" s="50">
        <v>0</v>
      </c>
      <c r="AN49" s="50">
        <v>0</v>
      </c>
      <c r="AO49" s="50">
        <f t="shared" si="22"/>
        <v>0</v>
      </c>
      <c r="AP49" s="50">
        <v>0</v>
      </c>
      <c r="AQ49" s="50">
        <v>8624.6</v>
      </c>
      <c r="AR49" s="50">
        <f t="shared" si="23"/>
        <v>2156.15</v>
      </c>
      <c r="AS49" s="50">
        <v>2156.2</v>
      </c>
      <c r="AT49" s="50">
        <v>0</v>
      </c>
      <c r="AU49" s="50">
        <f t="shared" si="25"/>
        <v>0</v>
      </c>
      <c r="AV49" s="50">
        <v>0</v>
      </c>
      <c r="AW49" s="50">
        <v>0</v>
      </c>
      <c r="AX49" s="50">
        <f t="shared" si="26"/>
        <v>0</v>
      </c>
      <c r="AY49" s="50">
        <v>0</v>
      </c>
      <c r="AZ49" s="50">
        <v>0</v>
      </c>
      <c r="BA49" s="50">
        <f t="shared" si="27"/>
        <v>0</v>
      </c>
      <c r="BB49" s="50">
        <v>0</v>
      </c>
      <c r="BC49" s="47">
        <f t="shared" si="50"/>
        <v>500</v>
      </c>
      <c r="BD49" s="47">
        <f t="shared" si="50"/>
        <v>125</v>
      </c>
      <c r="BE49" s="47">
        <f t="shared" si="50"/>
        <v>0</v>
      </c>
      <c r="BF49" s="51">
        <f t="shared" si="28"/>
        <v>0</v>
      </c>
      <c r="BG49" s="50">
        <v>400</v>
      </c>
      <c r="BH49" s="50">
        <f t="shared" si="29"/>
        <v>100</v>
      </c>
      <c r="BI49" s="50">
        <v>0</v>
      </c>
      <c r="BJ49" s="50">
        <v>100</v>
      </c>
      <c r="BK49" s="50">
        <f t="shared" si="30"/>
        <v>25</v>
      </c>
      <c r="BL49" s="50">
        <v>0</v>
      </c>
      <c r="BM49" s="50">
        <v>0</v>
      </c>
      <c r="BN49" s="50">
        <f t="shared" si="31"/>
        <v>0</v>
      </c>
      <c r="BO49" s="50">
        <v>0</v>
      </c>
      <c r="BP49" s="50">
        <v>0</v>
      </c>
      <c r="BQ49" s="50">
        <f t="shared" si="32"/>
        <v>0</v>
      </c>
      <c r="BR49" s="50">
        <v>0</v>
      </c>
      <c r="BS49" s="50">
        <v>0</v>
      </c>
      <c r="BT49" s="50">
        <f t="shared" si="33"/>
        <v>0</v>
      </c>
      <c r="BU49" s="50">
        <v>0</v>
      </c>
      <c r="BV49" s="50">
        <v>0</v>
      </c>
      <c r="BW49" s="50">
        <f t="shared" si="34"/>
        <v>0</v>
      </c>
      <c r="BX49" s="50">
        <v>0</v>
      </c>
      <c r="BY49" s="50">
        <v>0</v>
      </c>
      <c r="BZ49" s="50">
        <f t="shared" si="35"/>
        <v>0</v>
      </c>
      <c r="CA49" s="50">
        <v>0</v>
      </c>
      <c r="CB49" s="50">
        <v>15</v>
      </c>
      <c r="CC49" s="50">
        <f t="shared" si="36"/>
        <v>3.75</v>
      </c>
      <c r="CD49" s="50">
        <v>0</v>
      </c>
      <c r="CE49" s="50">
        <v>0</v>
      </c>
      <c r="CF49" s="50">
        <f t="shared" si="37"/>
        <v>0</v>
      </c>
      <c r="CG49" s="50">
        <v>0</v>
      </c>
      <c r="CH49" s="50">
        <v>0</v>
      </c>
      <c r="CI49" s="50">
        <f t="shared" si="38"/>
        <v>0</v>
      </c>
      <c r="CJ49" s="50">
        <v>0</v>
      </c>
      <c r="CK49" s="50">
        <v>0</v>
      </c>
      <c r="CL49" s="50">
        <f t="shared" si="39"/>
        <v>0</v>
      </c>
      <c r="CM49" s="50">
        <v>0</v>
      </c>
      <c r="CN49" s="50">
        <v>0</v>
      </c>
      <c r="CO49" s="50">
        <f t="shared" si="40"/>
        <v>0</v>
      </c>
      <c r="CP49" s="50">
        <v>0</v>
      </c>
      <c r="CQ49" s="54">
        <v>0</v>
      </c>
      <c r="CR49" s="46">
        <f t="shared" si="52"/>
        <v>13793.3</v>
      </c>
      <c r="CS49" s="46">
        <f t="shared" si="52"/>
        <v>3448.325</v>
      </c>
      <c r="CT49" s="46">
        <f t="shared" si="6"/>
        <v>2818.1</v>
      </c>
      <c r="CU49" s="54">
        <v>0</v>
      </c>
      <c r="CV49" s="50">
        <f t="shared" si="41"/>
        <v>0</v>
      </c>
      <c r="CW49" s="53">
        <v>0</v>
      </c>
      <c r="CX49" s="54">
        <v>0</v>
      </c>
      <c r="CY49" s="50">
        <f t="shared" si="42"/>
        <v>0</v>
      </c>
      <c r="CZ49" s="50">
        <v>0</v>
      </c>
      <c r="DA49" s="54">
        <v>0</v>
      </c>
      <c r="DB49" s="50">
        <f t="shared" si="43"/>
        <v>0</v>
      </c>
      <c r="DC49" s="50">
        <v>0</v>
      </c>
      <c r="DD49" s="54">
        <v>0</v>
      </c>
      <c r="DE49" s="50">
        <f t="shared" si="44"/>
        <v>0</v>
      </c>
      <c r="DF49" s="50">
        <v>0</v>
      </c>
      <c r="DG49" s="54">
        <v>0</v>
      </c>
      <c r="DH49" s="50">
        <f t="shared" si="45"/>
        <v>0</v>
      </c>
      <c r="DI49" s="50">
        <v>0</v>
      </c>
      <c r="DJ49" s="54">
        <v>2156</v>
      </c>
      <c r="DK49" s="50">
        <f t="shared" si="46"/>
        <v>539</v>
      </c>
      <c r="DL49" s="54">
        <v>0</v>
      </c>
      <c r="DM49" s="54">
        <v>0</v>
      </c>
      <c r="DN49" s="52">
        <f t="shared" si="53"/>
        <v>2156</v>
      </c>
      <c r="DO49" s="52">
        <f t="shared" si="53"/>
        <v>539</v>
      </c>
      <c r="DP49" s="52">
        <f t="shared" si="8"/>
        <v>0</v>
      </c>
    </row>
    <row r="50" spans="1:120" ht="17.25">
      <c r="A50" s="15">
        <v>41</v>
      </c>
      <c r="B50" s="42" t="s">
        <v>47</v>
      </c>
      <c r="C50" s="50">
        <v>1712.3</v>
      </c>
      <c r="D50" s="50">
        <v>0</v>
      </c>
      <c r="E50" s="46">
        <f t="shared" si="47"/>
        <v>16952.5</v>
      </c>
      <c r="F50" s="46">
        <f t="shared" si="47"/>
        <v>4238.125</v>
      </c>
      <c r="G50" s="46">
        <f t="shared" si="47"/>
        <v>6159.1</v>
      </c>
      <c r="H50" s="46">
        <f t="shared" si="9"/>
        <v>145.32605810352456</v>
      </c>
      <c r="I50" s="47">
        <f t="shared" si="48"/>
        <v>4926</v>
      </c>
      <c r="J50" s="47">
        <f t="shared" si="48"/>
        <v>1231.5</v>
      </c>
      <c r="K50" s="47">
        <f t="shared" si="48"/>
        <v>1652.5</v>
      </c>
      <c r="L50" s="47">
        <f t="shared" si="2"/>
        <v>134.185952090946</v>
      </c>
      <c r="M50" s="48">
        <f t="shared" si="49"/>
        <v>780</v>
      </c>
      <c r="N50" s="48">
        <f t="shared" si="49"/>
        <v>195</v>
      </c>
      <c r="O50" s="48">
        <f t="shared" si="49"/>
        <v>198.5</v>
      </c>
      <c r="P50" s="49">
        <f t="shared" si="10"/>
        <v>101.7948717948718</v>
      </c>
      <c r="Q50" s="50">
        <v>80</v>
      </c>
      <c r="R50" s="50">
        <f t="shared" si="11"/>
        <v>20</v>
      </c>
      <c r="S50" s="50">
        <v>9.1</v>
      </c>
      <c r="T50" s="50">
        <f t="shared" si="12"/>
        <v>45.5</v>
      </c>
      <c r="U50" s="50">
        <v>3300</v>
      </c>
      <c r="V50" s="50">
        <f t="shared" si="13"/>
        <v>825</v>
      </c>
      <c r="W50" s="50">
        <v>1434.7</v>
      </c>
      <c r="X50" s="50">
        <f t="shared" si="14"/>
        <v>173.9030303030303</v>
      </c>
      <c r="Y50" s="50">
        <v>700</v>
      </c>
      <c r="Z50" s="50">
        <f t="shared" si="15"/>
        <v>175</v>
      </c>
      <c r="AA50" s="50">
        <v>189.4</v>
      </c>
      <c r="AB50" s="50">
        <f t="shared" si="16"/>
        <v>108.22857142857143</v>
      </c>
      <c r="AC50" s="50">
        <v>286</v>
      </c>
      <c r="AD50" s="50">
        <f t="shared" si="17"/>
        <v>71.5</v>
      </c>
      <c r="AE50" s="50">
        <v>0</v>
      </c>
      <c r="AF50" s="50">
        <f t="shared" si="51"/>
        <v>0</v>
      </c>
      <c r="AG50" s="50">
        <v>0</v>
      </c>
      <c r="AH50" s="50">
        <f t="shared" si="19"/>
        <v>0</v>
      </c>
      <c r="AI50" s="50">
        <v>0</v>
      </c>
      <c r="AJ50" s="50" t="e">
        <f t="shared" si="20"/>
        <v>#DIV/0!</v>
      </c>
      <c r="AK50" s="50">
        <v>0</v>
      </c>
      <c r="AL50" s="50">
        <f t="shared" si="21"/>
        <v>0</v>
      </c>
      <c r="AM50" s="50">
        <v>0</v>
      </c>
      <c r="AN50" s="50">
        <v>0</v>
      </c>
      <c r="AO50" s="50">
        <f t="shared" si="22"/>
        <v>0</v>
      </c>
      <c r="AP50" s="50">
        <v>0</v>
      </c>
      <c r="AQ50" s="50">
        <v>10026.5</v>
      </c>
      <c r="AR50" s="50">
        <f t="shared" si="23"/>
        <v>2506.625</v>
      </c>
      <c r="AS50" s="50">
        <v>2506.6</v>
      </c>
      <c r="AT50" s="50">
        <v>2000</v>
      </c>
      <c r="AU50" s="50">
        <f t="shared" si="25"/>
        <v>500</v>
      </c>
      <c r="AV50" s="50">
        <v>2000</v>
      </c>
      <c r="AW50" s="50">
        <v>0</v>
      </c>
      <c r="AX50" s="50">
        <f t="shared" si="26"/>
        <v>0</v>
      </c>
      <c r="AY50" s="50">
        <v>0</v>
      </c>
      <c r="AZ50" s="50">
        <v>0</v>
      </c>
      <c r="BA50" s="50">
        <f t="shared" si="27"/>
        <v>0</v>
      </c>
      <c r="BB50" s="50">
        <v>0</v>
      </c>
      <c r="BC50" s="47">
        <f t="shared" si="50"/>
        <v>560</v>
      </c>
      <c r="BD50" s="47">
        <f t="shared" si="50"/>
        <v>140</v>
      </c>
      <c r="BE50" s="47">
        <f t="shared" si="50"/>
        <v>19.3</v>
      </c>
      <c r="BF50" s="51">
        <f t="shared" si="28"/>
        <v>13.785714285714286</v>
      </c>
      <c r="BG50" s="50">
        <v>560</v>
      </c>
      <c r="BH50" s="50">
        <f t="shared" si="29"/>
        <v>140</v>
      </c>
      <c r="BI50" s="50">
        <v>19.3</v>
      </c>
      <c r="BJ50" s="50">
        <v>0</v>
      </c>
      <c r="BK50" s="50">
        <f t="shared" si="30"/>
        <v>0</v>
      </c>
      <c r="BL50" s="50">
        <v>0</v>
      </c>
      <c r="BM50" s="50">
        <v>0</v>
      </c>
      <c r="BN50" s="50">
        <f t="shared" si="31"/>
        <v>0</v>
      </c>
      <c r="BO50" s="50">
        <v>0</v>
      </c>
      <c r="BP50" s="50">
        <v>0</v>
      </c>
      <c r="BQ50" s="50">
        <f t="shared" si="32"/>
        <v>0</v>
      </c>
      <c r="BR50" s="50">
        <v>0</v>
      </c>
      <c r="BS50" s="50">
        <v>0</v>
      </c>
      <c r="BT50" s="50">
        <f t="shared" si="33"/>
        <v>0</v>
      </c>
      <c r="BU50" s="50">
        <v>0</v>
      </c>
      <c r="BV50" s="50">
        <v>0</v>
      </c>
      <c r="BW50" s="50">
        <f t="shared" si="34"/>
        <v>0</v>
      </c>
      <c r="BX50" s="50">
        <v>0</v>
      </c>
      <c r="BY50" s="50">
        <v>0</v>
      </c>
      <c r="BZ50" s="50">
        <f t="shared" si="35"/>
        <v>0</v>
      </c>
      <c r="CA50" s="50">
        <v>0</v>
      </c>
      <c r="CB50" s="50">
        <v>0</v>
      </c>
      <c r="CC50" s="50">
        <f t="shared" si="36"/>
        <v>0</v>
      </c>
      <c r="CD50" s="50">
        <v>0</v>
      </c>
      <c r="CE50" s="50">
        <v>0</v>
      </c>
      <c r="CF50" s="50">
        <f t="shared" si="37"/>
        <v>0</v>
      </c>
      <c r="CG50" s="50">
        <v>0</v>
      </c>
      <c r="CH50" s="50">
        <v>0</v>
      </c>
      <c r="CI50" s="50">
        <f t="shared" si="38"/>
        <v>0</v>
      </c>
      <c r="CJ50" s="50">
        <v>0</v>
      </c>
      <c r="CK50" s="50">
        <v>0</v>
      </c>
      <c r="CL50" s="50">
        <f t="shared" si="39"/>
        <v>0</v>
      </c>
      <c r="CM50" s="50">
        <v>0</v>
      </c>
      <c r="CN50" s="50">
        <v>0</v>
      </c>
      <c r="CO50" s="50">
        <f t="shared" si="40"/>
        <v>0</v>
      </c>
      <c r="CP50" s="50">
        <v>0</v>
      </c>
      <c r="CQ50" s="54">
        <v>0</v>
      </c>
      <c r="CR50" s="46">
        <f t="shared" si="52"/>
        <v>16952.5</v>
      </c>
      <c r="CS50" s="46">
        <f t="shared" si="52"/>
        <v>4238.125</v>
      </c>
      <c r="CT50" s="46">
        <f t="shared" si="6"/>
        <v>6159.1</v>
      </c>
      <c r="CU50" s="54">
        <v>0</v>
      </c>
      <c r="CV50" s="50">
        <f t="shared" si="41"/>
        <v>0</v>
      </c>
      <c r="CW50" s="53">
        <v>0</v>
      </c>
      <c r="CX50" s="54">
        <v>0</v>
      </c>
      <c r="CY50" s="50">
        <f t="shared" si="42"/>
        <v>0</v>
      </c>
      <c r="CZ50" s="50">
        <v>0</v>
      </c>
      <c r="DA50" s="54">
        <v>0</v>
      </c>
      <c r="DB50" s="50">
        <f t="shared" si="43"/>
        <v>0</v>
      </c>
      <c r="DC50" s="50">
        <v>0</v>
      </c>
      <c r="DD50" s="54">
        <v>0</v>
      </c>
      <c r="DE50" s="50">
        <f t="shared" si="44"/>
        <v>0</v>
      </c>
      <c r="DF50" s="50">
        <v>0</v>
      </c>
      <c r="DG50" s="54">
        <v>0</v>
      </c>
      <c r="DH50" s="50">
        <f t="shared" si="45"/>
        <v>0</v>
      </c>
      <c r="DI50" s="50">
        <v>0</v>
      </c>
      <c r="DJ50" s="54">
        <v>744.5</v>
      </c>
      <c r="DK50" s="50">
        <f t="shared" si="46"/>
        <v>186.125</v>
      </c>
      <c r="DL50" s="54">
        <v>0</v>
      </c>
      <c r="DM50" s="54">
        <v>0</v>
      </c>
      <c r="DN50" s="52">
        <f t="shared" si="53"/>
        <v>744.5</v>
      </c>
      <c r="DO50" s="52">
        <f t="shared" si="53"/>
        <v>186.125</v>
      </c>
      <c r="DP50" s="52">
        <f t="shared" si="8"/>
        <v>0</v>
      </c>
    </row>
    <row r="51" spans="1:120" ht="17.25">
      <c r="A51" s="15">
        <v>42</v>
      </c>
      <c r="B51" s="42" t="s">
        <v>48</v>
      </c>
      <c r="C51" s="50">
        <v>4447.8</v>
      </c>
      <c r="D51" s="50">
        <v>0</v>
      </c>
      <c r="E51" s="46">
        <f t="shared" si="47"/>
        <v>38231.9</v>
      </c>
      <c r="F51" s="46">
        <f t="shared" si="47"/>
        <v>9557.975</v>
      </c>
      <c r="G51" s="46">
        <f t="shared" si="47"/>
        <v>8256.300000000001</v>
      </c>
      <c r="H51" s="46">
        <f t="shared" si="9"/>
        <v>86.38126799871313</v>
      </c>
      <c r="I51" s="47">
        <f t="shared" si="48"/>
        <v>10867.8</v>
      </c>
      <c r="J51" s="47">
        <f t="shared" si="48"/>
        <v>2716.95</v>
      </c>
      <c r="K51" s="47">
        <f t="shared" si="48"/>
        <v>1415.3</v>
      </c>
      <c r="L51" s="47">
        <f t="shared" si="2"/>
        <v>52.091499659544716</v>
      </c>
      <c r="M51" s="48">
        <f t="shared" si="49"/>
        <v>3913.7999999999997</v>
      </c>
      <c r="N51" s="48">
        <f t="shared" si="49"/>
        <v>978.4499999999999</v>
      </c>
      <c r="O51" s="48">
        <f t="shared" si="49"/>
        <v>815.3000000000001</v>
      </c>
      <c r="P51" s="49">
        <f t="shared" si="10"/>
        <v>83.32566814860239</v>
      </c>
      <c r="Q51" s="50">
        <v>411.2</v>
      </c>
      <c r="R51" s="50">
        <f t="shared" si="11"/>
        <v>102.8</v>
      </c>
      <c r="S51" s="50">
        <v>23.6</v>
      </c>
      <c r="T51" s="50">
        <f t="shared" si="12"/>
        <v>22.957198443579767</v>
      </c>
      <c r="U51" s="50">
        <v>4058.1</v>
      </c>
      <c r="V51" s="50">
        <f t="shared" si="13"/>
        <v>1014.5250000000001</v>
      </c>
      <c r="W51" s="50">
        <v>489.8</v>
      </c>
      <c r="X51" s="50">
        <f t="shared" si="14"/>
        <v>48.27875113969591</v>
      </c>
      <c r="Y51" s="50">
        <v>3502.6</v>
      </c>
      <c r="Z51" s="50">
        <f t="shared" si="15"/>
        <v>875.65</v>
      </c>
      <c r="AA51" s="50">
        <v>791.7</v>
      </c>
      <c r="AB51" s="50">
        <f t="shared" si="16"/>
        <v>90.41283617883857</v>
      </c>
      <c r="AC51" s="50">
        <v>100</v>
      </c>
      <c r="AD51" s="50">
        <f t="shared" si="17"/>
        <v>25</v>
      </c>
      <c r="AE51" s="50">
        <v>0</v>
      </c>
      <c r="AF51" s="50">
        <f t="shared" si="51"/>
        <v>0</v>
      </c>
      <c r="AG51" s="50">
        <v>0</v>
      </c>
      <c r="AH51" s="50">
        <f t="shared" si="19"/>
        <v>0</v>
      </c>
      <c r="AI51" s="50">
        <v>0</v>
      </c>
      <c r="AJ51" s="50" t="e">
        <f t="shared" si="20"/>
        <v>#DIV/0!</v>
      </c>
      <c r="AK51" s="50">
        <v>0</v>
      </c>
      <c r="AL51" s="50">
        <f t="shared" si="21"/>
        <v>0</v>
      </c>
      <c r="AM51" s="50">
        <v>0</v>
      </c>
      <c r="AN51" s="50">
        <v>0</v>
      </c>
      <c r="AO51" s="50">
        <f t="shared" si="22"/>
        <v>0</v>
      </c>
      <c r="AP51" s="50">
        <v>0</v>
      </c>
      <c r="AQ51" s="50">
        <v>27364.1</v>
      </c>
      <c r="AR51" s="50">
        <f t="shared" si="23"/>
        <v>6841.025</v>
      </c>
      <c r="AS51" s="50">
        <v>6841</v>
      </c>
      <c r="AT51" s="50">
        <v>0</v>
      </c>
      <c r="AU51" s="50">
        <f t="shared" si="25"/>
        <v>0</v>
      </c>
      <c r="AV51" s="50">
        <v>0</v>
      </c>
      <c r="AW51" s="50">
        <v>0</v>
      </c>
      <c r="AX51" s="50">
        <f t="shared" si="26"/>
        <v>0</v>
      </c>
      <c r="AY51" s="50">
        <v>0</v>
      </c>
      <c r="AZ51" s="50">
        <v>0</v>
      </c>
      <c r="BA51" s="50">
        <f t="shared" si="27"/>
        <v>0</v>
      </c>
      <c r="BB51" s="50">
        <v>0</v>
      </c>
      <c r="BC51" s="47">
        <f t="shared" si="50"/>
        <v>1695.9</v>
      </c>
      <c r="BD51" s="47">
        <f t="shared" si="50"/>
        <v>423.975</v>
      </c>
      <c r="BE51" s="47">
        <f t="shared" si="50"/>
        <v>110.2</v>
      </c>
      <c r="BF51" s="51">
        <f t="shared" si="28"/>
        <v>25.99209859071879</v>
      </c>
      <c r="BG51" s="50">
        <v>1695.9</v>
      </c>
      <c r="BH51" s="50">
        <f t="shared" si="29"/>
        <v>423.975</v>
      </c>
      <c r="BI51" s="50">
        <v>110.2</v>
      </c>
      <c r="BJ51" s="50">
        <v>0</v>
      </c>
      <c r="BK51" s="50">
        <f t="shared" si="30"/>
        <v>0</v>
      </c>
      <c r="BL51" s="50">
        <v>0</v>
      </c>
      <c r="BM51" s="50">
        <v>0</v>
      </c>
      <c r="BN51" s="50">
        <f t="shared" si="31"/>
        <v>0</v>
      </c>
      <c r="BO51" s="50">
        <v>0</v>
      </c>
      <c r="BP51" s="50">
        <v>0</v>
      </c>
      <c r="BQ51" s="50">
        <f t="shared" si="32"/>
        <v>0</v>
      </c>
      <c r="BR51" s="50">
        <v>0</v>
      </c>
      <c r="BS51" s="50">
        <v>0</v>
      </c>
      <c r="BT51" s="50">
        <f t="shared" si="33"/>
        <v>0</v>
      </c>
      <c r="BU51" s="50">
        <v>0</v>
      </c>
      <c r="BV51" s="50">
        <v>0</v>
      </c>
      <c r="BW51" s="50">
        <f t="shared" si="34"/>
        <v>0</v>
      </c>
      <c r="BX51" s="50">
        <v>0</v>
      </c>
      <c r="BY51" s="50">
        <v>0</v>
      </c>
      <c r="BZ51" s="50">
        <f t="shared" si="35"/>
        <v>0</v>
      </c>
      <c r="CA51" s="50">
        <v>0</v>
      </c>
      <c r="CB51" s="50">
        <v>100</v>
      </c>
      <c r="CC51" s="50">
        <f t="shared" si="36"/>
        <v>25</v>
      </c>
      <c r="CD51" s="50">
        <v>0</v>
      </c>
      <c r="CE51" s="50">
        <v>0</v>
      </c>
      <c r="CF51" s="50">
        <f t="shared" si="37"/>
        <v>0</v>
      </c>
      <c r="CG51" s="50">
        <v>0</v>
      </c>
      <c r="CH51" s="50">
        <v>0</v>
      </c>
      <c r="CI51" s="50">
        <f t="shared" si="38"/>
        <v>0</v>
      </c>
      <c r="CJ51" s="50">
        <v>0</v>
      </c>
      <c r="CK51" s="50">
        <v>0</v>
      </c>
      <c r="CL51" s="50">
        <f t="shared" si="39"/>
        <v>0</v>
      </c>
      <c r="CM51" s="50">
        <v>0</v>
      </c>
      <c r="CN51" s="50">
        <v>1000</v>
      </c>
      <c r="CO51" s="50">
        <f t="shared" si="40"/>
        <v>250</v>
      </c>
      <c r="CP51" s="50">
        <v>0</v>
      </c>
      <c r="CQ51" s="54">
        <v>0</v>
      </c>
      <c r="CR51" s="46">
        <f t="shared" si="52"/>
        <v>38231.9</v>
      </c>
      <c r="CS51" s="46">
        <f t="shared" si="52"/>
        <v>9557.975</v>
      </c>
      <c r="CT51" s="46">
        <f t="shared" si="6"/>
        <v>8256.300000000001</v>
      </c>
      <c r="CU51" s="54">
        <v>0</v>
      </c>
      <c r="CV51" s="50">
        <f t="shared" si="41"/>
        <v>0</v>
      </c>
      <c r="CW51" s="53">
        <v>0</v>
      </c>
      <c r="CX51" s="54">
        <v>0</v>
      </c>
      <c r="CY51" s="50">
        <f t="shared" si="42"/>
        <v>0</v>
      </c>
      <c r="CZ51" s="50">
        <v>0</v>
      </c>
      <c r="DA51" s="54">
        <v>0</v>
      </c>
      <c r="DB51" s="50">
        <f t="shared" si="43"/>
        <v>0</v>
      </c>
      <c r="DC51" s="50">
        <v>0</v>
      </c>
      <c r="DD51" s="54">
        <v>0</v>
      </c>
      <c r="DE51" s="50">
        <f t="shared" si="44"/>
        <v>0</v>
      </c>
      <c r="DF51" s="50">
        <v>0</v>
      </c>
      <c r="DG51" s="54">
        <v>0</v>
      </c>
      <c r="DH51" s="50">
        <f t="shared" si="45"/>
        <v>0</v>
      </c>
      <c r="DI51" s="50">
        <v>0</v>
      </c>
      <c r="DJ51" s="54">
        <v>2290.2</v>
      </c>
      <c r="DK51" s="50">
        <f t="shared" si="46"/>
        <v>572.55</v>
      </c>
      <c r="DL51" s="54">
        <v>0</v>
      </c>
      <c r="DM51" s="54">
        <v>0</v>
      </c>
      <c r="DN51" s="52">
        <f t="shared" si="53"/>
        <v>2290.2</v>
      </c>
      <c r="DO51" s="52">
        <f t="shared" si="53"/>
        <v>572.55</v>
      </c>
      <c r="DP51" s="52">
        <f t="shared" si="8"/>
        <v>0</v>
      </c>
    </row>
    <row r="52" spans="1:120" ht="17.25">
      <c r="A52" s="15">
        <v>43</v>
      </c>
      <c r="B52" s="42" t="s">
        <v>49</v>
      </c>
      <c r="C52" s="50">
        <v>0</v>
      </c>
      <c r="D52" s="50">
        <v>30.1</v>
      </c>
      <c r="E52" s="46">
        <f t="shared" si="47"/>
        <v>5330</v>
      </c>
      <c r="F52" s="46">
        <f t="shared" si="47"/>
        <v>1332.5</v>
      </c>
      <c r="G52" s="46">
        <f t="shared" si="47"/>
        <v>1017.9</v>
      </c>
      <c r="H52" s="46">
        <f t="shared" si="9"/>
        <v>76.39024390243902</v>
      </c>
      <c r="I52" s="47">
        <f t="shared" si="48"/>
        <v>1830</v>
      </c>
      <c r="J52" s="47">
        <f t="shared" si="48"/>
        <v>457.5</v>
      </c>
      <c r="K52" s="47">
        <f t="shared" si="48"/>
        <v>142.89999999999998</v>
      </c>
      <c r="L52" s="47">
        <f t="shared" si="2"/>
        <v>31.234972677595625</v>
      </c>
      <c r="M52" s="48">
        <f t="shared" si="49"/>
        <v>350</v>
      </c>
      <c r="N52" s="48">
        <f t="shared" si="49"/>
        <v>87.5</v>
      </c>
      <c r="O52" s="48">
        <f t="shared" si="49"/>
        <v>66.1</v>
      </c>
      <c r="P52" s="49">
        <f t="shared" si="10"/>
        <v>75.54285714285713</v>
      </c>
      <c r="Q52" s="50">
        <v>0</v>
      </c>
      <c r="R52" s="50">
        <f t="shared" si="11"/>
        <v>0</v>
      </c>
      <c r="S52" s="50">
        <v>0</v>
      </c>
      <c r="T52" s="50" t="e">
        <f t="shared" si="12"/>
        <v>#DIV/0!</v>
      </c>
      <c r="U52" s="50">
        <v>1400</v>
      </c>
      <c r="V52" s="50">
        <f t="shared" si="13"/>
        <v>350</v>
      </c>
      <c r="W52" s="50">
        <v>76.8</v>
      </c>
      <c r="X52" s="50">
        <f t="shared" si="14"/>
        <v>21.942857142857143</v>
      </c>
      <c r="Y52" s="50">
        <v>350</v>
      </c>
      <c r="Z52" s="50">
        <f t="shared" si="15"/>
        <v>87.5</v>
      </c>
      <c r="AA52" s="50">
        <v>66.1</v>
      </c>
      <c r="AB52" s="50">
        <f t="shared" si="16"/>
        <v>75.54285714285713</v>
      </c>
      <c r="AC52" s="50">
        <v>20</v>
      </c>
      <c r="AD52" s="50">
        <f t="shared" si="17"/>
        <v>5</v>
      </c>
      <c r="AE52" s="50">
        <v>0</v>
      </c>
      <c r="AF52" s="50">
        <f t="shared" si="51"/>
        <v>0</v>
      </c>
      <c r="AG52" s="50">
        <v>0</v>
      </c>
      <c r="AH52" s="50">
        <f t="shared" si="19"/>
        <v>0</v>
      </c>
      <c r="AI52" s="50">
        <v>0</v>
      </c>
      <c r="AJ52" s="50" t="e">
        <f t="shared" si="20"/>
        <v>#DIV/0!</v>
      </c>
      <c r="AK52" s="50">
        <v>0</v>
      </c>
      <c r="AL52" s="50">
        <f t="shared" si="21"/>
        <v>0</v>
      </c>
      <c r="AM52" s="50">
        <v>0</v>
      </c>
      <c r="AN52" s="50">
        <v>0</v>
      </c>
      <c r="AO52" s="50">
        <f t="shared" si="22"/>
        <v>0</v>
      </c>
      <c r="AP52" s="50">
        <v>0</v>
      </c>
      <c r="AQ52" s="50">
        <v>3500</v>
      </c>
      <c r="AR52" s="50">
        <f t="shared" si="23"/>
        <v>875</v>
      </c>
      <c r="AS52" s="50">
        <v>875</v>
      </c>
      <c r="AT52" s="50">
        <v>0</v>
      </c>
      <c r="AU52" s="50">
        <f t="shared" si="25"/>
        <v>0</v>
      </c>
      <c r="AV52" s="50">
        <v>0</v>
      </c>
      <c r="AW52" s="50">
        <v>0</v>
      </c>
      <c r="AX52" s="50">
        <f t="shared" si="26"/>
        <v>0</v>
      </c>
      <c r="AY52" s="50">
        <v>0</v>
      </c>
      <c r="AZ52" s="50">
        <v>0</v>
      </c>
      <c r="BA52" s="50">
        <f t="shared" si="27"/>
        <v>0</v>
      </c>
      <c r="BB52" s="50">
        <v>0</v>
      </c>
      <c r="BC52" s="47">
        <f t="shared" si="50"/>
        <v>60</v>
      </c>
      <c r="BD52" s="47">
        <f t="shared" si="50"/>
        <v>15</v>
      </c>
      <c r="BE52" s="47">
        <f t="shared" si="50"/>
        <v>0</v>
      </c>
      <c r="BF52" s="51">
        <f t="shared" si="28"/>
        <v>0</v>
      </c>
      <c r="BG52" s="50">
        <v>60</v>
      </c>
      <c r="BH52" s="50">
        <f t="shared" si="29"/>
        <v>15</v>
      </c>
      <c r="BI52" s="50">
        <v>0</v>
      </c>
      <c r="BJ52" s="50">
        <v>0</v>
      </c>
      <c r="BK52" s="50">
        <f t="shared" si="30"/>
        <v>0</v>
      </c>
      <c r="BL52" s="50">
        <v>0</v>
      </c>
      <c r="BM52" s="50">
        <v>0</v>
      </c>
      <c r="BN52" s="50">
        <f t="shared" si="31"/>
        <v>0</v>
      </c>
      <c r="BO52" s="50">
        <v>0</v>
      </c>
      <c r="BP52" s="50">
        <v>0</v>
      </c>
      <c r="BQ52" s="50">
        <f t="shared" si="32"/>
        <v>0</v>
      </c>
      <c r="BR52" s="50">
        <v>0</v>
      </c>
      <c r="BS52" s="50">
        <v>0</v>
      </c>
      <c r="BT52" s="50">
        <f t="shared" si="33"/>
        <v>0</v>
      </c>
      <c r="BU52" s="50">
        <v>0</v>
      </c>
      <c r="BV52" s="50">
        <v>0</v>
      </c>
      <c r="BW52" s="50">
        <f t="shared" si="34"/>
        <v>0</v>
      </c>
      <c r="BX52" s="50">
        <v>0</v>
      </c>
      <c r="BY52" s="50">
        <v>0</v>
      </c>
      <c r="BZ52" s="50">
        <f t="shared" si="35"/>
        <v>0</v>
      </c>
      <c r="CA52" s="50">
        <v>0</v>
      </c>
      <c r="CB52" s="50">
        <v>0</v>
      </c>
      <c r="CC52" s="50">
        <f t="shared" si="36"/>
        <v>0</v>
      </c>
      <c r="CD52" s="50">
        <v>0</v>
      </c>
      <c r="CE52" s="50">
        <v>0</v>
      </c>
      <c r="CF52" s="50">
        <f t="shared" si="37"/>
        <v>0</v>
      </c>
      <c r="CG52" s="50">
        <v>0</v>
      </c>
      <c r="CH52" s="50">
        <v>0</v>
      </c>
      <c r="CI52" s="50">
        <f t="shared" si="38"/>
        <v>0</v>
      </c>
      <c r="CJ52" s="50">
        <v>0</v>
      </c>
      <c r="CK52" s="50">
        <v>0</v>
      </c>
      <c r="CL52" s="50">
        <f t="shared" si="39"/>
        <v>0</v>
      </c>
      <c r="CM52" s="50">
        <v>0</v>
      </c>
      <c r="CN52" s="50">
        <v>0</v>
      </c>
      <c r="CO52" s="50">
        <f t="shared" si="40"/>
        <v>0</v>
      </c>
      <c r="CP52" s="50">
        <v>0</v>
      </c>
      <c r="CQ52" s="54">
        <v>0</v>
      </c>
      <c r="CR52" s="46">
        <f t="shared" si="52"/>
        <v>5330</v>
      </c>
      <c r="CS52" s="46">
        <f t="shared" si="52"/>
        <v>1332.5</v>
      </c>
      <c r="CT52" s="46">
        <f t="shared" si="6"/>
        <v>1017.9</v>
      </c>
      <c r="CU52" s="54">
        <v>0</v>
      </c>
      <c r="CV52" s="50">
        <f t="shared" si="41"/>
        <v>0</v>
      </c>
      <c r="CW52" s="53">
        <v>0</v>
      </c>
      <c r="CX52" s="54">
        <v>0</v>
      </c>
      <c r="CY52" s="50">
        <f t="shared" si="42"/>
        <v>0</v>
      </c>
      <c r="CZ52" s="50">
        <v>0</v>
      </c>
      <c r="DA52" s="54">
        <v>0</v>
      </c>
      <c r="DB52" s="50">
        <f t="shared" si="43"/>
        <v>0</v>
      </c>
      <c r="DC52" s="50">
        <v>0</v>
      </c>
      <c r="DD52" s="54">
        <v>0</v>
      </c>
      <c r="DE52" s="50">
        <f t="shared" si="44"/>
        <v>0</v>
      </c>
      <c r="DF52" s="50">
        <v>0</v>
      </c>
      <c r="DG52" s="54">
        <v>0</v>
      </c>
      <c r="DH52" s="50">
        <f t="shared" si="45"/>
        <v>0</v>
      </c>
      <c r="DI52" s="50">
        <v>0</v>
      </c>
      <c r="DJ52" s="54">
        <v>266.5</v>
      </c>
      <c r="DK52" s="50">
        <f t="shared" si="46"/>
        <v>66.625</v>
      </c>
      <c r="DL52" s="54">
        <v>0</v>
      </c>
      <c r="DM52" s="54">
        <v>0</v>
      </c>
      <c r="DN52" s="52">
        <f t="shared" si="53"/>
        <v>266.5</v>
      </c>
      <c r="DO52" s="52">
        <f t="shared" si="53"/>
        <v>66.625</v>
      </c>
      <c r="DP52" s="52">
        <f t="shared" si="8"/>
        <v>0</v>
      </c>
    </row>
    <row r="53" spans="1:120" ht="17.25">
      <c r="A53" s="15">
        <v>44</v>
      </c>
      <c r="B53" s="42" t="s">
        <v>50</v>
      </c>
      <c r="C53" s="50">
        <v>513.6</v>
      </c>
      <c r="D53" s="50">
        <v>0</v>
      </c>
      <c r="E53" s="46">
        <f t="shared" si="47"/>
        <v>5805</v>
      </c>
      <c r="F53" s="46">
        <f t="shared" si="47"/>
        <v>1451.25</v>
      </c>
      <c r="G53" s="46">
        <f t="shared" si="47"/>
        <v>1460.3</v>
      </c>
      <c r="H53" s="46">
        <f t="shared" si="9"/>
        <v>100.62360034453057</v>
      </c>
      <c r="I53" s="47">
        <f t="shared" si="48"/>
        <v>2305</v>
      </c>
      <c r="J53" s="47">
        <f t="shared" si="48"/>
        <v>576.25</v>
      </c>
      <c r="K53" s="47">
        <f t="shared" si="48"/>
        <v>585.3</v>
      </c>
      <c r="L53" s="47">
        <f t="shared" si="2"/>
        <v>101.57049891540129</v>
      </c>
      <c r="M53" s="48">
        <f t="shared" si="49"/>
        <v>392</v>
      </c>
      <c r="N53" s="48">
        <f t="shared" si="49"/>
        <v>98</v>
      </c>
      <c r="O53" s="48">
        <f t="shared" si="49"/>
        <v>585.3</v>
      </c>
      <c r="P53" s="49">
        <f t="shared" si="10"/>
        <v>597.2448979591836</v>
      </c>
      <c r="Q53" s="50">
        <v>32</v>
      </c>
      <c r="R53" s="50">
        <f t="shared" si="11"/>
        <v>8</v>
      </c>
      <c r="S53" s="50">
        <v>0</v>
      </c>
      <c r="T53" s="50">
        <f t="shared" si="12"/>
        <v>0</v>
      </c>
      <c r="U53" s="50">
        <v>1663</v>
      </c>
      <c r="V53" s="50">
        <f t="shared" si="13"/>
        <v>415.75</v>
      </c>
      <c r="W53" s="50">
        <v>0</v>
      </c>
      <c r="X53" s="50">
        <f t="shared" si="14"/>
        <v>0</v>
      </c>
      <c r="Y53" s="50">
        <v>360</v>
      </c>
      <c r="Z53" s="50">
        <f t="shared" si="15"/>
        <v>90</v>
      </c>
      <c r="AA53" s="50">
        <v>585.3</v>
      </c>
      <c r="AB53" s="50">
        <f t="shared" si="16"/>
        <v>650.3333333333333</v>
      </c>
      <c r="AC53" s="50">
        <v>0</v>
      </c>
      <c r="AD53" s="50">
        <f t="shared" si="17"/>
        <v>0</v>
      </c>
      <c r="AE53" s="50">
        <v>0</v>
      </c>
      <c r="AF53" s="50" t="e">
        <f t="shared" si="51"/>
        <v>#DIV/0!</v>
      </c>
      <c r="AG53" s="50">
        <v>0</v>
      </c>
      <c r="AH53" s="50">
        <f t="shared" si="19"/>
        <v>0</v>
      </c>
      <c r="AI53" s="50">
        <v>0</v>
      </c>
      <c r="AJ53" s="50" t="e">
        <f t="shared" si="20"/>
        <v>#DIV/0!</v>
      </c>
      <c r="AK53" s="50">
        <v>0</v>
      </c>
      <c r="AL53" s="50">
        <f t="shared" si="21"/>
        <v>0</v>
      </c>
      <c r="AM53" s="50">
        <v>0</v>
      </c>
      <c r="AN53" s="50">
        <v>0</v>
      </c>
      <c r="AO53" s="50">
        <f t="shared" si="22"/>
        <v>0</v>
      </c>
      <c r="AP53" s="50">
        <v>0</v>
      </c>
      <c r="AQ53" s="50">
        <v>3500</v>
      </c>
      <c r="AR53" s="50">
        <f t="shared" si="23"/>
        <v>875</v>
      </c>
      <c r="AS53" s="50">
        <v>875</v>
      </c>
      <c r="AT53" s="50">
        <v>0</v>
      </c>
      <c r="AU53" s="50">
        <f t="shared" si="25"/>
        <v>0</v>
      </c>
      <c r="AV53" s="50">
        <v>0</v>
      </c>
      <c r="AW53" s="50">
        <v>0</v>
      </c>
      <c r="AX53" s="50">
        <f t="shared" si="26"/>
        <v>0</v>
      </c>
      <c r="AY53" s="50">
        <v>0</v>
      </c>
      <c r="AZ53" s="50">
        <v>0</v>
      </c>
      <c r="BA53" s="50">
        <f t="shared" si="27"/>
        <v>0</v>
      </c>
      <c r="BB53" s="50">
        <v>0</v>
      </c>
      <c r="BC53" s="47">
        <f t="shared" si="50"/>
        <v>250</v>
      </c>
      <c r="BD53" s="47">
        <f t="shared" si="50"/>
        <v>62.5</v>
      </c>
      <c r="BE53" s="47">
        <f t="shared" si="50"/>
        <v>0</v>
      </c>
      <c r="BF53" s="51">
        <f t="shared" si="28"/>
        <v>0</v>
      </c>
      <c r="BG53" s="50">
        <v>250</v>
      </c>
      <c r="BH53" s="50">
        <f t="shared" si="29"/>
        <v>62.5</v>
      </c>
      <c r="BI53" s="50">
        <v>0</v>
      </c>
      <c r="BJ53" s="50">
        <v>0</v>
      </c>
      <c r="BK53" s="50">
        <f t="shared" si="30"/>
        <v>0</v>
      </c>
      <c r="BL53" s="50">
        <v>0</v>
      </c>
      <c r="BM53" s="50">
        <v>0</v>
      </c>
      <c r="BN53" s="50">
        <f t="shared" si="31"/>
        <v>0</v>
      </c>
      <c r="BO53" s="50">
        <v>0</v>
      </c>
      <c r="BP53" s="50">
        <v>0</v>
      </c>
      <c r="BQ53" s="50">
        <f t="shared" si="32"/>
        <v>0</v>
      </c>
      <c r="BR53" s="50">
        <v>0</v>
      </c>
      <c r="BS53" s="50">
        <v>0</v>
      </c>
      <c r="BT53" s="50">
        <f t="shared" si="33"/>
        <v>0</v>
      </c>
      <c r="BU53" s="50">
        <v>0</v>
      </c>
      <c r="BV53" s="50">
        <v>0</v>
      </c>
      <c r="BW53" s="50">
        <f t="shared" si="34"/>
        <v>0</v>
      </c>
      <c r="BX53" s="50">
        <v>0</v>
      </c>
      <c r="BY53" s="50">
        <v>0</v>
      </c>
      <c r="BZ53" s="50">
        <f t="shared" si="35"/>
        <v>0</v>
      </c>
      <c r="CA53" s="50">
        <v>0</v>
      </c>
      <c r="CB53" s="50">
        <v>0</v>
      </c>
      <c r="CC53" s="50">
        <f t="shared" si="36"/>
        <v>0</v>
      </c>
      <c r="CD53" s="50">
        <v>0</v>
      </c>
      <c r="CE53" s="50">
        <v>0</v>
      </c>
      <c r="CF53" s="50">
        <f t="shared" si="37"/>
        <v>0</v>
      </c>
      <c r="CG53" s="50">
        <v>0</v>
      </c>
      <c r="CH53" s="50">
        <v>0</v>
      </c>
      <c r="CI53" s="50">
        <f t="shared" si="38"/>
        <v>0</v>
      </c>
      <c r="CJ53" s="50">
        <v>0</v>
      </c>
      <c r="CK53" s="50">
        <v>0</v>
      </c>
      <c r="CL53" s="50">
        <f t="shared" si="39"/>
        <v>0</v>
      </c>
      <c r="CM53" s="50">
        <v>0</v>
      </c>
      <c r="CN53" s="50">
        <v>0</v>
      </c>
      <c r="CO53" s="50">
        <f t="shared" si="40"/>
        <v>0</v>
      </c>
      <c r="CP53" s="50">
        <v>0</v>
      </c>
      <c r="CQ53" s="54">
        <v>0</v>
      </c>
      <c r="CR53" s="46">
        <f t="shared" si="52"/>
        <v>5805</v>
      </c>
      <c r="CS53" s="46">
        <f t="shared" si="52"/>
        <v>1451.25</v>
      </c>
      <c r="CT53" s="46">
        <f t="shared" si="6"/>
        <v>1460.3</v>
      </c>
      <c r="CU53" s="54">
        <v>0</v>
      </c>
      <c r="CV53" s="50">
        <f t="shared" si="41"/>
        <v>0</v>
      </c>
      <c r="CW53" s="53">
        <v>0</v>
      </c>
      <c r="CX53" s="54">
        <v>0</v>
      </c>
      <c r="CY53" s="50">
        <f t="shared" si="42"/>
        <v>0</v>
      </c>
      <c r="CZ53" s="50">
        <v>0</v>
      </c>
      <c r="DA53" s="54">
        <v>0</v>
      </c>
      <c r="DB53" s="50">
        <f t="shared" si="43"/>
        <v>0</v>
      </c>
      <c r="DC53" s="50">
        <v>0</v>
      </c>
      <c r="DD53" s="54">
        <v>0</v>
      </c>
      <c r="DE53" s="50">
        <f t="shared" si="44"/>
        <v>0</v>
      </c>
      <c r="DF53" s="50">
        <v>0</v>
      </c>
      <c r="DG53" s="54">
        <v>0</v>
      </c>
      <c r="DH53" s="50">
        <f t="shared" si="45"/>
        <v>0</v>
      </c>
      <c r="DI53" s="50">
        <v>0</v>
      </c>
      <c r="DJ53" s="54">
        <v>300</v>
      </c>
      <c r="DK53" s="50">
        <f t="shared" si="46"/>
        <v>75</v>
      </c>
      <c r="DL53" s="54">
        <v>0</v>
      </c>
      <c r="DM53" s="54">
        <v>0</v>
      </c>
      <c r="DN53" s="52">
        <f t="shared" si="53"/>
        <v>300</v>
      </c>
      <c r="DO53" s="52">
        <f t="shared" si="53"/>
        <v>75</v>
      </c>
      <c r="DP53" s="52">
        <f t="shared" si="8"/>
        <v>0</v>
      </c>
    </row>
    <row r="54" spans="1:120" ht="17.25">
      <c r="A54" s="15">
        <v>45</v>
      </c>
      <c r="B54" s="42" t="s">
        <v>51</v>
      </c>
      <c r="C54" s="50">
        <v>2028.5</v>
      </c>
      <c r="D54" s="50">
        <v>0</v>
      </c>
      <c r="E54" s="46">
        <f t="shared" si="47"/>
        <v>6590</v>
      </c>
      <c r="F54" s="46">
        <f t="shared" si="47"/>
        <v>1647.5</v>
      </c>
      <c r="G54" s="46">
        <f t="shared" si="47"/>
        <v>1653.2</v>
      </c>
      <c r="H54" s="46">
        <f t="shared" si="9"/>
        <v>100.34597875569044</v>
      </c>
      <c r="I54" s="47">
        <f t="shared" si="48"/>
        <v>3090</v>
      </c>
      <c r="J54" s="47">
        <f t="shared" si="48"/>
        <v>772.5</v>
      </c>
      <c r="K54" s="47">
        <f t="shared" si="48"/>
        <v>778.2</v>
      </c>
      <c r="L54" s="47">
        <f t="shared" si="2"/>
        <v>100.7378640776699</v>
      </c>
      <c r="M54" s="48">
        <f t="shared" si="49"/>
        <v>400</v>
      </c>
      <c r="N54" s="48">
        <f t="shared" si="49"/>
        <v>100</v>
      </c>
      <c r="O54" s="48">
        <f t="shared" si="49"/>
        <v>52.2</v>
      </c>
      <c r="P54" s="49">
        <f t="shared" si="10"/>
        <v>52.2</v>
      </c>
      <c r="Q54" s="50">
        <v>50</v>
      </c>
      <c r="R54" s="50">
        <f t="shared" si="11"/>
        <v>12.5</v>
      </c>
      <c r="S54" s="50">
        <v>22.7</v>
      </c>
      <c r="T54" s="50">
        <f t="shared" si="12"/>
        <v>181.6</v>
      </c>
      <c r="U54" s="50">
        <v>1600</v>
      </c>
      <c r="V54" s="50">
        <f t="shared" si="13"/>
        <v>400</v>
      </c>
      <c r="W54" s="50">
        <v>326</v>
      </c>
      <c r="X54" s="50">
        <f t="shared" si="14"/>
        <v>81.5</v>
      </c>
      <c r="Y54" s="50">
        <v>350</v>
      </c>
      <c r="Z54" s="50">
        <f t="shared" si="15"/>
        <v>87.5</v>
      </c>
      <c r="AA54" s="50">
        <v>29.5</v>
      </c>
      <c r="AB54" s="50">
        <f t="shared" si="16"/>
        <v>33.714285714285715</v>
      </c>
      <c r="AC54" s="50">
        <v>40</v>
      </c>
      <c r="AD54" s="50">
        <f t="shared" si="17"/>
        <v>10</v>
      </c>
      <c r="AE54" s="50">
        <v>0</v>
      </c>
      <c r="AF54" s="50">
        <f t="shared" si="51"/>
        <v>0</v>
      </c>
      <c r="AG54" s="50">
        <v>0</v>
      </c>
      <c r="AH54" s="50">
        <f t="shared" si="19"/>
        <v>0</v>
      </c>
      <c r="AI54" s="50">
        <v>0</v>
      </c>
      <c r="AJ54" s="50" t="e">
        <f t="shared" si="20"/>
        <v>#DIV/0!</v>
      </c>
      <c r="AK54" s="50">
        <v>0</v>
      </c>
      <c r="AL54" s="50">
        <f t="shared" si="21"/>
        <v>0</v>
      </c>
      <c r="AM54" s="50">
        <v>0</v>
      </c>
      <c r="AN54" s="50">
        <v>0</v>
      </c>
      <c r="AO54" s="50">
        <f t="shared" si="22"/>
        <v>0</v>
      </c>
      <c r="AP54" s="50">
        <v>0</v>
      </c>
      <c r="AQ54" s="50">
        <v>3500</v>
      </c>
      <c r="AR54" s="50">
        <f t="shared" si="23"/>
        <v>875</v>
      </c>
      <c r="AS54" s="50">
        <v>875</v>
      </c>
      <c r="AT54" s="50">
        <v>0</v>
      </c>
      <c r="AU54" s="50">
        <f t="shared" si="25"/>
        <v>0</v>
      </c>
      <c r="AV54" s="50">
        <v>0</v>
      </c>
      <c r="AW54" s="50">
        <v>0</v>
      </c>
      <c r="AX54" s="50">
        <f t="shared" si="26"/>
        <v>0</v>
      </c>
      <c r="AY54" s="50">
        <v>0</v>
      </c>
      <c r="AZ54" s="50">
        <v>0</v>
      </c>
      <c r="BA54" s="50">
        <f t="shared" si="27"/>
        <v>0</v>
      </c>
      <c r="BB54" s="50">
        <v>0</v>
      </c>
      <c r="BC54" s="47">
        <f t="shared" si="50"/>
        <v>1000</v>
      </c>
      <c r="BD54" s="47">
        <f t="shared" si="50"/>
        <v>250</v>
      </c>
      <c r="BE54" s="47">
        <f t="shared" si="50"/>
        <v>400</v>
      </c>
      <c r="BF54" s="51">
        <f t="shared" si="28"/>
        <v>160</v>
      </c>
      <c r="BG54" s="50">
        <v>1000</v>
      </c>
      <c r="BH54" s="50">
        <f t="shared" si="29"/>
        <v>250</v>
      </c>
      <c r="BI54" s="50">
        <v>400</v>
      </c>
      <c r="BJ54" s="50">
        <v>0</v>
      </c>
      <c r="BK54" s="50">
        <f t="shared" si="30"/>
        <v>0</v>
      </c>
      <c r="BL54" s="50">
        <v>0</v>
      </c>
      <c r="BM54" s="50">
        <v>0</v>
      </c>
      <c r="BN54" s="50">
        <f t="shared" si="31"/>
        <v>0</v>
      </c>
      <c r="BO54" s="50">
        <v>0</v>
      </c>
      <c r="BP54" s="50">
        <v>0</v>
      </c>
      <c r="BQ54" s="50">
        <f t="shared" si="32"/>
        <v>0</v>
      </c>
      <c r="BR54" s="50">
        <v>0</v>
      </c>
      <c r="BS54" s="50">
        <v>0</v>
      </c>
      <c r="BT54" s="50">
        <f t="shared" si="33"/>
        <v>0</v>
      </c>
      <c r="BU54" s="50">
        <v>0</v>
      </c>
      <c r="BV54" s="50">
        <v>0</v>
      </c>
      <c r="BW54" s="50">
        <f t="shared" si="34"/>
        <v>0</v>
      </c>
      <c r="BX54" s="50">
        <v>0</v>
      </c>
      <c r="BY54" s="50">
        <v>0</v>
      </c>
      <c r="BZ54" s="50">
        <f t="shared" si="35"/>
        <v>0</v>
      </c>
      <c r="CA54" s="50">
        <v>0</v>
      </c>
      <c r="CB54" s="50">
        <v>0</v>
      </c>
      <c r="CC54" s="50">
        <f t="shared" si="36"/>
        <v>0</v>
      </c>
      <c r="CD54" s="50">
        <v>0</v>
      </c>
      <c r="CE54" s="50">
        <v>50</v>
      </c>
      <c r="CF54" s="50">
        <f t="shared" si="37"/>
        <v>12.5</v>
      </c>
      <c r="CG54" s="50">
        <v>0</v>
      </c>
      <c r="CH54" s="50">
        <v>0</v>
      </c>
      <c r="CI54" s="50">
        <f t="shared" si="38"/>
        <v>0</v>
      </c>
      <c r="CJ54" s="50">
        <v>0</v>
      </c>
      <c r="CK54" s="50">
        <v>0</v>
      </c>
      <c r="CL54" s="50">
        <f t="shared" si="39"/>
        <v>0</v>
      </c>
      <c r="CM54" s="50">
        <v>0</v>
      </c>
      <c r="CN54" s="50">
        <v>0</v>
      </c>
      <c r="CO54" s="50">
        <f t="shared" si="40"/>
        <v>0</v>
      </c>
      <c r="CP54" s="50">
        <v>0</v>
      </c>
      <c r="CQ54" s="54">
        <v>0</v>
      </c>
      <c r="CR54" s="46">
        <f t="shared" si="52"/>
        <v>6590</v>
      </c>
      <c r="CS54" s="46">
        <f t="shared" si="52"/>
        <v>1647.5</v>
      </c>
      <c r="CT54" s="46">
        <f t="shared" si="6"/>
        <v>1653.2</v>
      </c>
      <c r="CU54" s="54">
        <v>0</v>
      </c>
      <c r="CV54" s="50">
        <f t="shared" si="41"/>
        <v>0</v>
      </c>
      <c r="CW54" s="53">
        <v>0</v>
      </c>
      <c r="CX54" s="54">
        <v>0</v>
      </c>
      <c r="CY54" s="50">
        <f t="shared" si="42"/>
        <v>0</v>
      </c>
      <c r="CZ54" s="50">
        <v>0</v>
      </c>
      <c r="DA54" s="54">
        <v>0</v>
      </c>
      <c r="DB54" s="50">
        <f t="shared" si="43"/>
        <v>0</v>
      </c>
      <c r="DC54" s="50">
        <v>0</v>
      </c>
      <c r="DD54" s="54">
        <v>0</v>
      </c>
      <c r="DE54" s="50">
        <f t="shared" si="44"/>
        <v>0</v>
      </c>
      <c r="DF54" s="50">
        <v>0</v>
      </c>
      <c r="DG54" s="54">
        <v>0</v>
      </c>
      <c r="DH54" s="50">
        <f t="shared" si="45"/>
        <v>0</v>
      </c>
      <c r="DI54" s="50">
        <v>0</v>
      </c>
      <c r="DJ54" s="54">
        <v>330</v>
      </c>
      <c r="DK54" s="50">
        <f t="shared" si="46"/>
        <v>82.5</v>
      </c>
      <c r="DL54" s="54">
        <v>0</v>
      </c>
      <c r="DM54" s="54">
        <v>0</v>
      </c>
      <c r="DN54" s="52">
        <f t="shared" si="53"/>
        <v>330</v>
      </c>
      <c r="DO54" s="52">
        <f t="shared" si="53"/>
        <v>82.5</v>
      </c>
      <c r="DP54" s="52">
        <f t="shared" si="8"/>
        <v>0</v>
      </c>
    </row>
    <row r="55" spans="1:120" ht="17.25">
      <c r="A55" s="15">
        <v>46</v>
      </c>
      <c r="B55" s="42" t="s">
        <v>52</v>
      </c>
      <c r="C55" s="50">
        <v>19.1</v>
      </c>
      <c r="D55" s="50">
        <v>1.2</v>
      </c>
      <c r="E55" s="46">
        <f t="shared" si="47"/>
        <v>5699</v>
      </c>
      <c r="F55" s="46">
        <f t="shared" si="47"/>
        <v>1424.75</v>
      </c>
      <c r="G55" s="46">
        <f t="shared" si="47"/>
        <v>1158.2</v>
      </c>
      <c r="H55" s="46">
        <f t="shared" si="9"/>
        <v>81.29145464116512</v>
      </c>
      <c r="I55" s="47">
        <f t="shared" si="48"/>
        <v>2199</v>
      </c>
      <c r="J55" s="47">
        <f t="shared" si="48"/>
        <v>549.75</v>
      </c>
      <c r="K55" s="47">
        <f t="shared" si="48"/>
        <v>283.2</v>
      </c>
      <c r="L55" s="47">
        <f t="shared" si="2"/>
        <v>51.51432469304229</v>
      </c>
      <c r="M55" s="48">
        <f t="shared" si="49"/>
        <v>252.5</v>
      </c>
      <c r="N55" s="48">
        <f t="shared" si="49"/>
        <v>63.125</v>
      </c>
      <c r="O55" s="48">
        <f t="shared" si="49"/>
        <v>49.7</v>
      </c>
      <c r="P55" s="49">
        <f t="shared" si="10"/>
        <v>78.73267326732673</v>
      </c>
      <c r="Q55" s="50">
        <v>2.5</v>
      </c>
      <c r="R55" s="50">
        <f t="shared" si="11"/>
        <v>0.625</v>
      </c>
      <c r="S55" s="50">
        <v>0</v>
      </c>
      <c r="T55" s="50">
        <f t="shared" si="12"/>
        <v>0</v>
      </c>
      <c r="U55" s="50">
        <v>978.5</v>
      </c>
      <c r="V55" s="50">
        <f t="shared" si="13"/>
        <v>244.625</v>
      </c>
      <c r="W55" s="50">
        <v>169.5</v>
      </c>
      <c r="X55" s="50">
        <f t="shared" si="14"/>
        <v>69.28972917731221</v>
      </c>
      <c r="Y55" s="50">
        <v>250</v>
      </c>
      <c r="Z55" s="50">
        <f t="shared" si="15"/>
        <v>62.5</v>
      </c>
      <c r="AA55" s="50">
        <v>49.7</v>
      </c>
      <c r="AB55" s="50">
        <f t="shared" si="16"/>
        <v>79.52</v>
      </c>
      <c r="AC55" s="50">
        <v>8</v>
      </c>
      <c r="AD55" s="50">
        <f t="shared" si="17"/>
        <v>2</v>
      </c>
      <c r="AE55" s="50">
        <v>0</v>
      </c>
      <c r="AF55" s="50">
        <f t="shared" si="51"/>
        <v>0</v>
      </c>
      <c r="AG55" s="50">
        <v>0</v>
      </c>
      <c r="AH55" s="50">
        <f t="shared" si="19"/>
        <v>0</v>
      </c>
      <c r="AI55" s="50">
        <v>0</v>
      </c>
      <c r="AJ55" s="50" t="e">
        <f t="shared" si="20"/>
        <v>#DIV/0!</v>
      </c>
      <c r="AK55" s="50">
        <v>0</v>
      </c>
      <c r="AL55" s="50">
        <f t="shared" si="21"/>
        <v>0</v>
      </c>
      <c r="AM55" s="50">
        <v>0</v>
      </c>
      <c r="AN55" s="50">
        <v>0</v>
      </c>
      <c r="AO55" s="50">
        <f t="shared" si="22"/>
        <v>0</v>
      </c>
      <c r="AP55" s="50">
        <v>0</v>
      </c>
      <c r="AQ55" s="50">
        <v>3500</v>
      </c>
      <c r="AR55" s="50">
        <f t="shared" si="23"/>
        <v>875</v>
      </c>
      <c r="AS55" s="50">
        <v>875</v>
      </c>
      <c r="AT55" s="50">
        <v>0</v>
      </c>
      <c r="AU55" s="50">
        <f t="shared" si="25"/>
        <v>0</v>
      </c>
      <c r="AV55" s="50">
        <v>0</v>
      </c>
      <c r="AW55" s="50">
        <v>0</v>
      </c>
      <c r="AX55" s="50">
        <f t="shared" si="26"/>
        <v>0</v>
      </c>
      <c r="AY55" s="50">
        <v>0</v>
      </c>
      <c r="AZ55" s="50">
        <v>0</v>
      </c>
      <c r="BA55" s="50">
        <f t="shared" si="27"/>
        <v>0</v>
      </c>
      <c r="BB55" s="50">
        <v>0</v>
      </c>
      <c r="BC55" s="47">
        <f t="shared" si="50"/>
        <v>960</v>
      </c>
      <c r="BD55" s="47">
        <f t="shared" si="50"/>
        <v>240</v>
      </c>
      <c r="BE55" s="47">
        <f t="shared" si="50"/>
        <v>64</v>
      </c>
      <c r="BF55" s="51">
        <f t="shared" si="28"/>
        <v>26.666666666666668</v>
      </c>
      <c r="BG55" s="50">
        <v>417</v>
      </c>
      <c r="BH55" s="50">
        <f t="shared" si="29"/>
        <v>104.25</v>
      </c>
      <c r="BI55" s="50">
        <v>0</v>
      </c>
      <c r="BJ55" s="50">
        <v>313</v>
      </c>
      <c r="BK55" s="50">
        <f t="shared" si="30"/>
        <v>78.25</v>
      </c>
      <c r="BL55" s="50">
        <v>64</v>
      </c>
      <c r="BM55" s="50">
        <v>0</v>
      </c>
      <c r="BN55" s="50">
        <f t="shared" si="31"/>
        <v>0</v>
      </c>
      <c r="BO55" s="50">
        <v>0</v>
      </c>
      <c r="BP55" s="50">
        <v>230</v>
      </c>
      <c r="BQ55" s="50">
        <f t="shared" si="32"/>
        <v>57.5</v>
      </c>
      <c r="BR55" s="50">
        <v>0</v>
      </c>
      <c r="BS55" s="50">
        <v>0</v>
      </c>
      <c r="BT55" s="50">
        <f t="shared" si="33"/>
        <v>0</v>
      </c>
      <c r="BU55" s="50">
        <v>0</v>
      </c>
      <c r="BV55" s="50">
        <v>0</v>
      </c>
      <c r="BW55" s="50">
        <f t="shared" si="34"/>
        <v>0</v>
      </c>
      <c r="BX55" s="50">
        <v>0</v>
      </c>
      <c r="BY55" s="50">
        <v>0</v>
      </c>
      <c r="BZ55" s="50">
        <f t="shared" si="35"/>
        <v>0</v>
      </c>
      <c r="CA55" s="50">
        <v>0</v>
      </c>
      <c r="CB55" s="50">
        <v>0</v>
      </c>
      <c r="CC55" s="50">
        <f t="shared" si="36"/>
        <v>0</v>
      </c>
      <c r="CD55" s="50">
        <v>0</v>
      </c>
      <c r="CE55" s="50">
        <v>0</v>
      </c>
      <c r="CF55" s="50">
        <f t="shared" si="37"/>
        <v>0</v>
      </c>
      <c r="CG55" s="50">
        <v>0</v>
      </c>
      <c r="CH55" s="50">
        <v>0</v>
      </c>
      <c r="CI55" s="50">
        <f t="shared" si="38"/>
        <v>0</v>
      </c>
      <c r="CJ55" s="50">
        <v>0</v>
      </c>
      <c r="CK55" s="50">
        <v>0</v>
      </c>
      <c r="CL55" s="50">
        <f t="shared" si="39"/>
        <v>0</v>
      </c>
      <c r="CM55" s="50">
        <v>0</v>
      </c>
      <c r="CN55" s="50">
        <v>0</v>
      </c>
      <c r="CO55" s="50">
        <f t="shared" si="40"/>
        <v>0</v>
      </c>
      <c r="CP55" s="50">
        <v>0</v>
      </c>
      <c r="CQ55" s="54">
        <v>0</v>
      </c>
      <c r="CR55" s="46">
        <f t="shared" si="52"/>
        <v>5699</v>
      </c>
      <c r="CS55" s="46">
        <f t="shared" si="52"/>
        <v>1424.75</v>
      </c>
      <c r="CT55" s="46">
        <f t="shared" si="6"/>
        <v>1158.2</v>
      </c>
      <c r="CU55" s="54">
        <v>0</v>
      </c>
      <c r="CV55" s="50">
        <f t="shared" si="41"/>
        <v>0</v>
      </c>
      <c r="CW55" s="53">
        <v>0</v>
      </c>
      <c r="CX55" s="54">
        <v>0</v>
      </c>
      <c r="CY55" s="50">
        <f t="shared" si="42"/>
        <v>0</v>
      </c>
      <c r="CZ55" s="50">
        <v>0</v>
      </c>
      <c r="DA55" s="54">
        <v>0</v>
      </c>
      <c r="DB55" s="50">
        <f t="shared" si="43"/>
        <v>0</v>
      </c>
      <c r="DC55" s="50">
        <v>0</v>
      </c>
      <c r="DD55" s="54">
        <v>0</v>
      </c>
      <c r="DE55" s="50">
        <f t="shared" si="44"/>
        <v>0</v>
      </c>
      <c r="DF55" s="50">
        <v>0</v>
      </c>
      <c r="DG55" s="54">
        <v>0</v>
      </c>
      <c r="DH55" s="50">
        <f t="shared" si="45"/>
        <v>0</v>
      </c>
      <c r="DI55" s="50">
        <v>0</v>
      </c>
      <c r="DJ55" s="54">
        <v>285</v>
      </c>
      <c r="DK55" s="50">
        <f t="shared" si="46"/>
        <v>71.25</v>
      </c>
      <c r="DL55" s="54">
        <v>0</v>
      </c>
      <c r="DM55" s="54">
        <v>0</v>
      </c>
      <c r="DN55" s="52">
        <f t="shared" si="53"/>
        <v>285</v>
      </c>
      <c r="DO55" s="52">
        <f t="shared" si="53"/>
        <v>71.25</v>
      </c>
      <c r="DP55" s="52">
        <f t="shared" si="8"/>
        <v>0</v>
      </c>
    </row>
    <row r="56" spans="1:120" ht="17.25">
      <c r="A56" s="15">
        <v>47</v>
      </c>
      <c r="B56" s="42" t="s">
        <v>53</v>
      </c>
      <c r="C56" s="50">
        <v>1</v>
      </c>
      <c r="D56" s="50">
        <v>62.4</v>
      </c>
      <c r="E56" s="46">
        <f aca="true" t="shared" si="54" ref="E56:G71">CR56+DN56-DJ56</f>
        <v>12497.199999999999</v>
      </c>
      <c r="F56" s="46">
        <f t="shared" si="54"/>
        <v>3124.2999999999997</v>
      </c>
      <c r="G56" s="46">
        <f t="shared" si="54"/>
        <v>2600.8</v>
      </c>
      <c r="H56" s="46">
        <f t="shared" si="9"/>
        <v>83.24424671126334</v>
      </c>
      <c r="I56" s="47">
        <f aca="true" t="shared" si="55" ref="I56:K71">Q56+U56+Y56+AC56+AG56+AK56+AZ56+BG56+BJ56+BM56+BP56+BS56+BY56+CB56+CE56+CH56+CN56</f>
        <v>3625.4</v>
      </c>
      <c r="J56" s="47">
        <f t="shared" si="55"/>
        <v>906.3499999999999</v>
      </c>
      <c r="K56" s="47">
        <f t="shared" si="55"/>
        <v>382.8</v>
      </c>
      <c r="L56" s="47">
        <f t="shared" si="2"/>
        <v>42.235339548739454</v>
      </c>
      <c r="M56" s="48">
        <f aca="true" t="shared" si="56" ref="M56:O71">Q56+Y56</f>
        <v>1164.6000000000001</v>
      </c>
      <c r="N56" s="48">
        <f t="shared" si="56"/>
        <v>291.15000000000003</v>
      </c>
      <c r="O56" s="48">
        <f t="shared" si="56"/>
        <v>228.5</v>
      </c>
      <c r="P56" s="49">
        <f t="shared" si="10"/>
        <v>78.4818821913103</v>
      </c>
      <c r="Q56" s="50">
        <v>35.7</v>
      </c>
      <c r="R56" s="50">
        <f t="shared" si="11"/>
        <v>8.925</v>
      </c>
      <c r="S56" s="50">
        <v>0</v>
      </c>
      <c r="T56" s="50">
        <f t="shared" si="12"/>
        <v>0</v>
      </c>
      <c r="U56" s="50">
        <v>2036.8</v>
      </c>
      <c r="V56" s="50">
        <f t="shared" si="13"/>
        <v>509.19999999999993</v>
      </c>
      <c r="W56" s="50">
        <v>15.4</v>
      </c>
      <c r="X56" s="50">
        <f t="shared" si="14"/>
        <v>3.024351924587589</v>
      </c>
      <c r="Y56" s="50">
        <v>1128.9</v>
      </c>
      <c r="Z56" s="50">
        <f t="shared" si="15"/>
        <v>282.225</v>
      </c>
      <c r="AA56" s="50">
        <v>228.5</v>
      </c>
      <c r="AB56" s="50">
        <f t="shared" si="16"/>
        <v>80.96377004163344</v>
      </c>
      <c r="AC56" s="50">
        <v>24</v>
      </c>
      <c r="AD56" s="50">
        <f t="shared" si="17"/>
        <v>6</v>
      </c>
      <c r="AE56" s="50">
        <v>0</v>
      </c>
      <c r="AF56" s="50">
        <f t="shared" si="51"/>
        <v>0</v>
      </c>
      <c r="AG56" s="50">
        <v>0</v>
      </c>
      <c r="AH56" s="50">
        <f t="shared" si="19"/>
        <v>0</v>
      </c>
      <c r="AI56" s="50">
        <v>0</v>
      </c>
      <c r="AJ56" s="50" t="e">
        <f t="shared" si="20"/>
        <v>#DIV/0!</v>
      </c>
      <c r="AK56" s="50">
        <v>0</v>
      </c>
      <c r="AL56" s="50">
        <f t="shared" si="21"/>
        <v>0</v>
      </c>
      <c r="AM56" s="50">
        <v>0</v>
      </c>
      <c r="AN56" s="50">
        <v>0</v>
      </c>
      <c r="AO56" s="50">
        <f t="shared" si="22"/>
        <v>0</v>
      </c>
      <c r="AP56" s="50">
        <v>0</v>
      </c>
      <c r="AQ56" s="50">
        <v>8871.8</v>
      </c>
      <c r="AR56" s="50">
        <f t="shared" si="23"/>
        <v>2217.95</v>
      </c>
      <c r="AS56" s="50">
        <v>2218</v>
      </c>
      <c r="AT56" s="50">
        <v>0</v>
      </c>
      <c r="AU56" s="50">
        <f t="shared" si="25"/>
        <v>0</v>
      </c>
      <c r="AV56" s="50">
        <v>0</v>
      </c>
      <c r="AW56" s="50">
        <v>0</v>
      </c>
      <c r="AX56" s="50">
        <f t="shared" si="26"/>
        <v>0</v>
      </c>
      <c r="AY56" s="50">
        <v>0</v>
      </c>
      <c r="AZ56" s="50">
        <v>0</v>
      </c>
      <c r="BA56" s="50">
        <f t="shared" si="27"/>
        <v>0</v>
      </c>
      <c r="BB56" s="50">
        <v>0</v>
      </c>
      <c r="BC56" s="47">
        <f aca="true" t="shared" si="57" ref="BC56:BE71">BG56+BJ56+BM56+BP56</f>
        <v>400</v>
      </c>
      <c r="BD56" s="47">
        <f t="shared" si="57"/>
        <v>100</v>
      </c>
      <c r="BE56" s="47">
        <f t="shared" si="57"/>
        <v>138.9</v>
      </c>
      <c r="BF56" s="51">
        <f t="shared" si="28"/>
        <v>138.9</v>
      </c>
      <c r="BG56" s="50">
        <v>250</v>
      </c>
      <c r="BH56" s="50">
        <f t="shared" si="29"/>
        <v>62.5</v>
      </c>
      <c r="BI56" s="50">
        <v>88.9</v>
      </c>
      <c r="BJ56" s="50">
        <v>0</v>
      </c>
      <c r="BK56" s="50">
        <f t="shared" si="30"/>
        <v>0</v>
      </c>
      <c r="BL56" s="50">
        <v>0</v>
      </c>
      <c r="BM56" s="50">
        <v>150</v>
      </c>
      <c r="BN56" s="50">
        <f t="shared" si="31"/>
        <v>37.5</v>
      </c>
      <c r="BO56" s="50">
        <v>50</v>
      </c>
      <c r="BP56" s="50">
        <v>0</v>
      </c>
      <c r="BQ56" s="50">
        <f t="shared" si="32"/>
        <v>0</v>
      </c>
      <c r="BR56" s="50">
        <v>0</v>
      </c>
      <c r="BS56" s="50">
        <v>0</v>
      </c>
      <c r="BT56" s="50">
        <f t="shared" si="33"/>
        <v>0</v>
      </c>
      <c r="BU56" s="50">
        <v>0</v>
      </c>
      <c r="BV56" s="50">
        <v>0</v>
      </c>
      <c r="BW56" s="50">
        <f t="shared" si="34"/>
        <v>0</v>
      </c>
      <c r="BX56" s="50">
        <v>0</v>
      </c>
      <c r="BY56" s="50">
        <v>0</v>
      </c>
      <c r="BZ56" s="50">
        <f t="shared" si="35"/>
        <v>0</v>
      </c>
      <c r="CA56" s="50">
        <v>0</v>
      </c>
      <c r="CB56" s="50">
        <v>0</v>
      </c>
      <c r="CC56" s="50">
        <f t="shared" si="36"/>
        <v>0</v>
      </c>
      <c r="CD56" s="50">
        <v>0</v>
      </c>
      <c r="CE56" s="50">
        <v>0</v>
      </c>
      <c r="CF56" s="50">
        <f t="shared" si="37"/>
        <v>0</v>
      </c>
      <c r="CG56" s="50">
        <v>0</v>
      </c>
      <c r="CH56" s="50">
        <v>0</v>
      </c>
      <c r="CI56" s="50">
        <f t="shared" si="38"/>
        <v>0</v>
      </c>
      <c r="CJ56" s="50">
        <v>0</v>
      </c>
      <c r="CK56" s="50">
        <v>0</v>
      </c>
      <c r="CL56" s="50">
        <f t="shared" si="39"/>
        <v>0</v>
      </c>
      <c r="CM56" s="50">
        <v>0</v>
      </c>
      <c r="CN56" s="50">
        <v>0</v>
      </c>
      <c r="CO56" s="50">
        <f t="shared" si="40"/>
        <v>0</v>
      </c>
      <c r="CP56" s="50">
        <v>0</v>
      </c>
      <c r="CQ56" s="54">
        <v>0</v>
      </c>
      <c r="CR56" s="46">
        <f t="shared" si="52"/>
        <v>12497.199999999999</v>
      </c>
      <c r="CS56" s="46">
        <f t="shared" si="52"/>
        <v>3124.2999999999997</v>
      </c>
      <c r="CT56" s="46">
        <f t="shared" si="6"/>
        <v>2600.8</v>
      </c>
      <c r="CU56" s="54">
        <v>0</v>
      </c>
      <c r="CV56" s="50">
        <f t="shared" si="41"/>
        <v>0</v>
      </c>
      <c r="CW56" s="53">
        <v>0</v>
      </c>
      <c r="CX56" s="54">
        <v>0</v>
      </c>
      <c r="CY56" s="50">
        <f t="shared" si="42"/>
        <v>0</v>
      </c>
      <c r="CZ56" s="50">
        <v>0</v>
      </c>
      <c r="DA56" s="54">
        <v>0</v>
      </c>
      <c r="DB56" s="50">
        <f t="shared" si="43"/>
        <v>0</v>
      </c>
      <c r="DC56" s="50">
        <v>0</v>
      </c>
      <c r="DD56" s="54">
        <v>0</v>
      </c>
      <c r="DE56" s="50">
        <f t="shared" si="44"/>
        <v>0</v>
      </c>
      <c r="DF56" s="50">
        <v>0</v>
      </c>
      <c r="DG56" s="54">
        <v>0</v>
      </c>
      <c r="DH56" s="50">
        <f t="shared" si="45"/>
        <v>0</v>
      </c>
      <c r="DI56" s="50">
        <v>0</v>
      </c>
      <c r="DJ56" s="54">
        <v>620</v>
      </c>
      <c r="DK56" s="50">
        <f t="shared" si="46"/>
        <v>155</v>
      </c>
      <c r="DL56" s="54">
        <v>0</v>
      </c>
      <c r="DM56" s="54">
        <v>0</v>
      </c>
      <c r="DN56" s="52">
        <f t="shared" si="53"/>
        <v>620</v>
      </c>
      <c r="DO56" s="52">
        <f t="shared" si="53"/>
        <v>155</v>
      </c>
      <c r="DP56" s="52">
        <f t="shared" si="8"/>
        <v>0</v>
      </c>
    </row>
    <row r="57" spans="1:120" ht="17.25">
      <c r="A57" s="15">
        <v>48</v>
      </c>
      <c r="B57" s="42" t="s">
        <v>54</v>
      </c>
      <c r="C57" s="50">
        <v>69.2</v>
      </c>
      <c r="D57" s="50">
        <v>0</v>
      </c>
      <c r="E57" s="46">
        <f t="shared" si="54"/>
        <v>13508.7</v>
      </c>
      <c r="F57" s="46">
        <f t="shared" si="54"/>
        <v>3377.175</v>
      </c>
      <c r="G57" s="46">
        <f t="shared" si="54"/>
        <v>2726</v>
      </c>
      <c r="H57" s="46">
        <f t="shared" si="9"/>
        <v>80.71835187693856</v>
      </c>
      <c r="I57" s="47">
        <f t="shared" si="55"/>
        <v>3330</v>
      </c>
      <c r="J57" s="47">
        <f t="shared" si="55"/>
        <v>832.5</v>
      </c>
      <c r="K57" s="47">
        <f t="shared" si="55"/>
        <v>181.29999999999998</v>
      </c>
      <c r="L57" s="47">
        <f t="shared" si="2"/>
        <v>21.77777777777778</v>
      </c>
      <c r="M57" s="48">
        <f t="shared" si="56"/>
        <v>270</v>
      </c>
      <c r="N57" s="48">
        <f t="shared" si="56"/>
        <v>67.5</v>
      </c>
      <c r="O57" s="48">
        <f t="shared" si="56"/>
        <v>4.7</v>
      </c>
      <c r="P57" s="49">
        <f t="shared" si="10"/>
        <v>6.962962962962963</v>
      </c>
      <c r="Q57" s="50">
        <v>20</v>
      </c>
      <c r="R57" s="50">
        <f t="shared" si="11"/>
        <v>5</v>
      </c>
      <c r="S57" s="50">
        <v>4.7</v>
      </c>
      <c r="T57" s="50">
        <f t="shared" si="12"/>
        <v>94</v>
      </c>
      <c r="U57" s="50">
        <v>2500</v>
      </c>
      <c r="V57" s="50">
        <f t="shared" si="13"/>
        <v>625</v>
      </c>
      <c r="W57" s="50">
        <v>176.6</v>
      </c>
      <c r="X57" s="50">
        <f t="shared" si="14"/>
        <v>28.256</v>
      </c>
      <c r="Y57" s="50">
        <v>250</v>
      </c>
      <c r="Z57" s="50">
        <f t="shared" si="15"/>
        <v>62.5</v>
      </c>
      <c r="AA57" s="50">
        <v>0</v>
      </c>
      <c r="AB57" s="50">
        <f t="shared" si="16"/>
        <v>0</v>
      </c>
      <c r="AC57" s="50">
        <v>60</v>
      </c>
      <c r="AD57" s="50">
        <f t="shared" si="17"/>
        <v>15</v>
      </c>
      <c r="AE57" s="50">
        <v>0</v>
      </c>
      <c r="AF57" s="50">
        <f t="shared" si="51"/>
        <v>0</v>
      </c>
      <c r="AG57" s="50">
        <v>0</v>
      </c>
      <c r="AH57" s="50">
        <f t="shared" si="19"/>
        <v>0</v>
      </c>
      <c r="AI57" s="50">
        <v>0</v>
      </c>
      <c r="AJ57" s="50" t="e">
        <f t="shared" si="20"/>
        <v>#DIV/0!</v>
      </c>
      <c r="AK57" s="50">
        <v>0</v>
      </c>
      <c r="AL57" s="50">
        <f t="shared" si="21"/>
        <v>0</v>
      </c>
      <c r="AM57" s="50">
        <v>0</v>
      </c>
      <c r="AN57" s="50">
        <v>0</v>
      </c>
      <c r="AO57" s="50">
        <f t="shared" si="22"/>
        <v>0</v>
      </c>
      <c r="AP57" s="50">
        <v>0</v>
      </c>
      <c r="AQ57" s="50">
        <v>10178.7</v>
      </c>
      <c r="AR57" s="50">
        <f t="shared" si="23"/>
        <v>2544.675</v>
      </c>
      <c r="AS57" s="50">
        <v>2544.7</v>
      </c>
      <c r="AT57" s="50">
        <v>0</v>
      </c>
      <c r="AU57" s="50">
        <f t="shared" si="25"/>
        <v>0</v>
      </c>
      <c r="AV57" s="50">
        <v>0</v>
      </c>
      <c r="AW57" s="50">
        <v>0</v>
      </c>
      <c r="AX57" s="50">
        <f t="shared" si="26"/>
        <v>0</v>
      </c>
      <c r="AY57" s="50">
        <v>0</v>
      </c>
      <c r="AZ57" s="50">
        <v>0</v>
      </c>
      <c r="BA57" s="50">
        <f t="shared" si="27"/>
        <v>0</v>
      </c>
      <c r="BB57" s="50">
        <v>0</v>
      </c>
      <c r="BC57" s="47">
        <f t="shared" si="57"/>
        <v>500</v>
      </c>
      <c r="BD57" s="47">
        <f t="shared" si="57"/>
        <v>125</v>
      </c>
      <c r="BE57" s="47">
        <f t="shared" si="57"/>
        <v>0</v>
      </c>
      <c r="BF57" s="51">
        <f t="shared" si="28"/>
        <v>0</v>
      </c>
      <c r="BG57" s="50">
        <v>500</v>
      </c>
      <c r="BH57" s="50">
        <f t="shared" si="29"/>
        <v>125</v>
      </c>
      <c r="BI57" s="50">
        <v>0</v>
      </c>
      <c r="BJ57" s="50">
        <v>0</v>
      </c>
      <c r="BK57" s="50">
        <f t="shared" si="30"/>
        <v>0</v>
      </c>
      <c r="BL57" s="50">
        <v>0</v>
      </c>
      <c r="BM57" s="50">
        <v>0</v>
      </c>
      <c r="BN57" s="50">
        <f t="shared" si="31"/>
        <v>0</v>
      </c>
      <c r="BO57" s="50">
        <v>0</v>
      </c>
      <c r="BP57" s="50">
        <v>0</v>
      </c>
      <c r="BQ57" s="50">
        <f t="shared" si="32"/>
        <v>0</v>
      </c>
      <c r="BR57" s="50">
        <v>0</v>
      </c>
      <c r="BS57" s="50">
        <v>0</v>
      </c>
      <c r="BT57" s="50">
        <f t="shared" si="33"/>
        <v>0</v>
      </c>
      <c r="BU57" s="50">
        <v>0</v>
      </c>
      <c r="BV57" s="50">
        <v>0</v>
      </c>
      <c r="BW57" s="50">
        <f t="shared" si="34"/>
        <v>0</v>
      </c>
      <c r="BX57" s="50">
        <v>0</v>
      </c>
      <c r="BY57" s="50">
        <v>0</v>
      </c>
      <c r="BZ57" s="50">
        <f t="shared" si="35"/>
        <v>0</v>
      </c>
      <c r="CA57" s="50">
        <v>0</v>
      </c>
      <c r="CB57" s="50">
        <v>0</v>
      </c>
      <c r="CC57" s="50">
        <f t="shared" si="36"/>
        <v>0</v>
      </c>
      <c r="CD57" s="50">
        <v>0</v>
      </c>
      <c r="CE57" s="50">
        <v>0</v>
      </c>
      <c r="CF57" s="50">
        <f t="shared" si="37"/>
        <v>0</v>
      </c>
      <c r="CG57" s="50">
        <v>0</v>
      </c>
      <c r="CH57" s="50">
        <v>0</v>
      </c>
      <c r="CI57" s="50">
        <f t="shared" si="38"/>
        <v>0</v>
      </c>
      <c r="CJ57" s="50">
        <v>0</v>
      </c>
      <c r="CK57" s="50">
        <v>0</v>
      </c>
      <c r="CL57" s="50">
        <f t="shared" si="39"/>
        <v>0</v>
      </c>
      <c r="CM57" s="50">
        <v>0</v>
      </c>
      <c r="CN57" s="50">
        <v>0</v>
      </c>
      <c r="CO57" s="50">
        <f t="shared" si="40"/>
        <v>0</v>
      </c>
      <c r="CP57" s="50">
        <v>0</v>
      </c>
      <c r="CQ57" s="54">
        <v>0</v>
      </c>
      <c r="CR57" s="46">
        <f t="shared" si="52"/>
        <v>13508.7</v>
      </c>
      <c r="CS57" s="46">
        <f t="shared" si="52"/>
        <v>3377.175</v>
      </c>
      <c r="CT57" s="46">
        <f t="shared" si="6"/>
        <v>2726</v>
      </c>
      <c r="CU57" s="54">
        <v>0</v>
      </c>
      <c r="CV57" s="50">
        <f t="shared" si="41"/>
        <v>0</v>
      </c>
      <c r="CW57" s="53">
        <v>0</v>
      </c>
      <c r="CX57" s="54">
        <v>0</v>
      </c>
      <c r="CY57" s="50">
        <f t="shared" si="42"/>
        <v>0</v>
      </c>
      <c r="CZ57" s="50">
        <v>0</v>
      </c>
      <c r="DA57" s="54">
        <v>0</v>
      </c>
      <c r="DB57" s="50">
        <f t="shared" si="43"/>
        <v>0</v>
      </c>
      <c r="DC57" s="50">
        <v>0</v>
      </c>
      <c r="DD57" s="54">
        <v>0</v>
      </c>
      <c r="DE57" s="50">
        <f t="shared" si="44"/>
        <v>0</v>
      </c>
      <c r="DF57" s="50">
        <v>0</v>
      </c>
      <c r="DG57" s="54">
        <v>0</v>
      </c>
      <c r="DH57" s="50">
        <f t="shared" si="45"/>
        <v>0</v>
      </c>
      <c r="DI57" s="50">
        <v>0</v>
      </c>
      <c r="DJ57" s="54">
        <v>1500</v>
      </c>
      <c r="DK57" s="50">
        <f t="shared" si="46"/>
        <v>375</v>
      </c>
      <c r="DL57" s="54">
        <v>0</v>
      </c>
      <c r="DM57" s="54">
        <v>0</v>
      </c>
      <c r="DN57" s="52">
        <f t="shared" si="53"/>
        <v>1500</v>
      </c>
      <c r="DO57" s="52">
        <f t="shared" si="53"/>
        <v>375</v>
      </c>
      <c r="DP57" s="52">
        <f t="shared" si="8"/>
        <v>0</v>
      </c>
    </row>
    <row r="58" spans="1:120" ht="17.25">
      <c r="A58" s="15">
        <v>49</v>
      </c>
      <c r="B58" s="42" t="s">
        <v>55</v>
      </c>
      <c r="C58" s="50">
        <v>54.1</v>
      </c>
      <c r="D58" s="50">
        <v>0</v>
      </c>
      <c r="E58" s="46">
        <f t="shared" si="54"/>
        <v>11598.6</v>
      </c>
      <c r="F58" s="46">
        <f t="shared" si="54"/>
        <v>2899.65</v>
      </c>
      <c r="G58" s="46">
        <f t="shared" si="54"/>
        <v>2829.5</v>
      </c>
      <c r="H58" s="46">
        <f t="shared" si="9"/>
        <v>97.58074250340557</v>
      </c>
      <c r="I58" s="47">
        <f t="shared" si="55"/>
        <v>3300</v>
      </c>
      <c r="J58" s="47">
        <f t="shared" si="55"/>
        <v>825</v>
      </c>
      <c r="K58" s="47">
        <f t="shared" si="55"/>
        <v>754.8</v>
      </c>
      <c r="L58" s="47">
        <f t="shared" si="2"/>
        <v>91.49090909090908</v>
      </c>
      <c r="M58" s="48">
        <f t="shared" si="56"/>
        <v>600</v>
      </c>
      <c r="N58" s="48">
        <f t="shared" si="56"/>
        <v>150</v>
      </c>
      <c r="O58" s="48">
        <f t="shared" si="56"/>
        <v>419.59999999999997</v>
      </c>
      <c r="P58" s="49">
        <f t="shared" si="10"/>
        <v>279.73333333333335</v>
      </c>
      <c r="Q58" s="50">
        <v>200</v>
      </c>
      <c r="R58" s="50">
        <f t="shared" si="11"/>
        <v>50</v>
      </c>
      <c r="S58" s="50">
        <v>130.2</v>
      </c>
      <c r="T58" s="50">
        <f t="shared" si="12"/>
        <v>260.4</v>
      </c>
      <c r="U58" s="50">
        <v>1600</v>
      </c>
      <c r="V58" s="50">
        <f t="shared" si="13"/>
        <v>400</v>
      </c>
      <c r="W58" s="50">
        <v>109.2</v>
      </c>
      <c r="X58" s="50">
        <f t="shared" si="14"/>
        <v>27.3</v>
      </c>
      <c r="Y58" s="50">
        <v>400</v>
      </c>
      <c r="Z58" s="50">
        <f t="shared" si="15"/>
        <v>100</v>
      </c>
      <c r="AA58" s="50">
        <v>289.4</v>
      </c>
      <c r="AB58" s="50">
        <f t="shared" si="16"/>
        <v>289.4</v>
      </c>
      <c r="AC58" s="50">
        <v>50</v>
      </c>
      <c r="AD58" s="50">
        <f t="shared" si="17"/>
        <v>12.5</v>
      </c>
      <c r="AE58" s="50">
        <v>42</v>
      </c>
      <c r="AF58" s="50">
        <f t="shared" si="51"/>
        <v>336</v>
      </c>
      <c r="AG58" s="50">
        <v>0</v>
      </c>
      <c r="AH58" s="50">
        <f t="shared" si="19"/>
        <v>0</v>
      </c>
      <c r="AI58" s="50">
        <v>0</v>
      </c>
      <c r="AJ58" s="50" t="e">
        <f t="shared" si="20"/>
        <v>#DIV/0!</v>
      </c>
      <c r="AK58" s="50">
        <v>0</v>
      </c>
      <c r="AL58" s="50">
        <f t="shared" si="21"/>
        <v>0</v>
      </c>
      <c r="AM58" s="50">
        <v>0</v>
      </c>
      <c r="AN58" s="50">
        <v>0</v>
      </c>
      <c r="AO58" s="50">
        <f t="shared" si="22"/>
        <v>0</v>
      </c>
      <c r="AP58" s="50">
        <v>0</v>
      </c>
      <c r="AQ58" s="50">
        <v>8298.6</v>
      </c>
      <c r="AR58" s="50">
        <f t="shared" si="23"/>
        <v>2074.65</v>
      </c>
      <c r="AS58" s="50">
        <v>2074.7</v>
      </c>
      <c r="AT58" s="50">
        <v>0</v>
      </c>
      <c r="AU58" s="50">
        <f t="shared" si="25"/>
        <v>0</v>
      </c>
      <c r="AV58" s="50">
        <v>0</v>
      </c>
      <c r="AW58" s="50">
        <v>0</v>
      </c>
      <c r="AX58" s="50">
        <f t="shared" si="26"/>
        <v>0</v>
      </c>
      <c r="AY58" s="50">
        <v>0</v>
      </c>
      <c r="AZ58" s="50">
        <v>0</v>
      </c>
      <c r="BA58" s="50">
        <f t="shared" si="27"/>
        <v>0</v>
      </c>
      <c r="BB58" s="50">
        <v>0</v>
      </c>
      <c r="BC58" s="47">
        <f t="shared" si="57"/>
        <v>350</v>
      </c>
      <c r="BD58" s="47">
        <f t="shared" si="57"/>
        <v>87.5</v>
      </c>
      <c r="BE58" s="47">
        <f t="shared" si="57"/>
        <v>86.4</v>
      </c>
      <c r="BF58" s="51">
        <f t="shared" si="28"/>
        <v>98.74285714285715</v>
      </c>
      <c r="BG58" s="50">
        <v>350</v>
      </c>
      <c r="BH58" s="50">
        <f t="shared" si="29"/>
        <v>87.5</v>
      </c>
      <c r="BI58" s="50">
        <v>86.4</v>
      </c>
      <c r="BJ58" s="50">
        <v>0</v>
      </c>
      <c r="BK58" s="50">
        <f t="shared" si="30"/>
        <v>0</v>
      </c>
      <c r="BL58" s="50">
        <v>0</v>
      </c>
      <c r="BM58" s="50">
        <v>0</v>
      </c>
      <c r="BN58" s="50">
        <f t="shared" si="31"/>
        <v>0</v>
      </c>
      <c r="BO58" s="50">
        <v>0</v>
      </c>
      <c r="BP58" s="50">
        <v>0</v>
      </c>
      <c r="BQ58" s="50">
        <f t="shared" si="32"/>
        <v>0</v>
      </c>
      <c r="BR58" s="50">
        <v>0</v>
      </c>
      <c r="BS58" s="50">
        <v>0</v>
      </c>
      <c r="BT58" s="50">
        <f t="shared" si="33"/>
        <v>0</v>
      </c>
      <c r="BU58" s="50">
        <v>0</v>
      </c>
      <c r="BV58" s="50">
        <v>0</v>
      </c>
      <c r="BW58" s="50">
        <f t="shared" si="34"/>
        <v>0</v>
      </c>
      <c r="BX58" s="50">
        <v>0</v>
      </c>
      <c r="BY58" s="50">
        <v>700</v>
      </c>
      <c r="BZ58" s="50">
        <f t="shared" si="35"/>
        <v>175</v>
      </c>
      <c r="CA58" s="50">
        <v>97.6</v>
      </c>
      <c r="CB58" s="50">
        <v>0</v>
      </c>
      <c r="CC58" s="50">
        <f t="shared" si="36"/>
        <v>0</v>
      </c>
      <c r="CD58" s="50">
        <v>0</v>
      </c>
      <c r="CE58" s="50">
        <v>0</v>
      </c>
      <c r="CF58" s="50">
        <f t="shared" si="37"/>
        <v>0</v>
      </c>
      <c r="CG58" s="50">
        <v>0</v>
      </c>
      <c r="CH58" s="50">
        <v>0</v>
      </c>
      <c r="CI58" s="50">
        <f t="shared" si="38"/>
        <v>0</v>
      </c>
      <c r="CJ58" s="50">
        <v>0</v>
      </c>
      <c r="CK58" s="50">
        <v>0</v>
      </c>
      <c r="CL58" s="50">
        <f t="shared" si="39"/>
        <v>0</v>
      </c>
      <c r="CM58" s="50">
        <v>0</v>
      </c>
      <c r="CN58" s="50">
        <v>0</v>
      </c>
      <c r="CO58" s="50">
        <f t="shared" si="40"/>
        <v>0</v>
      </c>
      <c r="CP58" s="50">
        <v>0</v>
      </c>
      <c r="CQ58" s="54">
        <v>0</v>
      </c>
      <c r="CR58" s="46">
        <f t="shared" si="52"/>
        <v>11598.6</v>
      </c>
      <c r="CS58" s="46">
        <f t="shared" si="52"/>
        <v>2899.65</v>
      </c>
      <c r="CT58" s="46">
        <f t="shared" si="6"/>
        <v>2829.5</v>
      </c>
      <c r="CU58" s="54">
        <v>0</v>
      </c>
      <c r="CV58" s="50">
        <f t="shared" si="41"/>
        <v>0</v>
      </c>
      <c r="CW58" s="53">
        <v>0</v>
      </c>
      <c r="CX58" s="54">
        <v>0</v>
      </c>
      <c r="CY58" s="50">
        <f t="shared" si="42"/>
        <v>0</v>
      </c>
      <c r="CZ58" s="50">
        <v>0</v>
      </c>
      <c r="DA58" s="54">
        <v>0</v>
      </c>
      <c r="DB58" s="50">
        <f t="shared" si="43"/>
        <v>0</v>
      </c>
      <c r="DC58" s="50">
        <v>0</v>
      </c>
      <c r="DD58" s="54">
        <v>0</v>
      </c>
      <c r="DE58" s="50">
        <f t="shared" si="44"/>
        <v>0</v>
      </c>
      <c r="DF58" s="50">
        <v>0</v>
      </c>
      <c r="DG58" s="54">
        <v>0</v>
      </c>
      <c r="DH58" s="50">
        <f t="shared" si="45"/>
        <v>0</v>
      </c>
      <c r="DI58" s="50">
        <v>0</v>
      </c>
      <c r="DJ58" s="54">
        <v>1150</v>
      </c>
      <c r="DK58" s="50">
        <f t="shared" si="46"/>
        <v>287.5</v>
      </c>
      <c r="DL58" s="54">
        <v>0</v>
      </c>
      <c r="DM58" s="54">
        <v>0</v>
      </c>
      <c r="DN58" s="52">
        <f t="shared" si="53"/>
        <v>1150</v>
      </c>
      <c r="DO58" s="52">
        <f t="shared" si="53"/>
        <v>287.5</v>
      </c>
      <c r="DP58" s="52">
        <f t="shared" si="8"/>
        <v>0</v>
      </c>
    </row>
    <row r="59" spans="1:120" ht="17.25">
      <c r="A59" s="15">
        <v>50</v>
      </c>
      <c r="B59" s="42" t="s">
        <v>56</v>
      </c>
      <c r="C59" s="50">
        <v>506.3</v>
      </c>
      <c r="D59" s="50">
        <v>0</v>
      </c>
      <c r="E59" s="46">
        <f t="shared" si="54"/>
        <v>14349.9</v>
      </c>
      <c r="F59" s="46">
        <f t="shared" si="54"/>
        <v>3587.4749999999995</v>
      </c>
      <c r="G59" s="46">
        <f t="shared" si="54"/>
        <v>3255</v>
      </c>
      <c r="H59" s="46">
        <f t="shared" si="9"/>
        <v>90.73233959818536</v>
      </c>
      <c r="I59" s="47">
        <f t="shared" si="55"/>
        <v>3126</v>
      </c>
      <c r="J59" s="47">
        <f t="shared" si="55"/>
        <v>781.5</v>
      </c>
      <c r="K59" s="47">
        <f t="shared" si="55"/>
        <v>449</v>
      </c>
      <c r="L59" s="47">
        <f t="shared" si="2"/>
        <v>57.45361484325016</v>
      </c>
      <c r="M59" s="48">
        <f t="shared" si="56"/>
        <v>386</v>
      </c>
      <c r="N59" s="48">
        <f t="shared" si="56"/>
        <v>96.5</v>
      </c>
      <c r="O59" s="48">
        <v>16.2</v>
      </c>
      <c r="P59" s="49">
        <f t="shared" si="10"/>
        <v>16.787564766839377</v>
      </c>
      <c r="Q59" s="50">
        <v>14</v>
      </c>
      <c r="R59" s="50">
        <f t="shared" si="11"/>
        <v>3.5</v>
      </c>
      <c r="S59" s="50">
        <v>16.2</v>
      </c>
      <c r="T59" s="50">
        <f t="shared" si="12"/>
        <v>462.85714285714283</v>
      </c>
      <c r="U59" s="50">
        <v>2400</v>
      </c>
      <c r="V59" s="50">
        <f t="shared" si="13"/>
        <v>600</v>
      </c>
      <c r="W59" s="50">
        <v>320.6</v>
      </c>
      <c r="X59" s="50">
        <f t="shared" si="14"/>
        <v>53.43333333333334</v>
      </c>
      <c r="Y59" s="50">
        <v>372</v>
      </c>
      <c r="Z59" s="50">
        <f t="shared" si="15"/>
        <v>93</v>
      </c>
      <c r="AA59" s="50">
        <v>101.2</v>
      </c>
      <c r="AB59" s="50">
        <f t="shared" si="16"/>
        <v>108.81720430107526</v>
      </c>
      <c r="AC59" s="50">
        <v>60</v>
      </c>
      <c r="AD59" s="50">
        <f t="shared" si="17"/>
        <v>15</v>
      </c>
      <c r="AE59" s="50">
        <v>0</v>
      </c>
      <c r="AF59" s="50">
        <f t="shared" si="51"/>
        <v>0</v>
      </c>
      <c r="AG59" s="50">
        <v>0</v>
      </c>
      <c r="AH59" s="50">
        <f t="shared" si="19"/>
        <v>0</v>
      </c>
      <c r="AI59" s="50">
        <v>0</v>
      </c>
      <c r="AJ59" s="50" t="e">
        <f t="shared" si="20"/>
        <v>#DIV/0!</v>
      </c>
      <c r="AK59" s="50">
        <v>0</v>
      </c>
      <c r="AL59" s="50">
        <f t="shared" si="21"/>
        <v>0</v>
      </c>
      <c r="AM59" s="50">
        <v>0</v>
      </c>
      <c r="AN59" s="50">
        <v>0</v>
      </c>
      <c r="AO59" s="50">
        <f t="shared" si="22"/>
        <v>0</v>
      </c>
      <c r="AP59" s="50">
        <v>0</v>
      </c>
      <c r="AQ59" s="50">
        <v>11223.9</v>
      </c>
      <c r="AR59" s="50">
        <f t="shared" si="23"/>
        <v>2805.975</v>
      </c>
      <c r="AS59" s="50">
        <v>2806</v>
      </c>
      <c r="AT59" s="50">
        <v>0</v>
      </c>
      <c r="AU59" s="50">
        <f t="shared" si="25"/>
        <v>0</v>
      </c>
      <c r="AV59" s="50">
        <v>0</v>
      </c>
      <c r="AW59" s="50">
        <v>0</v>
      </c>
      <c r="AX59" s="50">
        <f t="shared" si="26"/>
        <v>0</v>
      </c>
      <c r="AY59" s="50">
        <v>0</v>
      </c>
      <c r="AZ59" s="50">
        <v>0</v>
      </c>
      <c r="BA59" s="50">
        <f t="shared" si="27"/>
        <v>0</v>
      </c>
      <c r="BB59" s="50">
        <v>0</v>
      </c>
      <c r="BC59" s="47">
        <f t="shared" si="57"/>
        <v>280</v>
      </c>
      <c r="BD59" s="47">
        <f t="shared" si="57"/>
        <v>70</v>
      </c>
      <c r="BE59" s="47">
        <f t="shared" si="57"/>
        <v>11</v>
      </c>
      <c r="BF59" s="51">
        <f t="shared" si="28"/>
        <v>15.714285714285714</v>
      </c>
      <c r="BG59" s="50">
        <v>230</v>
      </c>
      <c r="BH59" s="50">
        <f t="shared" si="29"/>
        <v>57.5</v>
      </c>
      <c r="BI59" s="50">
        <v>11</v>
      </c>
      <c r="BJ59" s="50">
        <v>50</v>
      </c>
      <c r="BK59" s="50">
        <f t="shared" si="30"/>
        <v>12.5</v>
      </c>
      <c r="BL59" s="50">
        <v>0</v>
      </c>
      <c r="BM59" s="50">
        <v>0</v>
      </c>
      <c r="BN59" s="50">
        <f t="shared" si="31"/>
        <v>0</v>
      </c>
      <c r="BO59" s="50">
        <v>0</v>
      </c>
      <c r="BP59" s="50">
        <v>0</v>
      </c>
      <c r="BQ59" s="50">
        <f t="shared" si="32"/>
        <v>0</v>
      </c>
      <c r="BR59" s="50">
        <v>0</v>
      </c>
      <c r="BS59" s="50">
        <v>0</v>
      </c>
      <c r="BT59" s="50">
        <f t="shared" si="33"/>
        <v>0</v>
      </c>
      <c r="BU59" s="50">
        <v>0</v>
      </c>
      <c r="BV59" s="50">
        <v>0</v>
      </c>
      <c r="BW59" s="50">
        <f t="shared" si="34"/>
        <v>0</v>
      </c>
      <c r="BX59" s="50">
        <v>0</v>
      </c>
      <c r="BY59" s="50">
        <v>0</v>
      </c>
      <c r="BZ59" s="50">
        <f t="shared" si="35"/>
        <v>0</v>
      </c>
      <c r="CA59" s="50">
        <v>0</v>
      </c>
      <c r="CB59" s="50">
        <v>0</v>
      </c>
      <c r="CC59" s="50">
        <f t="shared" si="36"/>
        <v>0</v>
      </c>
      <c r="CD59" s="50">
        <v>0</v>
      </c>
      <c r="CE59" s="50">
        <v>0</v>
      </c>
      <c r="CF59" s="50">
        <f t="shared" si="37"/>
        <v>0</v>
      </c>
      <c r="CG59" s="50">
        <v>0</v>
      </c>
      <c r="CH59" s="50">
        <v>0</v>
      </c>
      <c r="CI59" s="50">
        <f t="shared" si="38"/>
        <v>0</v>
      </c>
      <c r="CJ59" s="50">
        <v>0</v>
      </c>
      <c r="CK59" s="50">
        <v>0</v>
      </c>
      <c r="CL59" s="50">
        <f t="shared" si="39"/>
        <v>0</v>
      </c>
      <c r="CM59" s="50">
        <v>0</v>
      </c>
      <c r="CN59" s="50">
        <v>0</v>
      </c>
      <c r="CO59" s="50">
        <f t="shared" si="40"/>
        <v>0</v>
      </c>
      <c r="CP59" s="50">
        <v>0</v>
      </c>
      <c r="CQ59" s="54">
        <v>0</v>
      </c>
      <c r="CR59" s="46">
        <f t="shared" si="52"/>
        <v>14349.9</v>
      </c>
      <c r="CS59" s="46">
        <f t="shared" si="52"/>
        <v>3587.475</v>
      </c>
      <c r="CT59" s="46">
        <f t="shared" si="6"/>
        <v>3255</v>
      </c>
      <c r="CU59" s="54">
        <v>0</v>
      </c>
      <c r="CV59" s="50">
        <f t="shared" si="41"/>
        <v>0</v>
      </c>
      <c r="CW59" s="53">
        <v>0</v>
      </c>
      <c r="CX59" s="54">
        <v>0</v>
      </c>
      <c r="CY59" s="50">
        <f t="shared" si="42"/>
        <v>0</v>
      </c>
      <c r="CZ59" s="50">
        <v>0</v>
      </c>
      <c r="DA59" s="54">
        <v>0</v>
      </c>
      <c r="DB59" s="50">
        <f t="shared" si="43"/>
        <v>0</v>
      </c>
      <c r="DC59" s="50">
        <v>0</v>
      </c>
      <c r="DD59" s="54">
        <v>0</v>
      </c>
      <c r="DE59" s="50">
        <f t="shared" si="44"/>
        <v>0</v>
      </c>
      <c r="DF59" s="50">
        <v>0</v>
      </c>
      <c r="DG59" s="54">
        <v>0</v>
      </c>
      <c r="DH59" s="50">
        <f t="shared" si="45"/>
        <v>0</v>
      </c>
      <c r="DI59" s="50">
        <v>0</v>
      </c>
      <c r="DJ59" s="54">
        <v>1793.7</v>
      </c>
      <c r="DK59" s="50">
        <f t="shared" si="46"/>
        <v>448.42499999999995</v>
      </c>
      <c r="DL59" s="54">
        <v>0</v>
      </c>
      <c r="DM59" s="54">
        <v>0</v>
      </c>
      <c r="DN59" s="52">
        <f t="shared" si="53"/>
        <v>1793.7</v>
      </c>
      <c r="DO59" s="52">
        <f t="shared" si="53"/>
        <v>448.42499999999995</v>
      </c>
      <c r="DP59" s="52">
        <f t="shared" si="8"/>
        <v>0</v>
      </c>
    </row>
    <row r="60" spans="1:120" ht="17.25">
      <c r="A60" s="15">
        <v>51</v>
      </c>
      <c r="B60" s="42" t="s">
        <v>57</v>
      </c>
      <c r="C60" s="50">
        <v>15.1</v>
      </c>
      <c r="D60" s="50">
        <v>195.2</v>
      </c>
      <c r="E60" s="46">
        <f t="shared" si="54"/>
        <v>4464</v>
      </c>
      <c r="F60" s="46">
        <f t="shared" si="54"/>
        <v>1116</v>
      </c>
      <c r="G60" s="46">
        <f t="shared" si="54"/>
        <v>894.5</v>
      </c>
      <c r="H60" s="46">
        <f t="shared" si="9"/>
        <v>80.15232974910394</v>
      </c>
      <c r="I60" s="47">
        <f t="shared" si="55"/>
        <v>964</v>
      </c>
      <c r="J60" s="47">
        <f t="shared" si="55"/>
        <v>241</v>
      </c>
      <c r="K60" s="47">
        <f t="shared" si="55"/>
        <v>19.5</v>
      </c>
      <c r="L60" s="47">
        <f t="shared" si="2"/>
        <v>8.091286307053942</v>
      </c>
      <c r="M60" s="48">
        <f t="shared" si="56"/>
        <v>601</v>
      </c>
      <c r="N60" s="48">
        <f t="shared" si="56"/>
        <v>150.25</v>
      </c>
      <c r="O60" s="48">
        <f t="shared" si="56"/>
        <v>0</v>
      </c>
      <c r="P60" s="49">
        <f t="shared" si="10"/>
        <v>0</v>
      </c>
      <c r="Q60" s="50">
        <v>401</v>
      </c>
      <c r="R60" s="50">
        <f t="shared" si="11"/>
        <v>100.25</v>
      </c>
      <c r="S60" s="50">
        <v>0</v>
      </c>
      <c r="T60" s="50">
        <f t="shared" si="12"/>
        <v>0</v>
      </c>
      <c r="U60" s="50">
        <v>303</v>
      </c>
      <c r="V60" s="50">
        <f t="shared" si="13"/>
        <v>75.75</v>
      </c>
      <c r="W60" s="50">
        <v>19.5</v>
      </c>
      <c r="X60" s="50">
        <f t="shared" si="14"/>
        <v>25.742574257425744</v>
      </c>
      <c r="Y60" s="50">
        <v>200</v>
      </c>
      <c r="Z60" s="50">
        <f t="shared" si="15"/>
        <v>50</v>
      </c>
      <c r="AA60" s="50">
        <v>0</v>
      </c>
      <c r="AB60" s="50">
        <f t="shared" si="16"/>
        <v>0</v>
      </c>
      <c r="AC60" s="50">
        <v>60</v>
      </c>
      <c r="AD60" s="50">
        <f t="shared" si="17"/>
        <v>15</v>
      </c>
      <c r="AE60" s="50">
        <v>0</v>
      </c>
      <c r="AF60" s="50">
        <f t="shared" si="51"/>
        <v>0</v>
      </c>
      <c r="AG60" s="50">
        <v>0</v>
      </c>
      <c r="AH60" s="50">
        <f t="shared" si="19"/>
        <v>0</v>
      </c>
      <c r="AI60" s="50">
        <v>0</v>
      </c>
      <c r="AJ60" s="50" t="e">
        <f t="shared" si="20"/>
        <v>#DIV/0!</v>
      </c>
      <c r="AK60" s="50">
        <v>0</v>
      </c>
      <c r="AL60" s="50">
        <f t="shared" si="21"/>
        <v>0</v>
      </c>
      <c r="AM60" s="50">
        <v>0</v>
      </c>
      <c r="AN60" s="50">
        <v>0</v>
      </c>
      <c r="AO60" s="50">
        <f t="shared" si="22"/>
        <v>0</v>
      </c>
      <c r="AP60" s="50">
        <v>0</v>
      </c>
      <c r="AQ60" s="50">
        <v>3500</v>
      </c>
      <c r="AR60" s="50">
        <f t="shared" si="23"/>
        <v>875</v>
      </c>
      <c r="AS60" s="50">
        <v>875</v>
      </c>
      <c r="AT60" s="50">
        <v>0</v>
      </c>
      <c r="AU60" s="50">
        <f t="shared" si="25"/>
        <v>0</v>
      </c>
      <c r="AV60" s="50">
        <v>0</v>
      </c>
      <c r="AW60" s="50">
        <v>0</v>
      </c>
      <c r="AX60" s="50">
        <f t="shared" si="26"/>
        <v>0</v>
      </c>
      <c r="AY60" s="50">
        <v>0</v>
      </c>
      <c r="AZ60" s="50">
        <v>0</v>
      </c>
      <c r="BA60" s="50">
        <f t="shared" si="27"/>
        <v>0</v>
      </c>
      <c r="BB60" s="50">
        <v>0</v>
      </c>
      <c r="BC60" s="47">
        <f t="shared" si="57"/>
        <v>0</v>
      </c>
      <c r="BD60" s="47">
        <f t="shared" si="57"/>
        <v>0</v>
      </c>
      <c r="BE60" s="47">
        <f t="shared" si="57"/>
        <v>0</v>
      </c>
      <c r="BF60" s="51" t="e">
        <f t="shared" si="28"/>
        <v>#DIV/0!</v>
      </c>
      <c r="BG60" s="50">
        <v>0</v>
      </c>
      <c r="BH60" s="50">
        <f t="shared" si="29"/>
        <v>0</v>
      </c>
      <c r="BI60" s="50">
        <v>0</v>
      </c>
      <c r="BJ60" s="50">
        <v>0</v>
      </c>
      <c r="BK60" s="50">
        <f t="shared" si="30"/>
        <v>0</v>
      </c>
      <c r="BL60" s="50">
        <v>0</v>
      </c>
      <c r="BM60" s="50">
        <v>0</v>
      </c>
      <c r="BN60" s="50">
        <f t="shared" si="31"/>
        <v>0</v>
      </c>
      <c r="BO60" s="50">
        <v>0</v>
      </c>
      <c r="BP60" s="50">
        <v>0</v>
      </c>
      <c r="BQ60" s="50">
        <f t="shared" si="32"/>
        <v>0</v>
      </c>
      <c r="BR60" s="50">
        <v>0</v>
      </c>
      <c r="BS60" s="50">
        <v>0</v>
      </c>
      <c r="BT60" s="50">
        <f t="shared" si="33"/>
        <v>0</v>
      </c>
      <c r="BU60" s="50">
        <v>0</v>
      </c>
      <c r="BV60" s="50">
        <v>0</v>
      </c>
      <c r="BW60" s="50">
        <f t="shared" si="34"/>
        <v>0</v>
      </c>
      <c r="BX60" s="50">
        <v>0</v>
      </c>
      <c r="BY60" s="50">
        <v>0</v>
      </c>
      <c r="BZ60" s="50">
        <f t="shared" si="35"/>
        <v>0</v>
      </c>
      <c r="CA60" s="50">
        <v>0</v>
      </c>
      <c r="CB60" s="50">
        <v>0</v>
      </c>
      <c r="CC60" s="50">
        <f t="shared" si="36"/>
        <v>0</v>
      </c>
      <c r="CD60" s="50">
        <v>0</v>
      </c>
      <c r="CE60" s="50">
        <v>0</v>
      </c>
      <c r="CF60" s="50">
        <f t="shared" si="37"/>
        <v>0</v>
      </c>
      <c r="CG60" s="50">
        <v>0</v>
      </c>
      <c r="CH60" s="50">
        <v>0</v>
      </c>
      <c r="CI60" s="50">
        <f t="shared" si="38"/>
        <v>0</v>
      </c>
      <c r="CJ60" s="50">
        <v>0</v>
      </c>
      <c r="CK60" s="50">
        <v>0</v>
      </c>
      <c r="CL60" s="50">
        <f t="shared" si="39"/>
        <v>0</v>
      </c>
      <c r="CM60" s="50">
        <v>0</v>
      </c>
      <c r="CN60" s="50">
        <v>0</v>
      </c>
      <c r="CO60" s="50">
        <f t="shared" si="40"/>
        <v>0</v>
      </c>
      <c r="CP60" s="50">
        <v>0</v>
      </c>
      <c r="CQ60" s="54">
        <v>0</v>
      </c>
      <c r="CR60" s="46">
        <f t="shared" si="52"/>
        <v>4464</v>
      </c>
      <c r="CS60" s="46">
        <f t="shared" si="52"/>
        <v>1116</v>
      </c>
      <c r="CT60" s="46">
        <f t="shared" si="6"/>
        <v>894.5</v>
      </c>
      <c r="CU60" s="54">
        <v>0</v>
      </c>
      <c r="CV60" s="50">
        <f t="shared" si="41"/>
        <v>0</v>
      </c>
      <c r="CW60" s="53">
        <v>0</v>
      </c>
      <c r="CX60" s="54">
        <v>0</v>
      </c>
      <c r="CY60" s="50">
        <f t="shared" si="42"/>
        <v>0</v>
      </c>
      <c r="CZ60" s="50">
        <v>0</v>
      </c>
      <c r="DA60" s="54">
        <v>0</v>
      </c>
      <c r="DB60" s="50">
        <f t="shared" si="43"/>
        <v>0</v>
      </c>
      <c r="DC60" s="50">
        <v>0</v>
      </c>
      <c r="DD60" s="54">
        <v>0</v>
      </c>
      <c r="DE60" s="50">
        <f t="shared" si="44"/>
        <v>0</v>
      </c>
      <c r="DF60" s="50">
        <v>0</v>
      </c>
      <c r="DG60" s="54">
        <v>0</v>
      </c>
      <c r="DH60" s="50">
        <f t="shared" si="45"/>
        <v>0</v>
      </c>
      <c r="DI60" s="50">
        <v>0</v>
      </c>
      <c r="DJ60" s="54">
        <v>223</v>
      </c>
      <c r="DK60" s="50">
        <f t="shared" si="46"/>
        <v>55.75</v>
      </c>
      <c r="DL60" s="54">
        <v>0</v>
      </c>
      <c r="DM60" s="54">
        <v>0</v>
      </c>
      <c r="DN60" s="52">
        <f t="shared" si="53"/>
        <v>223</v>
      </c>
      <c r="DO60" s="52">
        <f t="shared" si="53"/>
        <v>55.75</v>
      </c>
      <c r="DP60" s="52">
        <f t="shared" si="8"/>
        <v>0</v>
      </c>
    </row>
    <row r="61" spans="1:120" ht="17.25">
      <c r="A61" s="15">
        <v>52</v>
      </c>
      <c r="B61" s="42" t="s">
        <v>58</v>
      </c>
      <c r="C61" s="50">
        <v>282.4</v>
      </c>
      <c r="D61" s="50">
        <v>0</v>
      </c>
      <c r="E61" s="46">
        <f t="shared" si="54"/>
        <v>10920.2</v>
      </c>
      <c r="F61" s="46">
        <f t="shared" si="54"/>
        <v>2730.05</v>
      </c>
      <c r="G61" s="46">
        <f t="shared" si="54"/>
        <v>2237.5</v>
      </c>
      <c r="H61" s="46">
        <f t="shared" si="9"/>
        <v>81.95820589366494</v>
      </c>
      <c r="I61" s="47">
        <f t="shared" si="55"/>
        <v>5509</v>
      </c>
      <c r="J61" s="47">
        <f t="shared" si="55"/>
        <v>1377.25</v>
      </c>
      <c r="K61" s="47">
        <f t="shared" si="55"/>
        <v>1084.7</v>
      </c>
      <c r="L61" s="47">
        <f t="shared" si="2"/>
        <v>78.75839535305863</v>
      </c>
      <c r="M61" s="48">
        <f t="shared" si="56"/>
        <v>1143.8000000000002</v>
      </c>
      <c r="N61" s="48">
        <f t="shared" si="56"/>
        <v>285.95000000000005</v>
      </c>
      <c r="O61" s="48">
        <v>0.2</v>
      </c>
      <c r="P61" s="49">
        <f t="shared" si="10"/>
        <v>0.0699422976044763</v>
      </c>
      <c r="Q61" s="50">
        <v>61.9</v>
      </c>
      <c r="R61" s="50">
        <f t="shared" si="11"/>
        <v>15.475</v>
      </c>
      <c r="S61" s="50">
        <v>0.2</v>
      </c>
      <c r="T61" s="50">
        <f t="shared" si="12"/>
        <v>1.2924071082390953</v>
      </c>
      <c r="U61" s="50">
        <v>2309.2</v>
      </c>
      <c r="V61" s="50">
        <f t="shared" si="13"/>
        <v>577.3</v>
      </c>
      <c r="W61" s="50">
        <v>559.7</v>
      </c>
      <c r="X61" s="50">
        <f t="shared" si="14"/>
        <v>96.95132513424565</v>
      </c>
      <c r="Y61" s="50">
        <v>1081.9</v>
      </c>
      <c r="Z61" s="50">
        <f t="shared" si="15"/>
        <v>270.475</v>
      </c>
      <c r="AA61" s="50">
        <v>165.8</v>
      </c>
      <c r="AB61" s="50">
        <f t="shared" si="16"/>
        <v>61.29956557907385</v>
      </c>
      <c r="AC61" s="50">
        <v>36</v>
      </c>
      <c r="AD61" s="50">
        <f t="shared" si="17"/>
        <v>9</v>
      </c>
      <c r="AE61" s="50">
        <v>6</v>
      </c>
      <c r="AF61" s="50">
        <f t="shared" si="51"/>
        <v>66.66666666666667</v>
      </c>
      <c r="AG61" s="50">
        <v>0</v>
      </c>
      <c r="AH61" s="50">
        <f t="shared" si="19"/>
        <v>0</v>
      </c>
      <c r="AI61" s="50">
        <v>0</v>
      </c>
      <c r="AJ61" s="50" t="e">
        <f t="shared" si="20"/>
        <v>#DIV/0!</v>
      </c>
      <c r="AK61" s="50">
        <v>0</v>
      </c>
      <c r="AL61" s="50">
        <f t="shared" si="21"/>
        <v>0</v>
      </c>
      <c r="AM61" s="50">
        <v>0</v>
      </c>
      <c r="AN61" s="50">
        <v>0</v>
      </c>
      <c r="AO61" s="50">
        <f t="shared" si="22"/>
        <v>0</v>
      </c>
      <c r="AP61" s="50">
        <v>0</v>
      </c>
      <c r="AQ61" s="50">
        <v>4661.2</v>
      </c>
      <c r="AR61" s="50">
        <f t="shared" si="23"/>
        <v>1165.3</v>
      </c>
      <c r="AS61" s="50">
        <v>1152.8</v>
      </c>
      <c r="AT61" s="50">
        <v>0</v>
      </c>
      <c r="AU61" s="50">
        <f t="shared" si="25"/>
        <v>0</v>
      </c>
      <c r="AV61" s="50">
        <v>0</v>
      </c>
      <c r="AW61" s="50">
        <v>0</v>
      </c>
      <c r="AX61" s="50">
        <f t="shared" si="26"/>
        <v>0</v>
      </c>
      <c r="AY61" s="50">
        <v>0</v>
      </c>
      <c r="AZ61" s="50">
        <v>0</v>
      </c>
      <c r="BA61" s="50">
        <f t="shared" si="27"/>
        <v>0</v>
      </c>
      <c r="BB61" s="50">
        <v>0</v>
      </c>
      <c r="BC61" s="47">
        <f t="shared" si="57"/>
        <v>2020</v>
      </c>
      <c r="BD61" s="47">
        <f t="shared" si="57"/>
        <v>505</v>
      </c>
      <c r="BE61" s="47">
        <f t="shared" si="57"/>
        <v>353</v>
      </c>
      <c r="BF61" s="51">
        <f t="shared" si="28"/>
        <v>69.9009900990099</v>
      </c>
      <c r="BG61" s="50">
        <v>1000</v>
      </c>
      <c r="BH61" s="50">
        <f t="shared" si="29"/>
        <v>250</v>
      </c>
      <c r="BI61" s="50">
        <v>138</v>
      </c>
      <c r="BJ61" s="50">
        <v>0</v>
      </c>
      <c r="BK61" s="50">
        <f t="shared" si="30"/>
        <v>0</v>
      </c>
      <c r="BL61" s="50">
        <v>0</v>
      </c>
      <c r="BM61" s="50">
        <v>1020</v>
      </c>
      <c r="BN61" s="50">
        <f t="shared" si="31"/>
        <v>255</v>
      </c>
      <c r="BO61" s="50">
        <v>215</v>
      </c>
      <c r="BP61" s="50">
        <v>0</v>
      </c>
      <c r="BQ61" s="50">
        <f t="shared" si="32"/>
        <v>0</v>
      </c>
      <c r="BR61" s="50">
        <v>0</v>
      </c>
      <c r="BS61" s="50">
        <v>0</v>
      </c>
      <c r="BT61" s="50">
        <f t="shared" si="33"/>
        <v>0</v>
      </c>
      <c r="BU61" s="50">
        <v>0</v>
      </c>
      <c r="BV61" s="50">
        <v>0</v>
      </c>
      <c r="BW61" s="50">
        <f t="shared" si="34"/>
        <v>0</v>
      </c>
      <c r="BX61" s="50">
        <v>0</v>
      </c>
      <c r="BY61" s="50">
        <v>0</v>
      </c>
      <c r="BZ61" s="50">
        <f t="shared" si="35"/>
        <v>0</v>
      </c>
      <c r="CA61" s="50">
        <v>0</v>
      </c>
      <c r="CB61" s="50">
        <v>0</v>
      </c>
      <c r="CC61" s="50">
        <f t="shared" si="36"/>
        <v>0</v>
      </c>
      <c r="CD61" s="50">
        <v>0</v>
      </c>
      <c r="CE61" s="50">
        <v>0</v>
      </c>
      <c r="CF61" s="50">
        <f t="shared" si="37"/>
        <v>0</v>
      </c>
      <c r="CG61" s="50">
        <v>0</v>
      </c>
      <c r="CH61" s="50">
        <v>0</v>
      </c>
      <c r="CI61" s="50">
        <f t="shared" si="38"/>
        <v>0</v>
      </c>
      <c r="CJ61" s="50">
        <v>0</v>
      </c>
      <c r="CK61" s="50">
        <v>0</v>
      </c>
      <c r="CL61" s="50">
        <f t="shared" si="39"/>
        <v>0</v>
      </c>
      <c r="CM61" s="50">
        <v>0</v>
      </c>
      <c r="CN61" s="50">
        <v>0</v>
      </c>
      <c r="CO61" s="50">
        <f t="shared" si="40"/>
        <v>0</v>
      </c>
      <c r="CP61" s="50">
        <v>0</v>
      </c>
      <c r="CQ61" s="54">
        <v>0</v>
      </c>
      <c r="CR61" s="46">
        <f t="shared" si="52"/>
        <v>10170.2</v>
      </c>
      <c r="CS61" s="46">
        <f t="shared" si="52"/>
        <v>2542.55</v>
      </c>
      <c r="CT61" s="46">
        <f t="shared" si="6"/>
        <v>2237.5</v>
      </c>
      <c r="CU61" s="50">
        <v>0</v>
      </c>
      <c r="CV61" s="50">
        <f t="shared" si="41"/>
        <v>0</v>
      </c>
      <c r="CW61" s="53">
        <v>0</v>
      </c>
      <c r="CX61" s="50">
        <v>0</v>
      </c>
      <c r="CY61" s="50">
        <f t="shared" si="42"/>
        <v>0</v>
      </c>
      <c r="CZ61" s="50">
        <v>0</v>
      </c>
      <c r="DA61" s="50">
        <v>0</v>
      </c>
      <c r="DB61" s="50">
        <f t="shared" si="43"/>
        <v>0</v>
      </c>
      <c r="DC61" s="50">
        <v>0</v>
      </c>
      <c r="DD61" s="50">
        <v>0</v>
      </c>
      <c r="DE61" s="50">
        <f t="shared" si="44"/>
        <v>0</v>
      </c>
      <c r="DF61" s="50">
        <v>0</v>
      </c>
      <c r="DG61" s="50">
        <v>750</v>
      </c>
      <c r="DH61" s="50">
        <f t="shared" si="45"/>
        <v>187.5</v>
      </c>
      <c r="DI61" s="50">
        <v>0</v>
      </c>
      <c r="DJ61" s="50">
        <v>600</v>
      </c>
      <c r="DK61" s="50">
        <f t="shared" si="46"/>
        <v>150</v>
      </c>
      <c r="DL61" s="54">
        <v>0</v>
      </c>
      <c r="DM61" s="54">
        <v>0</v>
      </c>
      <c r="DN61" s="52">
        <f t="shared" si="53"/>
        <v>1350</v>
      </c>
      <c r="DO61" s="52">
        <f t="shared" si="53"/>
        <v>337.5</v>
      </c>
      <c r="DP61" s="52">
        <f t="shared" si="8"/>
        <v>0</v>
      </c>
    </row>
    <row r="62" spans="1:120" ht="17.25">
      <c r="A62" s="15">
        <v>53</v>
      </c>
      <c r="B62" s="42" t="s">
        <v>59</v>
      </c>
      <c r="C62" s="50">
        <v>476.8</v>
      </c>
      <c r="D62" s="50">
        <v>0</v>
      </c>
      <c r="E62" s="46">
        <f t="shared" si="54"/>
        <v>6578.1</v>
      </c>
      <c r="F62" s="46">
        <f t="shared" si="54"/>
        <v>1644.525</v>
      </c>
      <c r="G62" s="46">
        <f t="shared" si="54"/>
        <v>1265</v>
      </c>
      <c r="H62" s="46">
        <f t="shared" si="9"/>
        <v>76.92190754169137</v>
      </c>
      <c r="I62" s="47">
        <f t="shared" si="55"/>
        <v>3078.1</v>
      </c>
      <c r="J62" s="47">
        <f t="shared" si="55"/>
        <v>769.525</v>
      </c>
      <c r="K62" s="47">
        <f t="shared" si="55"/>
        <v>390.00000000000006</v>
      </c>
      <c r="L62" s="47">
        <f t="shared" si="2"/>
        <v>50.68061466489069</v>
      </c>
      <c r="M62" s="48">
        <f t="shared" si="56"/>
        <v>215.4</v>
      </c>
      <c r="N62" s="48">
        <f t="shared" si="56"/>
        <v>53.849999999999994</v>
      </c>
      <c r="O62" s="48">
        <f t="shared" si="56"/>
        <v>37.4</v>
      </c>
      <c r="P62" s="49">
        <f t="shared" si="10"/>
        <v>69.45218198700094</v>
      </c>
      <c r="Q62" s="50">
        <v>0</v>
      </c>
      <c r="R62" s="50">
        <f t="shared" si="11"/>
        <v>0</v>
      </c>
      <c r="S62" s="50">
        <v>0.1</v>
      </c>
      <c r="T62" s="50" t="e">
        <f t="shared" si="12"/>
        <v>#DIV/0!</v>
      </c>
      <c r="U62" s="50">
        <v>2542.7</v>
      </c>
      <c r="V62" s="50">
        <f t="shared" si="13"/>
        <v>635.675</v>
      </c>
      <c r="W62" s="50">
        <v>337.6</v>
      </c>
      <c r="X62" s="50">
        <f t="shared" si="14"/>
        <v>53.10889998820152</v>
      </c>
      <c r="Y62" s="50">
        <v>215.4</v>
      </c>
      <c r="Z62" s="50">
        <f t="shared" si="15"/>
        <v>53.849999999999994</v>
      </c>
      <c r="AA62" s="50">
        <v>37.3</v>
      </c>
      <c r="AB62" s="50">
        <f t="shared" si="16"/>
        <v>69.26648096564531</v>
      </c>
      <c r="AC62" s="50">
        <v>10</v>
      </c>
      <c r="AD62" s="50">
        <f t="shared" si="17"/>
        <v>2.5</v>
      </c>
      <c r="AE62" s="50">
        <v>15</v>
      </c>
      <c r="AF62" s="50">
        <f t="shared" si="51"/>
        <v>600</v>
      </c>
      <c r="AG62" s="50">
        <v>0</v>
      </c>
      <c r="AH62" s="50">
        <f t="shared" si="19"/>
        <v>0</v>
      </c>
      <c r="AI62" s="50">
        <v>0</v>
      </c>
      <c r="AJ62" s="50" t="e">
        <f t="shared" si="20"/>
        <v>#DIV/0!</v>
      </c>
      <c r="AK62" s="50">
        <v>0</v>
      </c>
      <c r="AL62" s="50">
        <f t="shared" si="21"/>
        <v>0</v>
      </c>
      <c r="AM62" s="50">
        <v>0</v>
      </c>
      <c r="AN62" s="50">
        <v>0</v>
      </c>
      <c r="AO62" s="50">
        <f t="shared" si="22"/>
        <v>0</v>
      </c>
      <c r="AP62" s="50">
        <v>0</v>
      </c>
      <c r="AQ62" s="50">
        <v>3500</v>
      </c>
      <c r="AR62" s="50">
        <f t="shared" si="23"/>
        <v>875</v>
      </c>
      <c r="AS62" s="50">
        <v>875</v>
      </c>
      <c r="AT62" s="50">
        <v>0</v>
      </c>
      <c r="AU62" s="50">
        <f t="shared" si="25"/>
        <v>0</v>
      </c>
      <c r="AV62" s="50">
        <v>0</v>
      </c>
      <c r="AW62" s="50">
        <v>0</v>
      </c>
      <c r="AX62" s="50">
        <f t="shared" si="26"/>
        <v>0</v>
      </c>
      <c r="AY62" s="50">
        <v>0</v>
      </c>
      <c r="AZ62" s="50">
        <v>0</v>
      </c>
      <c r="BA62" s="50">
        <f t="shared" si="27"/>
        <v>0</v>
      </c>
      <c r="BB62" s="50">
        <v>0</v>
      </c>
      <c r="BC62" s="47">
        <f t="shared" si="57"/>
        <v>310</v>
      </c>
      <c r="BD62" s="47">
        <f t="shared" si="57"/>
        <v>77.5</v>
      </c>
      <c r="BE62" s="47">
        <f t="shared" si="57"/>
        <v>0</v>
      </c>
      <c r="BF62" s="51">
        <f t="shared" si="28"/>
        <v>0</v>
      </c>
      <c r="BG62" s="50">
        <v>310</v>
      </c>
      <c r="BH62" s="50">
        <f t="shared" si="29"/>
        <v>77.5</v>
      </c>
      <c r="BI62" s="50">
        <v>0</v>
      </c>
      <c r="BJ62" s="50">
        <v>0</v>
      </c>
      <c r="BK62" s="50">
        <f t="shared" si="30"/>
        <v>0</v>
      </c>
      <c r="BL62" s="50">
        <v>0</v>
      </c>
      <c r="BM62" s="50">
        <v>0</v>
      </c>
      <c r="BN62" s="50">
        <f t="shared" si="31"/>
        <v>0</v>
      </c>
      <c r="BO62" s="50">
        <v>0</v>
      </c>
      <c r="BP62" s="50">
        <v>0</v>
      </c>
      <c r="BQ62" s="50">
        <f t="shared" si="32"/>
        <v>0</v>
      </c>
      <c r="BR62" s="50">
        <v>0</v>
      </c>
      <c r="BS62" s="50">
        <v>0</v>
      </c>
      <c r="BT62" s="50">
        <f t="shared" si="33"/>
        <v>0</v>
      </c>
      <c r="BU62" s="50">
        <v>0</v>
      </c>
      <c r="BV62" s="50">
        <v>0</v>
      </c>
      <c r="BW62" s="50">
        <f t="shared" si="34"/>
        <v>0</v>
      </c>
      <c r="BX62" s="50">
        <v>0</v>
      </c>
      <c r="BY62" s="50">
        <v>0</v>
      </c>
      <c r="BZ62" s="50">
        <f t="shared" si="35"/>
        <v>0</v>
      </c>
      <c r="CA62" s="50">
        <v>0</v>
      </c>
      <c r="CB62" s="50">
        <v>0</v>
      </c>
      <c r="CC62" s="50">
        <f t="shared" si="36"/>
        <v>0</v>
      </c>
      <c r="CD62" s="50">
        <v>0</v>
      </c>
      <c r="CE62" s="50">
        <v>0</v>
      </c>
      <c r="CF62" s="50">
        <f t="shared" si="37"/>
        <v>0</v>
      </c>
      <c r="CG62" s="50">
        <v>0</v>
      </c>
      <c r="CH62" s="50">
        <v>0</v>
      </c>
      <c r="CI62" s="50">
        <f t="shared" si="38"/>
        <v>0</v>
      </c>
      <c r="CJ62" s="50">
        <v>0</v>
      </c>
      <c r="CK62" s="50">
        <v>0</v>
      </c>
      <c r="CL62" s="50">
        <f t="shared" si="39"/>
        <v>0</v>
      </c>
      <c r="CM62" s="50">
        <v>0</v>
      </c>
      <c r="CN62" s="50">
        <v>0</v>
      </c>
      <c r="CO62" s="50">
        <f t="shared" si="40"/>
        <v>0</v>
      </c>
      <c r="CP62" s="50">
        <v>0</v>
      </c>
      <c r="CQ62" s="54">
        <v>0</v>
      </c>
      <c r="CR62" s="46">
        <f t="shared" si="52"/>
        <v>6578.1</v>
      </c>
      <c r="CS62" s="46">
        <f t="shared" si="52"/>
        <v>1644.525</v>
      </c>
      <c r="CT62" s="46">
        <f t="shared" si="6"/>
        <v>1265</v>
      </c>
      <c r="CU62" s="50">
        <v>0</v>
      </c>
      <c r="CV62" s="50">
        <f t="shared" si="41"/>
        <v>0</v>
      </c>
      <c r="CW62" s="53">
        <v>0</v>
      </c>
      <c r="CX62" s="50">
        <v>0</v>
      </c>
      <c r="CY62" s="50">
        <f t="shared" si="42"/>
        <v>0</v>
      </c>
      <c r="CZ62" s="50">
        <v>0</v>
      </c>
      <c r="DA62" s="50">
        <v>0</v>
      </c>
      <c r="DB62" s="50">
        <f t="shared" si="43"/>
        <v>0</v>
      </c>
      <c r="DC62" s="50">
        <v>0</v>
      </c>
      <c r="DD62" s="50">
        <v>0</v>
      </c>
      <c r="DE62" s="50">
        <f t="shared" si="44"/>
        <v>0</v>
      </c>
      <c r="DF62" s="50">
        <v>0</v>
      </c>
      <c r="DG62" s="50">
        <v>0</v>
      </c>
      <c r="DH62" s="50">
        <f t="shared" si="45"/>
        <v>0</v>
      </c>
      <c r="DI62" s="50">
        <v>0</v>
      </c>
      <c r="DJ62" s="50">
        <v>329.6</v>
      </c>
      <c r="DK62" s="50">
        <f t="shared" si="46"/>
        <v>82.4</v>
      </c>
      <c r="DL62" s="54">
        <v>0</v>
      </c>
      <c r="DM62" s="54">
        <v>0</v>
      </c>
      <c r="DN62" s="52">
        <f t="shared" si="53"/>
        <v>329.6</v>
      </c>
      <c r="DO62" s="52">
        <f t="shared" si="53"/>
        <v>82.4</v>
      </c>
      <c r="DP62" s="52">
        <f t="shared" si="8"/>
        <v>0</v>
      </c>
    </row>
    <row r="63" spans="1:120" ht="17.25">
      <c r="A63" s="15">
        <v>54</v>
      </c>
      <c r="B63" s="42" t="s">
        <v>60</v>
      </c>
      <c r="C63" s="54">
        <v>925.9</v>
      </c>
      <c r="D63" s="54">
        <v>0</v>
      </c>
      <c r="E63" s="46">
        <f t="shared" si="54"/>
        <v>5981</v>
      </c>
      <c r="F63" s="46">
        <f t="shared" si="54"/>
        <v>1495.25</v>
      </c>
      <c r="G63" s="46">
        <f t="shared" si="54"/>
        <v>1453.1</v>
      </c>
      <c r="H63" s="46">
        <f t="shared" si="9"/>
        <v>97.18107339909714</v>
      </c>
      <c r="I63" s="47">
        <f t="shared" si="55"/>
        <v>2181</v>
      </c>
      <c r="J63" s="47">
        <f t="shared" si="55"/>
        <v>545.25</v>
      </c>
      <c r="K63" s="47">
        <f t="shared" si="55"/>
        <v>578.1</v>
      </c>
      <c r="L63" s="47">
        <f t="shared" si="2"/>
        <v>106.02475928473177</v>
      </c>
      <c r="M63" s="48">
        <f t="shared" si="56"/>
        <v>85</v>
      </c>
      <c r="N63" s="48">
        <f t="shared" si="56"/>
        <v>21.25</v>
      </c>
      <c r="O63" s="48">
        <f t="shared" si="56"/>
        <v>0</v>
      </c>
      <c r="P63" s="49">
        <f t="shared" si="10"/>
        <v>0</v>
      </c>
      <c r="Q63" s="54">
        <v>5</v>
      </c>
      <c r="R63" s="50">
        <f t="shared" si="11"/>
        <v>1.25</v>
      </c>
      <c r="S63" s="54">
        <v>0</v>
      </c>
      <c r="T63" s="50">
        <f t="shared" si="12"/>
        <v>0</v>
      </c>
      <c r="U63" s="54">
        <v>1086</v>
      </c>
      <c r="V63" s="50">
        <f t="shared" si="13"/>
        <v>271.5</v>
      </c>
      <c r="W63" s="54">
        <v>453.1</v>
      </c>
      <c r="X63" s="50">
        <f t="shared" si="14"/>
        <v>166.88766114180478</v>
      </c>
      <c r="Y63" s="54">
        <v>80</v>
      </c>
      <c r="Z63" s="50">
        <f t="shared" si="15"/>
        <v>20</v>
      </c>
      <c r="AA63" s="54">
        <v>0</v>
      </c>
      <c r="AB63" s="50">
        <f t="shared" si="16"/>
        <v>0</v>
      </c>
      <c r="AC63" s="54">
        <v>10</v>
      </c>
      <c r="AD63" s="50">
        <f t="shared" si="17"/>
        <v>2.5</v>
      </c>
      <c r="AE63" s="50">
        <v>0</v>
      </c>
      <c r="AF63" s="50">
        <f t="shared" si="51"/>
        <v>0</v>
      </c>
      <c r="AG63" s="54">
        <v>0</v>
      </c>
      <c r="AH63" s="50">
        <f t="shared" si="19"/>
        <v>0</v>
      </c>
      <c r="AI63" s="54">
        <v>0</v>
      </c>
      <c r="AJ63" s="50" t="e">
        <f t="shared" si="20"/>
        <v>#DIV/0!</v>
      </c>
      <c r="AK63" s="54">
        <v>0</v>
      </c>
      <c r="AL63" s="50">
        <f t="shared" si="21"/>
        <v>0</v>
      </c>
      <c r="AM63" s="50">
        <v>0</v>
      </c>
      <c r="AN63" s="54">
        <v>0</v>
      </c>
      <c r="AO63" s="50">
        <f t="shared" si="22"/>
        <v>0</v>
      </c>
      <c r="AP63" s="50">
        <v>0</v>
      </c>
      <c r="AQ63" s="54">
        <v>3500</v>
      </c>
      <c r="AR63" s="50">
        <f t="shared" si="23"/>
        <v>875</v>
      </c>
      <c r="AS63" s="50">
        <v>875</v>
      </c>
      <c r="AT63" s="54">
        <v>0</v>
      </c>
      <c r="AU63" s="50">
        <f t="shared" si="25"/>
        <v>0</v>
      </c>
      <c r="AV63" s="50">
        <v>0</v>
      </c>
      <c r="AW63" s="54">
        <v>0</v>
      </c>
      <c r="AX63" s="50">
        <f t="shared" si="26"/>
        <v>0</v>
      </c>
      <c r="AY63" s="50">
        <v>0</v>
      </c>
      <c r="AZ63" s="54">
        <v>0</v>
      </c>
      <c r="BA63" s="50">
        <f t="shared" si="27"/>
        <v>0</v>
      </c>
      <c r="BB63" s="50">
        <v>0</v>
      </c>
      <c r="BC63" s="47">
        <f t="shared" si="57"/>
        <v>700</v>
      </c>
      <c r="BD63" s="47">
        <f t="shared" si="57"/>
        <v>175</v>
      </c>
      <c r="BE63" s="47">
        <f t="shared" si="57"/>
        <v>125</v>
      </c>
      <c r="BF63" s="51">
        <f t="shared" si="28"/>
        <v>71.42857142857143</v>
      </c>
      <c r="BG63" s="54">
        <v>700</v>
      </c>
      <c r="BH63" s="50">
        <f t="shared" si="29"/>
        <v>175</v>
      </c>
      <c r="BI63" s="54">
        <v>125</v>
      </c>
      <c r="BJ63" s="54">
        <v>0</v>
      </c>
      <c r="BK63" s="50">
        <f t="shared" si="30"/>
        <v>0</v>
      </c>
      <c r="BL63" s="50">
        <v>0</v>
      </c>
      <c r="BM63" s="54">
        <v>0</v>
      </c>
      <c r="BN63" s="50">
        <f t="shared" si="31"/>
        <v>0</v>
      </c>
      <c r="BO63" s="50">
        <v>0</v>
      </c>
      <c r="BP63" s="54">
        <v>0</v>
      </c>
      <c r="BQ63" s="50">
        <f t="shared" si="32"/>
        <v>0</v>
      </c>
      <c r="BR63" s="50">
        <v>0</v>
      </c>
      <c r="BS63" s="54">
        <v>0</v>
      </c>
      <c r="BT63" s="50">
        <f t="shared" si="33"/>
        <v>0</v>
      </c>
      <c r="BU63" s="50">
        <v>0</v>
      </c>
      <c r="BV63" s="54">
        <v>0</v>
      </c>
      <c r="BW63" s="50">
        <f t="shared" si="34"/>
        <v>0</v>
      </c>
      <c r="BX63" s="50">
        <v>0</v>
      </c>
      <c r="BY63" s="54">
        <v>300</v>
      </c>
      <c r="BZ63" s="50">
        <f t="shared" si="35"/>
        <v>75</v>
      </c>
      <c r="CA63" s="50">
        <v>0</v>
      </c>
      <c r="CB63" s="54">
        <v>0</v>
      </c>
      <c r="CC63" s="50">
        <f t="shared" si="36"/>
        <v>0</v>
      </c>
      <c r="CD63" s="50">
        <v>0</v>
      </c>
      <c r="CE63" s="54">
        <v>0</v>
      </c>
      <c r="CF63" s="50">
        <f t="shared" si="37"/>
        <v>0</v>
      </c>
      <c r="CG63" s="50">
        <v>0</v>
      </c>
      <c r="CH63" s="54">
        <v>0</v>
      </c>
      <c r="CI63" s="50">
        <f t="shared" si="38"/>
        <v>0</v>
      </c>
      <c r="CJ63" s="50">
        <v>0</v>
      </c>
      <c r="CK63" s="54">
        <v>300</v>
      </c>
      <c r="CL63" s="50">
        <f t="shared" si="39"/>
        <v>75</v>
      </c>
      <c r="CM63" s="50">
        <v>0</v>
      </c>
      <c r="CN63" s="54">
        <v>0</v>
      </c>
      <c r="CO63" s="50">
        <f t="shared" si="40"/>
        <v>0</v>
      </c>
      <c r="CP63" s="50">
        <v>0</v>
      </c>
      <c r="CQ63" s="54">
        <v>0</v>
      </c>
      <c r="CR63" s="46">
        <f t="shared" si="52"/>
        <v>5981</v>
      </c>
      <c r="CS63" s="46">
        <f t="shared" si="52"/>
        <v>1495.25</v>
      </c>
      <c r="CT63" s="46">
        <f t="shared" si="6"/>
        <v>1453.1</v>
      </c>
      <c r="CU63" s="54">
        <v>0</v>
      </c>
      <c r="CV63" s="50">
        <f t="shared" si="41"/>
        <v>0</v>
      </c>
      <c r="CW63" s="53">
        <v>0</v>
      </c>
      <c r="CX63" s="54">
        <v>0</v>
      </c>
      <c r="CY63" s="50">
        <f t="shared" si="42"/>
        <v>0</v>
      </c>
      <c r="CZ63" s="50">
        <v>0</v>
      </c>
      <c r="DA63" s="54">
        <v>0</v>
      </c>
      <c r="DB63" s="50">
        <f t="shared" si="43"/>
        <v>0</v>
      </c>
      <c r="DC63" s="50">
        <v>0</v>
      </c>
      <c r="DD63" s="54">
        <v>0</v>
      </c>
      <c r="DE63" s="50">
        <f t="shared" si="44"/>
        <v>0</v>
      </c>
      <c r="DF63" s="50">
        <v>0</v>
      </c>
      <c r="DG63" s="54">
        <v>0</v>
      </c>
      <c r="DH63" s="50">
        <f t="shared" si="45"/>
        <v>0</v>
      </c>
      <c r="DI63" s="50">
        <v>0</v>
      </c>
      <c r="DJ63" s="54">
        <v>300</v>
      </c>
      <c r="DK63" s="50">
        <f t="shared" si="46"/>
        <v>75</v>
      </c>
      <c r="DL63" s="54">
        <v>0</v>
      </c>
      <c r="DM63" s="54">
        <v>0</v>
      </c>
      <c r="DN63" s="52">
        <f t="shared" si="53"/>
        <v>300</v>
      </c>
      <c r="DO63" s="52">
        <f t="shared" si="53"/>
        <v>75</v>
      </c>
      <c r="DP63" s="52">
        <f t="shared" si="8"/>
        <v>0</v>
      </c>
    </row>
    <row r="64" spans="1:120" ht="17.25">
      <c r="A64" s="15">
        <v>55</v>
      </c>
      <c r="B64" s="42" t="s">
        <v>61</v>
      </c>
      <c r="C64" s="54">
        <v>3614.5</v>
      </c>
      <c r="D64" s="54">
        <v>0</v>
      </c>
      <c r="E64" s="46">
        <f t="shared" si="54"/>
        <v>15951.900000000001</v>
      </c>
      <c r="F64" s="46">
        <f t="shared" si="54"/>
        <v>3987.9750000000004</v>
      </c>
      <c r="G64" s="46">
        <f t="shared" si="54"/>
        <v>3349.6</v>
      </c>
      <c r="H64" s="46">
        <f t="shared" si="9"/>
        <v>83.99250246052193</v>
      </c>
      <c r="I64" s="47">
        <f t="shared" si="55"/>
        <v>6376</v>
      </c>
      <c r="J64" s="47">
        <f t="shared" si="55"/>
        <v>1594</v>
      </c>
      <c r="K64" s="47">
        <f t="shared" si="55"/>
        <v>955.6</v>
      </c>
      <c r="L64" s="47">
        <f t="shared" si="2"/>
        <v>59.94981179422835</v>
      </c>
      <c r="M64" s="48">
        <f t="shared" si="56"/>
        <v>773</v>
      </c>
      <c r="N64" s="48">
        <f t="shared" si="56"/>
        <v>193.25</v>
      </c>
      <c r="O64" s="48">
        <f t="shared" si="56"/>
        <v>393.1</v>
      </c>
      <c r="P64" s="49">
        <f t="shared" si="10"/>
        <v>203.41526520051747</v>
      </c>
      <c r="Q64" s="54">
        <v>23</v>
      </c>
      <c r="R64" s="50">
        <f t="shared" si="11"/>
        <v>5.75</v>
      </c>
      <c r="S64" s="54">
        <v>1.5</v>
      </c>
      <c r="T64" s="50">
        <f t="shared" si="12"/>
        <v>26.08695652173913</v>
      </c>
      <c r="U64" s="54">
        <v>5400</v>
      </c>
      <c r="V64" s="50">
        <f t="shared" si="13"/>
        <v>1350</v>
      </c>
      <c r="W64" s="54">
        <v>552</v>
      </c>
      <c r="X64" s="50">
        <f t="shared" si="14"/>
        <v>40.888888888888886</v>
      </c>
      <c r="Y64" s="54">
        <v>750</v>
      </c>
      <c r="Z64" s="50">
        <f t="shared" si="15"/>
        <v>187.5</v>
      </c>
      <c r="AA64" s="54">
        <v>391.6</v>
      </c>
      <c r="AB64" s="50">
        <f t="shared" si="16"/>
        <v>208.85333333333332</v>
      </c>
      <c r="AC64" s="54">
        <v>48</v>
      </c>
      <c r="AD64" s="50">
        <f t="shared" si="17"/>
        <v>12</v>
      </c>
      <c r="AE64" s="50">
        <v>0</v>
      </c>
      <c r="AF64" s="50">
        <f t="shared" si="51"/>
        <v>0</v>
      </c>
      <c r="AG64" s="54">
        <v>0</v>
      </c>
      <c r="AH64" s="50">
        <f t="shared" si="19"/>
        <v>0</v>
      </c>
      <c r="AI64" s="54">
        <v>0</v>
      </c>
      <c r="AJ64" s="50" t="e">
        <f t="shared" si="20"/>
        <v>#DIV/0!</v>
      </c>
      <c r="AK64" s="54">
        <v>0</v>
      </c>
      <c r="AL64" s="50">
        <f t="shared" si="21"/>
        <v>0</v>
      </c>
      <c r="AM64" s="50">
        <v>0</v>
      </c>
      <c r="AN64" s="54">
        <v>0</v>
      </c>
      <c r="AO64" s="50">
        <f t="shared" si="22"/>
        <v>0</v>
      </c>
      <c r="AP64" s="50">
        <v>0</v>
      </c>
      <c r="AQ64" s="54">
        <v>9575.9</v>
      </c>
      <c r="AR64" s="50">
        <f t="shared" si="23"/>
        <v>2393.975</v>
      </c>
      <c r="AS64" s="50">
        <v>2394</v>
      </c>
      <c r="AT64" s="54">
        <v>0</v>
      </c>
      <c r="AU64" s="50">
        <f t="shared" si="25"/>
        <v>0</v>
      </c>
      <c r="AV64" s="50">
        <v>0</v>
      </c>
      <c r="AW64" s="54">
        <v>0</v>
      </c>
      <c r="AX64" s="50">
        <f t="shared" si="26"/>
        <v>0</v>
      </c>
      <c r="AY64" s="50">
        <v>0</v>
      </c>
      <c r="AZ64" s="54">
        <v>0</v>
      </c>
      <c r="BA64" s="50">
        <f t="shared" si="27"/>
        <v>0</v>
      </c>
      <c r="BB64" s="50">
        <v>0</v>
      </c>
      <c r="BC64" s="47">
        <f t="shared" si="57"/>
        <v>155</v>
      </c>
      <c r="BD64" s="47">
        <f t="shared" si="57"/>
        <v>38.75</v>
      </c>
      <c r="BE64" s="47">
        <f t="shared" si="57"/>
        <v>10.5</v>
      </c>
      <c r="BF64" s="51">
        <f t="shared" si="28"/>
        <v>27.096774193548388</v>
      </c>
      <c r="BG64" s="54">
        <v>155</v>
      </c>
      <c r="BH64" s="50">
        <f t="shared" si="29"/>
        <v>38.75</v>
      </c>
      <c r="BI64" s="54">
        <v>10.5</v>
      </c>
      <c r="BJ64" s="54">
        <v>0</v>
      </c>
      <c r="BK64" s="50">
        <f t="shared" si="30"/>
        <v>0</v>
      </c>
      <c r="BL64" s="50">
        <v>0</v>
      </c>
      <c r="BM64" s="54">
        <v>0</v>
      </c>
      <c r="BN64" s="50">
        <f t="shared" si="31"/>
        <v>0</v>
      </c>
      <c r="BO64" s="50">
        <v>0</v>
      </c>
      <c r="BP64" s="54">
        <v>0</v>
      </c>
      <c r="BQ64" s="50">
        <f t="shared" si="32"/>
        <v>0</v>
      </c>
      <c r="BR64" s="50">
        <v>0</v>
      </c>
      <c r="BS64" s="54">
        <v>0</v>
      </c>
      <c r="BT64" s="50">
        <f t="shared" si="33"/>
        <v>0</v>
      </c>
      <c r="BU64" s="50">
        <v>0</v>
      </c>
      <c r="BV64" s="54">
        <v>0</v>
      </c>
      <c r="BW64" s="50">
        <f t="shared" si="34"/>
        <v>0</v>
      </c>
      <c r="BX64" s="50">
        <v>0</v>
      </c>
      <c r="BY64" s="54">
        <v>0</v>
      </c>
      <c r="BZ64" s="50">
        <f t="shared" si="35"/>
        <v>0</v>
      </c>
      <c r="CA64" s="50">
        <v>0</v>
      </c>
      <c r="CB64" s="54">
        <v>0</v>
      </c>
      <c r="CC64" s="50">
        <f t="shared" si="36"/>
        <v>0</v>
      </c>
      <c r="CD64" s="50">
        <v>0</v>
      </c>
      <c r="CE64" s="54">
        <v>0</v>
      </c>
      <c r="CF64" s="50">
        <f t="shared" si="37"/>
        <v>0</v>
      </c>
      <c r="CG64" s="50">
        <v>0</v>
      </c>
      <c r="CH64" s="54">
        <v>0</v>
      </c>
      <c r="CI64" s="50">
        <f t="shared" si="38"/>
        <v>0</v>
      </c>
      <c r="CJ64" s="50">
        <v>0</v>
      </c>
      <c r="CK64" s="54">
        <v>0</v>
      </c>
      <c r="CL64" s="50">
        <f t="shared" si="39"/>
        <v>0</v>
      </c>
      <c r="CM64" s="50">
        <v>0</v>
      </c>
      <c r="CN64" s="54">
        <v>0</v>
      </c>
      <c r="CO64" s="50">
        <f t="shared" si="40"/>
        <v>0</v>
      </c>
      <c r="CP64" s="50">
        <v>0</v>
      </c>
      <c r="CQ64" s="54">
        <v>0</v>
      </c>
      <c r="CR64" s="46">
        <f t="shared" si="52"/>
        <v>15951.9</v>
      </c>
      <c r="CS64" s="46">
        <f t="shared" si="52"/>
        <v>3987.975</v>
      </c>
      <c r="CT64" s="46">
        <f t="shared" si="6"/>
        <v>3349.6</v>
      </c>
      <c r="CU64" s="54">
        <v>0</v>
      </c>
      <c r="CV64" s="50">
        <f t="shared" si="41"/>
        <v>0</v>
      </c>
      <c r="CW64" s="53">
        <v>0</v>
      </c>
      <c r="CX64" s="54">
        <v>0</v>
      </c>
      <c r="CY64" s="50">
        <f t="shared" si="42"/>
        <v>0</v>
      </c>
      <c r="CZ64" s="50">
        <v>0</v>
      </c>
      <c r="DA64" s="54">
        <v>0</v>
      </c>
      <c r="DB64" s="50">
        <f t="shared" si="43"/>
        <v>0</v>
      </c>
      <c r="DC64" s="50">
        <v>0</v>
      </c>
      <c r="DD64" s="54">
        <v>0</v>
      </c>
      <c r="DE64" s="50">
        <f t="shared" si="44"/>
        <v>0</v>
      </c>
      <c r="DF64" s="50">
        <v>0</v>
      </c>
      <c r="DG64" s="54">
        <v>0</v>
      </c>
      <c r="DH64" s="50">
        <f t="shared" si="45"/>
        <v>0</v>
      </c>
      <c r="DI64" s="50">
        <v>0</v>
      </c>
      <c r="DJ64" s="54">
        <v>1000</v>
      </c>
      <c r="DK64" s="50">
        <f t="shared" si="46"/>
        <v>250</v>
      </c>
      <c r="DL64" s="54">
        <v>0</v>
      </c>
      <c r="DM64" s="54">
        <v>0</v>
      </c>
      <c r="DN64" s="52">
        <f t="shared" si="53"/>
        <v>1000</v>
      </c>
      <c r="DO64" s="52">
        <f t="shared" si="53"/>
        <v>250</v>
      </c>
      <c r="DP64" s="52">
        <f t="shared" si="8"/>
        <v>0</v>
      </c>
    </row>
    <row r="65" spans="1:120" ht="17.25">
      <c r="A65" s="15">
        <v>56</v>
      </c>
      <c r="B65" s="42" t="s">
        <v>62</v>
      </c>
      <c r="C65" s="54">
        <v>22.2</v>
      </c>
      <c r="D65" s="54">
        <v>6.9</v>
      </c>
      <c r="E65" s="46">
        <f t="shared" si="54"/>
        <v>11192.900000000001</v>
      </c>
      <c r="F65" s="46">
        <f t="shared" si="54"/>
        <v>2798.2250000000004</v>
      </c>
      <c r="G65" s="46">
        <f t="shared" si="54"/>
        <v>1947.7</v>
      </c>
      <c r="H65" s="46">
        <f t="shared" si="9"/>
        <v>69.6048387817277</v>
      </c>
      <c r="I65" s="47">
        <f t="shared" si="55"/>
        <v>3718.3</v>
      </c>
      <c r="J65" s="47">
        <f t="shared" si="55"/>
        <v>929.575</v>
      </c>
      <c r="K65" s="47">
        <f t="shared" si="55"/>
        <v>79</v>
      </c>
      <c r="L65" s="47">
        <f t="shared" si="2"/>
        <v>8.498507382405938</v>
      </c>
      <c r="M65" s="48">
        <f t="shared" si="56"/>
        <v>1024.7</v>
      </c>
      <c r="N65" s="48">
        <f t="shared" si="56"/>
        <v>256.175</v>
      </c>
      <c r="O65" s="48">
        <f t="shared" si="56"/>
        <v>79</v>
      </c>
      <c r="P65" s="49">
        <f t="shared" si="10"/>
        <v>30.83829413486874</v>
      </c>
      <c r="Q65" s="54">
        <v>52</v>
      </c>
      <c r="R65" s="50">
        <f t="shared" si="11"/>
        <v>13</v>
      </c>
      <c r="S65" s="54">
        <v>0.1</v>
      </c>
      <c r="T65" s="50">
        <f t="shared" si="12"/>
        <v>0.7692307692307693</v>
      </c>
      <c r="U65" s="54">
        <v>1963.6</v>
      </c>
      <c r="V65" s="50">
        <f t="shared" si="13"/>
        <v>490.9</v>
      </c>
      <c r="W65" s="54">
        <v>0</v>
      </c>
      <c r="X65" s="50">
        <f t="shared" si="14"/>
        <v>0</v>
      </c>
      <c r="Y65" s="54">
        <v>972.7</v>
      </c>
      <c r="Z65" s="50">
        <f t="shared" si="15"/>
        <v>243.175</v>
      </c>
      <c r="AA65" s="54">
        <v>78.9</v>
      </c>
      <c r="AB65" s="50">
        <f t="shared" si="16"/>
        <v>32.445769507556285</v>
      </c>
      <c r="AC65" s="54">
        <v>30</v>
      </c>
      <c r="AD65" s="50">
        <f t="shared" si="17"/>
        <v>7.5</v>
      </c>
      <c r="AE65" s="50">
        <v>0</v>
      </c>
      <c r="AF65" s="50">
        <f t="shared" si="51"/>
        <v>0</v>
      </c>
      <c r="AG65" s="54">
        <v>0</v>
      </c>
      <c r="AH65" s="50">
        <f t="shared" si="19"/>
        <v>0</v>
      </c>
      <c r="AI65" s="54">
        <v>0</v>
      </c>
      <c r="AJ65" s="50" t="e">
        <f t="shared" si="20"/>
        <v>#DIV/0!</v>
      </c>
      <c r="AK65" s="54">
        <v>0</v>
      </c>
      <c r="AL65" s="50">
        <f t="shared" si="21"/>
        <v>0</v>
      </c>
      <c r="AM65" s="50">
        <v>0</v>
      </c>
      <c r="AN65" s="54">
        <v>0</v>
      </c>
      <c r="AO65" s="50">
        <f t="shared" si="22"/>
        <v>0</v>
      </c>
      <c r="AP65" s="50">
        <v>0</v>
      </c>
      <c r="AQ65" s="54">
        <v>7474.6</v>
      </c>
      <c r="AR65" s="50">
        <f t="shared" si="23"/>
        <v>1868.65</v>
      </c>
      <c r="AS65" s="50">
        <v>1868.7</v>
      </c>
      <c r="AT65" s="54">
        <v>0</v>
      </c>
      <c r="AU65" s="50">
        <f t="shared" si="25"/>
        <v>0</v>
      </c>
      <c r="AV65" s="50">
        <v>0</v>
      </c>
      <c r="AW65" s="54">
        <v>0</v>
      </c>
      <c r="AX65" s="50">
        <f t="shared" si="26"/>
        <v>0</v>
      </c>
      <c r="AY65" s="50">
        <v>0</v>
      </c>
      <c r="AZ65" s="54">
        <v>0</v>
      </c>
      <c r="BA65" s="50">
        <f t="shared" si="27"/>
        <v>0</v>
      </c>
      <c r="BB65" s="50">
        <v>0</v>
      </c>
      <c r="BC65" s="47">
        <f t="shared" si="57"/>
        <v>700</v>
      </c>
      <c r="BD65" s="47">
        <f t="shared" si="57"/>
        <v>175</v>
      </c>
      <c r="BE65" s="47">
        <f t="shared" si="57"/>
        <v>0</v>
      </c>
      <c r="BF65" s="51">
        <f t="shared" si="28"/>
        <v>0</v>
      </c>
      <c r="BG65" s="54">
        <v>250</v>
      </c>
      <c r="BH65" s="50">
        <f t="shared" si="29"/>
        <v>62.5</v>
      </c>
      <c r="BI65" s="54">
        <v>0</v>
      </c>
      <c r="BJ65" s="54">
        <v>450</v>
      </c>
      <c r="BK65" s="50">
        <f t="shared" si="30"/>
        <v>112.5</v>
      </c>
      <c r="BL65" s="50">
        <v>0</v>
      </c>
      <c r="BM65" s="54">
        <v>0</v>
      </c>
      <c r="BN65" s="50">
        <f t="shared" si="31"/>
        <v>0</v>
      </c>
      <c r="BO65" s="50">
        <v>0</v>
      </c>
      <c r="BP65" s="54">
        <v>0</v>
      </c>
      <c r="BQ65" s="50">
        <f t="shared" si="32"/>
        <v>0</v>
      </c>
      <c r="BR65" s="50">
        <v>0</v>
      </c>
      <c r="BS65" s="54">
        <v>0</v>
      </c>
      <c r="BT65" s="50">
        <f t="shared" si="33"/>
        <v>0</v>
      </c>
      <c r="BU65" s="50">
        <v>0</v>
      </c>
      <c r="BV65" s="54">
        <v>0</v>
      </c>
      <c r="BW65" s="50">
        <f t="shared" si="34"/>
        <v>0</v>
      </c>
      <c r="BX65" s="50">
        <v>0</v>
      </c>
      <c r="BY65" s="54">
        <v>0</v>
      </c>
      <c r="BZ65" s="50">
        <f t="shared" si="35"/>
        <v>0</v>
      </c>
      <c r="CA65" s="50">
        <v>0</v>
      </c>
      <c r="CB65" s="54">
        <v>0</v>
      </c>
      <c r="CC65" s="50">
        <f t="shared" si="36"/>
        <v>0</v>
      </c>
      <c r="CD65" s="50">
        <v>0</v>
      </c>
      <c r="CE65" s="54">
        <v>0</v>
      </c>
      <c r="CF65" s="50">
        <f t="shared" si="37"/>
        <v>0</v>
      </c>
      <c r="CG65" s="50">
        <v>0</v>
      </c>
      <c r="CH65" s="54">
        <v>0</v>
      </c>
      <c r="CI65" s="50">
        <f t="shared" si="38"/>
        <v>0</v>
      </c>
      <c r="CJ65" s="50">
        <v>0</v>
      </c>
      <c r="CK65" s="54">
        <v>0</v>
      </c>
      <c r="CL65" s="50">
        <f t="shared" si="39"/>
        <v>0</v>
      </c>
      <c r="CM65" s="50">
        <v>0</v>
      </c>
      <c r="CN65" s="54">
        <v>0</v>
      </c>
      <c r="CO65" s="50">
        <f t="shared" si="40"/>
        <v>0</v>
      </c>
      <c r="CP65" s="50">
        <v>0</v>
      </c>
      <c r="CQ65" s="54">
        <v>0</v>
      </c>
      <c r="CR65" s="46">
        <f t="shared" si="52"/>
        <v>11192.900000000001</v>
      </c>
      <c r="CS65" s="46">
        <f t="shared" si="52"/>
        <v>2798.2250000000004</v>
      </c>
      <c r="CT65" s="46">
        <f t="shared" si="6"/>
        <v>1947.7</v>
      </c>
      <c r="CU65" s="54">
        <v>0</v>
      </c>
      <c r="CV65" s="50">
        <f t="shared" si="41"/>
        <v>0</v>
      </c>
      <c r="CW65" s="53">
        <v>0</v>
      </c>
      <c r="CX65" s="54">
        <v>0</v>
      </c>
      <c r="CY65" s="50">
        <f t="shared" si="42"/>
        <v>0</v>
      </c>
      <c r="CZ65" s="50">
        <v>0</v>
      </c>
      <c r="DA65" s="54">
        <v>0</v>
      </c>
      <c r="DB65" s="50">
        <f t="shared" si="43"/>
        <v>0</v>
      </c>
      <c r="DC65" s="50">
        <v>0</v>
      </c>
      <c r="DD65" s="54">
        <v>0</v>
      </c>
      <c r="DE65" s="50">
        <f t="shared" si="44"/>
        <v>0</v>
      </c>
      <c r="DF65" s="50">
        <v>0</v>
      </c>
      <c r="DG65" s="54">
        <v>0</v>
      </c>
      <c r="DH65" s="50">
        <f t="shared" si="45"/>
        <v>0</v>
      </c>
      <c r="DI65" s="50">
        <v>0</v>
      </c>
      <c r="DJ65" s="54">
        <v>600</v>
      </c>
      <c r="DK65" s="50">
        <f t="shared" si="46"/>
        <v>150</v>
      </c>
      <c r="DL65" s="54">
        <v>0</v>
      </c>
      <c r="DM65" s="54">
        <v>0</v>
      </c>
      <c r="DN65" s="52">
        <f t="shared" si="53"/>
        <v>600</v>
      </c>
      <c r="DO65" s="52">
        <f t="shared" si="53"/>
        <v>150</v>
      </c>
      <c r="DP65" s="52">
        <f t="shared" si="8"/>
        <v>0</v>
      </c>
    </row>
    <row r="66" spans="1:120" ht="17.25">
      <c r="A66" s="15">
        <v>57</v>
      </c>
      <c r="B66" s="42" t="s">
        <v>63</v>
      </c>
      <c r="C66" s="54">
        <v>807.6</v>
      </c>
      <c r="D66" s="54">
        <v>0</v>
      </c>
      <c r="E66" s="46">
        <f t="shared" si="54"/>
        <v>23814.7</v>
      </c>
      <c r="F66" s="46">
        <f t="shared" si="54"/>
        <v>5953.675</v>
      </c>
      <c r="G66" s="46">
        <f t="shared" si="54"/>
        <v>5277.299999999999</v>
      </c>
      <c r="H66" s="46">
        <f t="shared" si="9"/>
        <v>88.63936980100524</v>
      </c>
      <c r="I66" s="47">
        <f t="shared" si="55"/>
        <v>7209.2</v>
      </c>
      <c r="J66" s="47">
        <f t="shared" si="55"/>
        <v>1802.3000000000002</v>
      </c>
      <c r="K66" s="47">
        <f t="shared" si="55"/>
        <v>1125.9</v>
      </c>
      <c r="L66" s="47">
        <f t="shared" si="2"/>
        <v>62.470176996060594</v>
      </c>
      <c r="M66" s="48">
        <f t="shared" si="56"/>
        <v>1719.1000000000001</v>
      </c>
      <c r="N66" s="48">
        <f t="shared" si="56"/>
        <v>429.7750000000001</v>
      </c>
      <c r="O66" s="48">
        <f t="shared" si="56"/>
        <v>816.8</v>
      </c>
      <c r="P66" s="49">
        <f t="shared" si="10"/>
        <v>190.05293467512067</v>
      </c>
      <c r="Q66" s="54">
        <v>37.4</v>
      </c>
      <c r="R66" s="50">
        <f t="shared" si="11"/>
        <v>9.35</v>
      </c>
      <c r="S66" s="54">
        <v>8</v>
      </c>
      <c r="T66" s="50">
        <f t="shared" si="12"/>
        <v>85.56149732620321</v>
      </c>
      <c r="U66" s="54">
        <v>3666.1</v>
      </c>
      <c r="V66" s="50">
        <f t="shared" si="13"/>
        <v>916.525</v>
      </c>
      <c r="W66" s="54">
        <v>309.1</v>
      </c>
      <c r="X66" s="50">
        <f t="shared" si="14"/>
        <v>33.72521207823028</v>
      </c>
      <c r="Y66" s="54">
        <v>1681.7</v>
      </c>
      <c r="Z66" s="50">
        <f t="shared" si="15"/>
        <v>420.42500000000007</v>
      </c>
      <c r="AA66" s="54">
        <v>808.8</v>
      </c>
      <c r="AB66" s="50">
        <f t="shared" si="16"/>
        <v>192.37676161027528</v>
      </c>
      <c r="AC66" s="54">
        <v>24</v>
      </c>
      <c r="AD66" s="50">
        <f t="shared" si="17"/>
        <v>6</v>
      </c>
      <c r="AE66" s="50">
        <v>0</v>
      </c>
      <c r="AF66" s="50">
        <f t="shared" si="51"/>
        <v>0</v>
      </c>
      <c r="AG66" s="54">
        <v>0</v>
      </c>
      <c r="AH66" s="50">
        <f t="shared" si="19"/>
        <v>0</v>
      </c>
      <c r="AI66" s="54">
        <v>0</v>
      </c>
      <c r="AJ66" s="50" t="e">
        <f t="shared" si="20"/>
        <v>#DIV/0!</v>
      </c>
      <c r="AK66" s="54">
        <v>0</v>
      </c>
      <c r="AL66" s="50">
        <f t="shared" si="21"/>
        <v>0</v>
      </c>
      <c r="AM66" s="50">
        <v>0</v>
      </c>
      <c r="AN66" s="54">
        <v>0</v>
      </c>
      <c r="AO66" s="50">
        <f t="shared" si="22"/>
        <v>0</v>
      </c>
      <c r="AP66" s="50">
        <v>0</v>
      </c>
      <c r="AQ66" s="54">
        <v>16605.5</v>
      </c>
      <c r="AR66" s="50">
        <f t="shared" si="23"/>
        <v>4151.375</v>
      </c>
      <c r="AS66" s="50">
        <v>4151.4</v>
      </c>
      <c r="AT66" s="54">
        <v>0</v>
      </c>
      <c r="AU66" s="50">
        <f t="shared" si="25"/>
        <v>0</v>
      </c>
      <c r="AV66" s="50">
        <v>0</v>
      </c>
      <c r="AW66" s="54">
        <v>0</v>
      </c>
      <c r="AX66" s="50">
        <f t="shared" si="26"/>
        <v>0</v>
      </c>
      <c r="AY66" s="50">
        <v>0</v>
      </c>
      <c r="AZ66" s="54">
        <v>0</v>
      </c>
      <c r="BA66" s="50">
        <f t="shared" si="27"/>
        <v>0</v>
      </c>
      <c r="BB66" s="50">
        <v>0</v>
      </c>
      <c r="BC66" s="47">
        <f t="shared" si="57"/>
        <v>1800</v>
      </c>
      <c r="BD66" s="47">
        <f t="shared" si="57"/>
        <v>450</v>
      </c>
      <c r="BE66" s="47">
        <f t="shared" si="57"/>
        <v>0</v>
      </c>
      <c r="BF66" s="51">
        <f t="shared" si="28"/>
        <v>0</v>
      </c>
      <c r="BG66" s="54">
        <v>1000</v>
      </c>
      <c r="BH66" s="50">
        <f t="shared" si="29"/>
        <v>250</v>
      </c>
      <c r="BI66" s="54">
        <v>0</v>
      </c>
      <c r="BJ66" s="54">
        <v>0</v>
      </c>
      <c r="BK66" s="50">
        <f t="shared" si="30"/>
        <v>0</v>
      </c>
      <c r="BL66" s="50">
        <v>0</v>
      </c>
      <c r="BM66" s="54">
        <v>0</v>
      </c>
      <c r="BN66" s="50">
        <f t="shared" si="31"/>
        <v>0</v>
      </c>
      <c r="BO66" s="50">
        <v>0</v>
      </c>
      <c r="BP66" s="54">
        <v>800</v>
      </c>
      <c r="BQ66" s="50">
        <f t="shared" si="32"/>
        <v>200</v>
      </c>
      <c r="BR66" s="50">
        <v>0</v>
      </c>
      <c r="BS66" s="54">
        <v>0</v>
      </c>
      <c r="BT66" s="50">
        <f t="shared" si="33"/>
        <v>0</v>
      </c>
      <c r="BU66" s="50">
        <v>0</v>
      </c>
      <c r="BV66" s="54">
        <v>0</v>
      </c>
      <c r="BW66" s="50">
        <f t="shared" si="34"/>
        <v>0</v>
      </c>
      <c r="BX66" s="50">
        <v>0</v>
      </c>
      <c r="BY66" s="54">
        <v>0</v>
      </c>
      <c r="BZ66" s="50">
        <f t="shared" si="35"/>
        <v>0</v>
      </c>
      <c r="CA66" s="50">
        <v>0</v>
      </c>
      <c r="CB66" s="54">
        <v>0</v>
      </c>
      <c r="CC66" s="50">
        <f t="shared" si="36"/>
        <v>0</v>
      </c>
      <c r="CD66" s="50">
        <v>0</v>
      </c>
      <c r="CE66" s="54">
        <v>0</v>
      </c>
      <c r="CF66" s="50">
        <f t="shared" si="37"/>
        <v>0</v>
      </c>
      <c r="CG66" s="50">
        <v>0</v>
      </c>
      <c r="CH66" s="54">
        <v>0</v>
      </c>
      <c r="CI66" s="50">
        <f t="shared" si="38"/>
        <v>0</v>
      </c>
      <c r="CJ66" s="50">
        <v>0</v>
      </c>
      <c r="CK66" s="54">
        <v>0</v>
      </c>
      <c r="CL66" s="50">
        <f t="shared" si="39"/>
        <v>0</v>
      </c>
      <c r="CM66" s="50">
        <v>0</v>
      </c>
      <c r="CN66" s="54">
        <v>0</v>
      </c>
      <c r="CO66" s="50">
        <f t="shared" si="40"/>
        <v>0</v>
      </c>
      <c r="CP66" s="50">
        <v>0</v>
      </c>
      <c r="CQ66" s="54">
        <v>0</v>
      </c>
      <c r="CR66" s="46">
        <f t="shared" si="52"/>
        <v>23814.7</v>
      </c>
      <c r="CS66" s="46">
        <f t="shared" si="52"/>
        <v>5953.675</v>
      </c>
      <c r="CT66" s="46">
        <f t="shared" si="6"/>
        <v>5277.299999999999</v>
      </c>
      <c r="CU66" s="54">
        <v>0</v>
      </c>
      <c r="CV66" s="50">
        <f t="shared" si="41"/>
        <v>0</v>
      </c>
      <c r="CW66" s="53">
        <v>0</v>
      </c>
      <c r="CX66" s="54">
        <v>0</v>
      </c>
      <c r="CY66" s="50">
        <f t="shared" si="42"/>
        <v>0</v>
      </c>
      <c r="CZ66" s="50">
        <v>0</v>
      </c>
      <c r="DA66" s="54">
        <v>0</v>
      </c>
      <c r="DB66" s="50">
        <f t="shared" si="43"/>
        <v>0</v>
      </c>
      <c r="DC66" s="50">
        <v>0</v>
      </c>
      <c r="DD66" s="54">
        <v>0</v>
      </c>
      <c r="DE66" s="50">
        <f t="shared" si="44"/>
        <v>0</v>
      </c>
      <c r="DF66" s="50">
        <v>0</v>
      </c>
      <c r="DG66" s="54">
        <v>0</v>
      </c>
      <c r="DH66" s="50">
        <f t="shared" si="45"/>
        <v>0</v>
      </c>
      <c r="DI66" s="50">
        <v>0</v>
      </c>
      <c r="DJ66" s="54">
        <v>1800</v>
      </c>
      <c r="DK66" s="50">
        <f t="shared" si="46"/>
        <v>450</v>
      </c>
      <c r="DL66" s="54">
        <v>0</v>
      </c>
      <c r="DM66" s="54">
        <v>0</v>
      </c>
      <c r="DN66" s="52">
        <f t="shared" si="53"/>
        <v>1800</v>
      </c>
      <c r="DO66" s="52">
        <f t="shared" si="53"/>
        <v>450</v>
      </c>
      <c r="DP66" s="52">
        <f t="shared" si="8"/>
        <v>0</v>
      </c>
    </row>
    <row r="67" spans="1:120" ht="17.25">
      <c r="A67" s="15">
        <v>58</v>
      </c>
      <c r="B67" s="42" t="s">
        <v>64</v>
      </c>
      <c r="C67" s="54">
        <v>107.6</v>
      </c>
      <c r="D67" s="54">
        <v>0</v>
      </c>
      <c r="E67" s="46">
        <f t="shared" si="54"/>
        <v>7832.799999999999</v>
      </c>
      <c r="F67" s="46">
        <f t="shared" si="54"/>
        <v>1958.1999999999998</v>
      </c>
      <c r="G67" s="46">
        <f t="shared" si="54"/>
        <v>1712.3000000000002</v>
      </c>
      <c r="H67" s="46">
        <f t="shared" si="9"/>
        <v>87.442549279951</v>
      </c>
      <c r="I67" s="47">
        <f t="shared" si="55"/>
        <v>4870</v>
      </c>
      <c r="J67" s="47">
        <f t="shared" si="55"/>
        <v>1217.5</v>
      </c>
      <c r="K67" s="47">
        <f t="shared" si="55"/>
        <v>971.6</v>
      </c>
      <c r="L67" s="47">
        <f t="shared" si="2"/>
        <v>79.80287474332648</v>
      </c>
      <c r="M67" s="48">
        <f t="shared" si="56"/>
        <v>435</v>
      </c>
      <c r="N67" s="48">
        <f t="shared" si="56"/>
        <v>108.75</v>
      </c>
      <c r="O67" s="48">
        <f t="shared" si="56"/>
        <v>91.6</v>
      </c>
      <c r="P67" s="49">
        <f t="shared" si="10"/>
        <v>84.22988505747126</v>
      </c>
      <c r="Q67" s="54">
        <v>0</v>
      </c>
      <c r="R67" s="50">
        <f t="shared" si="11"/>
        <v>0</v>
      </c>
      <c r="S67" s="54">
        <v>0.1</v>
      </c>
      <c r="T67" s="50" t="e">
        <f t="shared" si="12"/>
        <v>#DIV/0!</v>
      </c>
      <c r="U67" s="54">
        <v>3960</v>
      </c>
      <c r="V67" s="50">
        <f t="shared" si="13"/>
        <v>990</v>
      </c>
      <c r="W67" s="54">
        <v>815.1</v>
      </c>
      <c r="X67" s="50">
        <f t="shared" si="14"/>
        <v>82.33333333333333</v>
      </c>
      <c r="Y67" s="54">
        <v>435</v>
      </c>
      <c r="Z67" s="50">
        <f t="shared" si="15"/>
        <v>108.75</v>
      </c>
      <c r="AA67" s="54">
        <v>91.5</v>
      </c>
      <c r="AB67" s="50">
        <f t="shared" si="16"/>
        <v>84.13793103448276</v>
      </c>
      <c r="AC67" s="54">
        <v>0</v>
      </c>
      <c r="AD67" s="50">
        <f t="shared" si="17"/>
        <v>0</v>
      </c>
      <c r="AE67" s="50">
        <v>0</v>
      </c>
      <c r="AF67" s="50" t="e">
        <f t="shared" si="51"/>
        <v>#DIV/0!</v>
      </c>
      <c r="AG67" s="54">
        <v>0</v>
      </c>
      <c r="AH67" s="50">
        <f t="shared" si="19"/>
        <v>0</v>
      </c>
      <c r="AI67" s="54">
        <v>0</v>
      </c>
      <c r="AJ67" s="50" t="e">
        <f t="shared" si="20"/>
        <v>#DIV/0!</v>
      </c>
      <c r="AK67" s="54">
        <v>0</v>
      </c>
      <c r="AL67" s="50">
        <f t="shared" si="21"/>
        <v>0</v>
      </c>
      <c r="AM67" s="50">
        <v>0</v>
      </c>
      <c r="AN67" s="54">
        <v>0</v>
      </c>
      <c r="AO67" s="50">
        <f t="shared" si="22"/>
        <v>0</v>
      </c>
      <c r="AP67" s="50">
        <v>0</v>
      </c>
      <c r="AQ67" s="54">
        <v>2962.8</v>
      </c>
      <c r="AR67" s="50">
        <f t="shared" si="23"/>
        <v>740.7</v>
      </c>
      <c r="AS67" s="50">
        <v>740.7</v>
      </c>
      <c r="AT67" s="54">
        <v>0</v>
      </c>
      <c r="AU67" s="50">
        <f t="shared" si="25"/>
        <v>0</v>
      </c>
      <c r="AV67" s="50">
        <v>0</v>
      </c>
      <c r="AW67" s="54">
        <v>0</v>
      </c>
      <c r="AX67" s="50">
        <f t="shared" si="26"/>
        <v>0</v>
      </c>
      <c r="AY67" s="50">
        <v>0</v>
      </c>
      <c r="AZ67" s="54">
        <v>0</v>
      </c>
      <c r="BA67" s="50">
        <f t="shared" si="27"/>
        <v>0</v>
      </c>
      <c r="BB67" s="50">
        <v>0</v>
      </c>
      <c r="BC67" s="47">
        <f t="shared" si="57"/>
        <v>475</v>
      </c>
      <c r="BD67" s="47">
        <f t="shared" si="57"/>
        <v>118.75</v>
      </c>
      <c r="BE67" s="47">
        <f t="shared" si="57"/>
        <v>64.9</v>
      </c>
      <c r="BF67" s="51">
        <f t="shared" si="28"/>
        <v>54.65263157894738</v>
      </c>
      <c r="BG67" s="54">
        <v>475</v>
      </c>
      <c r="BH67" s="50">
        <f t="shared" si="29"/>
        <v>118.75</v>
      </c>
      <c r="BI67" s="54">
        <v>64.9</v>
      </c>
      <c r="BJ67" s="54">
        <v>0</v>
      </c>
      <c r="BK67" s="50">
        <f t="shared" si="30"/>
        <v>0</v>
      </c>
      <c r="BL67" s="50">
        <v>0</v>
      </c>
      <c r="BM67" s="54">
        <v>0</v>
      </c>
      <c r="BN67" s="50">
        <f t="shared" si="31"/>
        <v>0</v>
      </c>
      <c r="BO67" s="50">
        <v>0</v>
      </c>
      <c r="BP67" s="54">
        <v>0</v>
      </c>
      <c r="BQ67" s="50">
        <f t="shared" si="32"/>
        <v>0</v>
      </c>
      <c r="BR67" s="50">
        <v>0</v>
      </c>
      <c r="BS67" s="54">
        <v>0</v>
      </c>
      <c r="BT67" s="50">
        <f t="shared" si="33"/>
        <v>0</v>
      </c>
      <c r="BU67" s="50">
        <v>0</v>
      </c>
      <c r="BV67" s="54">
        <v>0</v>
      </c>
      <c r="BW67" s="50">
        <f t="shared" si="34"/>
        <v>0</v>
      </c>
      <c r="BX67" s="50">
        <v>0</v>
      </c>
      <c r="BY67" s="54">
        <v>0</v>
      </c>
      <c r="BZ67" s="50">
        <f t="shared" si="35"/>
        <v>0</v>
      </c>
      <c r="CA67" s="50">
        <v>0</v>
      </c>
      <c r="CB67" s="54">
        <v>0</v>
      </c>
      <c r="CC67" s="50">
        <f t="shared" si="36"/>
        <v>0</v>
      </c>
      <c r="CD67" s="50">
        <v>0</v>
      </c>
      <c r="CE67" s="54">
        <v>0</v>
      </c>
      <c r="CF67" s="50">
        <f t="shared" si="37"/>
        <v>0</v>
      </c>
      <c r="CG67" s="50">
        <v>0</v>
      </c>
      <c r="CH67" s="54">
        <v>0</v>
      </c>
      <c r="CI67" s="50">
        <f t="shared" si="38"/>
        <v>0</v>
      </c>
      <c r="CJ67" s="50">
        <v>0</v>
      </c>
      <c r="CK67" s="54">
        <v>0</v>
      </c>
      <c r="CL67" s="50">
        <f t="shared" si="39"/>
        <v>0</v>
      </c>
      <c r="CM67" s="50">
        <v>0</v>
      </c>
      <c r="CN67" s="54">
        <v>0</v>
      </c>
      <c r="CO67" s="50">
        <f t="shared" si="40"/>
        <v>0</v>
      </c>
      <c r="CP67" s="50">
        <v>0</v>
      </c>
      <c r="CQ67" s="54">
        <v>0</v>
      </c>
      <c r="CR67" s="46">
        <f t="shared" si="52"/>
        <v>7832.8</v>
      </c>
      <c r="CS67" s="46">
        <f t="shared" si="52"/>
        <v>1958.2</v>
      </c>
      <c r="CT67" s="46">
        <f t="shared" si="6"/>
        <v>1712.3000000000002</v>
      </c>
      <c r="CU67" s="54">
        <v>0</v>
      </c>
      <c r="CV67" s="50">
        <f t="shared" si="41"/>
        <v>0</v>
      </c>
      <c r="CW67" s="53">
        <v>0</v>
      </c>
      <c r="CX67" s="54">
        <v>0</v>
      </c>
      <c r="CY67" s="50">
        <f t="shared" si="42"/>
        <v>0</v>
      </c>
      <c r="CZ67" s="50">
        <v>0</v>
      </c>
      <c r="DA67" s="54">
        <v>0</v>
      </c>
      <c r="DB67" s="50">
        <f t="shared" si="43"/>
        <v>0</v>
      </c>
      <c r="DC67" s="50">
        <v>0</v>
      </c>
      <c r="DD67" s="54">
        <v>0</v>
      </c>
      <c r="DE67" s="50">
        <f t="shared" si="44"/>
        <v>0</v>
      </c>
      <c r="DF67" s="50">
        <v>0</v>
      </c>
      <c r="DG67" s="54">
        <v>0</v>
      </c>
      <c r="DH67" s="50">
        <f t="shared" si="45"/>
        <v>0</v>
      </c>
      <c r="DI67" s="50">
        <v>0</v>
      </c>
      <c r="DJ67" s="54">
        <v>400</v>
      </c>
      <c r="DK67" s="50">
        <f t="shared" si="46"/>
        <v>100</v>
      </c>
      <c r="DL67" s="54">
        <v>0</v>
      </c>
      <c r="DM67" s="54">
        <v>0</v>
      </c>
      <c r="DN67" s="52">
        <f t="shared" si="53"/>
        <v>400</v>
      </c>
      <c r="DO67" s="52">
        <f t="shared" si="53"/>
        <v>100</v>
      </c>
      <c r="DP67" s="52">
        <f t="shared" si="8"/>
        <v>0</v>
      </c>
    </row>
    <row r="68" spans="1:120" ht="17.25">
      <c r="A68" s="15">
        <v>59</v>
      </c>
      <c r="B68" s="42" t="s">
        <v>65</v>
      </c>
      <c r="C68" s="54">
        <v>2730.7</v>
      </c>
      <c r="D68" s="54">
        <v>0</v>
      </c>
      <c r="E68" s="46">
        <f t="shared" si="54"/>
        <v>11230.9</v>
      </c>
      <c r="F68" s="46">
        <f t="shared" si="54"/>
        <v>2807.725</v>
      </c>
      <c r="G68" s="46">
        <f t="shared" si="54"/>
        <v>2500.8999999999996</v>
      </c>
      <c r="H68" s="46">
        <f t="shared" si="9"/>
        <v>89.07211354388339</v>
      </c>
      <c r="I68" s="47">
        <f t="shared" si="55"/>
        <v>4620.299999999999</v>
      </c>
      <c r="J68" s="47">
        <f t="shared" si="55"/>
        <v>1155.0749999999998</v>
      </c>
      <c r="K68" s="47">
        <f t="shared" si="55"/>
        <v>848.2</v>
      </c>
      <c r="L68" s="47">
        <f t="shared" si="2"/>
        <v>73.43246109559986</v>
      </c>
      <c r="M68" s="48">
        <f t="shared" si="56"/>
        <v>371.6</v>
      </c>
      <c r="N68" s="48">
        <f t="shared" si="56"/>
        <v>92.9</v>
      </c>
      <c r="O68" s="48">
        <f t="shared" si="56"/>
        <v>131.1</v>
      </c>
      <c r="P68" s="49">
        <f t="shared" si="10"/>
        <v>141.1194833153929</v>
      </c>
      <c r="Q68" s="54">
        <v>0</v>
      </c>
      <c r="R68" s="50">
        <f t="shared" si="11"/>
        <v>0</v>
      </c>
      <c r="S68" s="54">
        <v>0.1</v>
      </c>
      <c r="T68" s="50" t="e">
        <f t="shared" si="12"/>
        <v>#DIV/0!</v>
      </c>
      <c r="U68" s="54">
        <v>2858.2</v>
      </c>
      <c r="V68" s="50">
        <f t="shared" si="13"/>
        <v>714.55</v>
      </c>
      <c r="W68" s="54">
        <v>594.4</v>
      </c>
      <c r="X68" s="50">
        <f t="shared" si="14"/>
        <v>83.18522146805682</v>
      </c>
      <c r="Y68" s="54">
        <v>371.6</v>
      </c>
      <c r="Z68" s="50">
        <f t="shared" si="15"/>
        <v>92.9</v>
      </c>
      <c r="AA68" s="54">
        <v>131</v>
      </c>
      <c r="AB68" s="50">
        <f t="shared" si="16"/>
        <v>141.0118406889128</v>
      </c>
      <c r="AC68" s="54">
        <v>30</v>
      </c>
      <c r="AD68" s="50">
        <f t="shared" si="17"/>
        <v>7.5</v>
      </c>
      <c r="AE68" s="50">
        <v>0</v>
      </c>
      <c r="AF68" s="50">
        <f t="shared" si="51"/>
        <v>0</v>
      </c>
      <c r="AG68" s="54">
        <v>0</v>
      </c>
      <c r="AH68" s="50">
        <f t="shared" si="19"/>
        <v>0</v>
      </c>
      <c r="AI68" s="54">
        <v>0</v>
      </c>
      <c r="AJ68" s="50" t="e">
        <f t="shared" si="20"/>
        <v>#DIV/0!</v>
      </c>
      <c r="AK68" s="54">
        <v>0</v>
      </c>
      <c r="AL68" s="50">
        <f t="shared" si="21"/>
        <v>0</v>
      </c>
      <c r="AM68" s="50">
        <v>0</v>
      </c>
      <c r="AN68" s="54">
        <v>0</v>
      </c>
      <c r="AO68" s="50">
        <f t="shared" si="22"/>
        <v>0</v>
      </c>
      <c r="AP68" s="50">
        <v>0</v>
      </c>
      <c r="AQ68" s="54">
        <v>6610.6</v>
      </c>
      <c r="AR68" s="50">
        <f t="shared" si="23"/>
        <v>1652.65</v>
      </c>
      <c r="AS68" s="50">
        <v>1652.7</v>
      </c>
      <c r="AT68" s="54">
        <v>0</v>
      </c>
      <c r="AU68" s="50">
        <f t="shared" si="25"/>
        <v>0</v>
      </c>
      <c r="AV68" s="50">
        <v>0</v>
      </c>
      <c r="AW68" s="54">
        <v>0</v>
      </c>
      <c r="AX68" s="50">
        <f t="shared" si="26"/>
        <v>0</v>
      </c>
      <c r="AY68" s="50">
        <v>0</v>
      </c>
      <c r="AZ68" s="54">
        <v>0</v>
      </c>
      <c r="BA68" s="50">
        <f t="shared" si="27"/>
        <v>0</v>
      </c>
      <c r="BB68" s="50">
        <v>0</v>
      </c>
      <c r="BC68" s="47">
        <f t="shared" si="57"/>
        <v>1360.5</v>
      </c>
      <c r="BD68" s="47">
        <f t="shared" si="57"/>
        <v>340.125</v>
      </c>
      <c r="BE68" s="47">
        <f t="shared" si="57"/>
        <v>107.7</v>
      </c>
      <c r="BF68" s="51">
        <f t="shared" si="28"/>
        <v>31.664829106945977</v>
      </c>
      <c r="BG68" s="54">
        <v>1360.5</v>
      </c>
      <c r="BH68" s="50">
        <f t="shared" si="29"/>
        <v>340.125</v>
      </c>
      <c r="BI68" s="54">
        <v>107.7</v>
      </c>
      <c r="BJ68" s="54">
        <v>0</v>
      </c>
      <c r="BK68" s="50">
        <f t="shared" si="30"/>
        <v>0</v>
      </c>
      <c r="BL68" s="50">
        <v>0</v>
      </c>
      <c r="BM68" s="54">
        <v>0</v>
      </c>
      <c r="BN68" s="50">
        <f t="shared" si="31"/>
        <v>0</v>
      </c>
      <c r="BO68" s="50">
        <v>0</v>
      </c>
      <c r="BP68" s="54">
        <v>0</v>
      </c>
      <c r="BQ68" s="50">
        <f t="shared" si="32"/>
        <v>0</v>
      </c>
      <c r="BR68" s="50">
        <v>0</v>
      </c>
      <c r="BS68" s="54">
        <v>0</v>
      </c>
      <c r="BT68" s="50">
        <f t="shared" si="33"/>
        <v>0</v>
      </c>
      <c r="BU68" s="50">
        <v>0</v>
      </c>
      <c r="BV68" s="54">
        <v>0</v>
      </c>
      <c r="BW68" s="50">
        <f t="shared" si="34"/>
        <v>0</v>
      </c>
      <c r="BX68" s="50">
        <v>0</v>
      </c>
      <c r="BY68" s="54">
        <v>0</v>
      </c>
      <c r="BZ68" s="50">
        <f t="shared" si="35"/>
        <v>0</v>
      </c>
      <c r="CA68" s="50">
        <v>0</v>
      </c>
      <c r="CB68" s="54">
        <v>0</v>
      </c>
      <c r="CC68" s="50">
        <f t="shared" si="36"/>
        <v>0</v>
      </c>
      <c r="CD68" s="50">
        <v>15</v>
      </c>
      <c r="CE68" s="54">
        <v>0</v>
      </c>
      <c r="CF68" s="50">
        <f t="shared" si="37"/>
        <v>0</v>
      </c>
      <c r="CG68" s="50">
        <v>0</v>
      </c>
      <c r="CH68" s="54">
        <v>0</v>
      </c>
      <c r="CI68" s="50">
        <f t="shared" si="38"/>
        <v>0</v>
      </c>
      <c r="CJ68" s="50">
        <v>0</v>
      </c>
      <c r="CK68" s="54">
        <v>0</v>
      </c>
      <c r="CL68" s="50">
        <f t="shared" si="39"/>
        <v>0</v>
      </c>
      <c r="CM68" s="50">
        <v>0</v>
      </c>
      <c r="CN68" s="54">
        <v>0</v>
      </c>
      <c r="CO68" s="50">
        <f t="shared" si="40"/>
        <v>0</v>
      </c>
      <c r="CP68" s="50">
        <v>0</v>
      </c>
      <c r="CQ68" s="54">
        <v>0</v>
      </c>
      <c r="CR68" s="46">
        <f t="shared" si="52"/>
        <v>11230.9</v>
      </c>
      <c r="CS68" s="46">
        <f t="shared" si="52"/>
        <v>2807.725</v>
      </c>
      <c r="CT68" s="46">
        <f t="shared" si="6"/>
        <v>2500.8999999999996</v>
      </c>
      <c r="CU68" s="54">
        <v>0</v>
      </c>
      <c r="CV68" s="50">
        <f t="shared" si="41"/>
        <v>0</v>
      </c>
      <c r="CW68" s="53">
        <v>0</v>
      </c>
      <c r="CX68" s="54">
        <v>0</v>
      </c>
      <c r="CY68" s="50">
        <f t="shared" si="42"/>
        <v>0</v>
      </c>
      <c r="CZ68" s="50">
        <v>0</v>
      </c>
      <c r="DA68" s="54">
        <v>0</v>
      </c>
      <c r="DB68" s="50">
        <f t="shared" si="43"/>
        <v>0</v>
      </c>
      <c r="DC68" s="50">
        <v>0</v>
      </c>
      <c r="DD68" s="54">
        <v>0</v>
      </c>
      <c r="DE68" s="50">
        <f t="shared" si="44"/>
        <v>0</v>
      </c>
      <c r="DF68" s="50">
        <v>0</v>
      </c>
      <c r="DG68" s="54">
        <v>0</v>
      </c>
      <c r="DH68" s="50">
        <f t="shared" si="45"/>
        <v>0</v>
      </c>
      <c r="DI68" s="50">
        <v>0</v>
      </c>
      <c r="DJ68" s="54">
        <v>560</v>
      </c>
      <c r="DK68" s="50">
        <f t="shared" si="46"/>
        <v>140</v>
      </c>
      <c r="DL68" s="54">
        <v>0</v>
      </c>
      <c r="DM68" s="54">
        <v>0</v>
      </c>
      <c r="DN68" s="52">
        <f t="shared" si="53"/>
        <v>560</v>
      </c>
      <c r="DO68" s="52">
        <f t="shared" si="53"/>
        <v>140</v>
      </c>
      <c r="DP68" s="52">
        <f t="shared" si="8"/>
        <v>0</v>
      </c>
    </row>
    <row r="69" spans="1:120" ht="17.25">
      <c r="A69" s="15">
        <v>60</v>
      </c>
      <c r="B69" s="42" t="s">
        <v>66</v>
      </c>
      <c r="C69" s="54">
        <v>3388.7</v>
      </c>
      <c r="D69" s="54">
        <v>0</v>
      </c>
      <c r="E69" s="46">
        <f t="shared" si="54"/>
        <v>10358.9</v>
      </c>
      <c r="F69" s="46">
        <f t="shared" si="54"/>
        <v>2589.725</v>
      </c>
      <c r="G69" s="46">
        <f t="shared" si="54"/>
        <v>2196</v>
      </c>
      <c r="H69" s="46">
        <f t="shared" si="9"/>
        <v>84.7966482927724</v>
      </c>
      <c r="I69" s="47">
        <f t="shared" si="55"/>
        <v>4507</v>
      </c>
      <c r="J69" s="47">
        <f t="shared" si="55"/>
        <v>1126.75</v>
      </c>
      <c r="K69" s="47">
        <f t="shared" si="55"/>
        <v>733</v>
      </c>
      <c r="L69" s="47">
        <f t="shared" si="2"/>
        <v>65.05435988462392</v>
      </c>
      <c r="M69" s="48">
        <f t="shared" si="56"/>
        <v>365</v>
      </c>
      <c r="N69" s="48">
        <f t="shared" si="56"/>
        <v>91.25</v>
      </c>
      <c r="O69" s="48">
        <f t="shared" si="56"/>
        <v>104.5</v>
      </c>
      <c r="P69" s="49">
        <f t="shared" si="10"/>
        <v>114.52054794520548</v>
      </c>
      <c r="Q69" s="54">
        <v>4.3</v>
      </c>
      <c r="R69" s="50">
        <f t="shared" si="11"/>
        <v>1.075</v>
      </c>
      <c r="S69" s="54">
        <v>0.1</v>
      </c>
      <c r="T69" s="50">
        <f t="shared" si="12"/>
        <v>9.30232558139535</v>
      </c>
      <c r="U69" s="54">
        <v>3050</v>
      </c>
      <c r="V69" s="50">
        <f t="shared" si="13"/>
        <v>762.5</v>
      </c>
      <c r="W69" s="54">
        <v>508.5</v>
      </c>
      <c r="X69" s="50">
        <f t="shared" si="14"/>
        <v>66.68852459016394</v>
      </c>
      <c r="Y69" s="54">
        <v>360.7</v>
      </c>
      <c r="Z69" s="50">
        <f t="shared" si="15"/>
        <v>90.175</v>
      </c>
      <c r="AA69" s="54">
        <v>104.4</v>
      </c>
      <c r="AB69" s="50">
        <f t="shared" si="16"/>
        <v>115.77488217355143</v>
      </c>
      <c r="AC69" s="54">
        <v>12</v>
      </c>
      <c r="AD69" s="50">
        <f t="shared" si="17"/>
        <v>3</v>
      </c>
      <c r="AE69" s="50">
        <v>0</v>
      </c>
      <c r="AF69" s="50">
        <f t="shared" si="51"/>
        <v>0</v>
      </c>
      <c r="AG69" s="54">
        <v>0</v>
      </c>
      <c r="AH69" s="50">
        <f t="shared" si="19"/>
        <v>0</v>
      </c>
      <c r="AI69" s="54">
        <v>0</v>
      </c>
      <c r="AJ69" s="50" t="e">
        <f t="shared" si="20"/>
        <v>#DIV/0!</v>
      </c>
      <c r="AK69" s="54">
        <v>0</v>
      </c>
      <c r="AL69" s="50">
        <f t="shared" si="21"/>
        <v>0</v>
      </c>
      <c r="AM69" s="50">
        <v>0</v>
      </c>
      <c r="AN69" s="54">
        <v>0</v>
      </c>
      <c r="AO69" s="50">
        <f t="shared" si="22"/>
        <v>0</v>
      </c>
      <c r="AP69" s="50">
        <v>0</v>
      </c>
      <c r="AQ69" s="54">
        <v>5851.9</v>
      </c>
      <c r="AR69" s="50">
        <f t="shared" si="23"/>
        <v>1462.975</v>
      </c>
      <c r="AS69" s="50">
        <v>1463</v>
      </c>
      <c r="AT69" s="54">
        <v>0</v>
      </c>
      <c r="AU69" s="50">
        <f t="shared" si="25"/>
        <v>0</v>
      </c>
      <c r="AV69" s="50">
        <v>0</v>
      </c>
      <c r="AW69" s="54">
        <v>0</v>
      </c>
      <c r="AX69" s="50">
        <f t="shared" si="26"/>
        <v>0</v>
      </c>
      <c r="AY69" s="50">
        <v>0</v>
      </c>
      <c r="AZ69" s="54">
        <v>0</v>
      </c>
      <c r="BA69" s="50">
        <f t="shared" si="27"/>
        <v>0</v>
      </c>
      <c r="BB69" s="50">
        <v>0</v>
      </c>
      <c r="BC69" s="47">
        <f t="shared" si="57"/>
        <v>1080</v>
      </c>
      <c r="BD69" s="47">
        <f t="shared" si="57"/>
        <v>270</v>
      </c>
      <c r="BE69" s="47">
        <f t="shared" si="57"/>
        <v>120</v>
      </c>
      <c r="BF69" s="51">
        <f t="shared" si="28"/>
        <v>44.44444444444444</v>
      </c>
      <c r="BG69" s="54">
        <v>960</v>
      </c>
      <c r="BH69" s="50">
        <f t="shared" si="29"/>
        <v>240</v>
      </c>
      <c r="BI69" s="54">
        <v>100</v>
      </c>
      <c r="BJ69" s="54">
        <v>120</v>
      </c>
      <c r="BK69" s="50">
        <f t="shared" si="30"/>
        <v>30</v>
      </c>
      <c r="BL69" s="54">
        <v>20</v>
      </c>
      <c r="BM69" s="54">
        <v>0</v>
      </c>
      <c r="BN69" s="50">
        <f t="shared" si="31"/>
        <v>0</v>
      </c>
      <c r="BO69" s="50">
        <v>0</v>
      </c>
      <c r="BP69" s="54">
        <v>0</v>
      </c>
      <c r="BQ69" s="50">
        <f t="shared" si="32"/>
        <v>0</v>
      </c>
      <c r="BR69" s="50">
        <v>0</v>
      </c>
      <c r="BS69" s="54">
        <v>0</v>
      </c>
      <c r="BT69" s="50">
        <f t="shared" si="33"/>
        <v>0</v>
      </c>
      <c r="BU69" s="50">
        <v>0</v>
      </c>
      <c r="BV69" s="54">
        <v>0</v>
      </c>
      <c r="BW69" s="50">
        <f t="shared" si="34"/>
        <v>0</v>
      </c>
      <c r="BX69" s="50">
        <v>0</v>
      </c>
      <c r="BY69" s="54">
        <v>0</v>
      </c>
      <c r="BZ69" s="50">
        <f t="shared" si="35"/>
        <v>0</v>
      </c>
      <c r="CA69" s="50">
        <v>0</v>
      </c>
      <c r="CB69" s="54">
        <v>0</v>
      </c>
      <c r="CC69" s="50">
        <f t="shared" si="36"/>
        <v>0</v>
      </c>
      <c r="CD69" s="50">
        <v>0</v>
      </c>
      <c r="CE69" s="54">
        <v>0</v>
      </c>
      <c r="CF69" s="50">
        <f t="shared" si="37"/>
        <v>0</v>
      </c>
      <c r="CG69" s="50">
        <v>0</v>
      </c>
      <c r="CH69" s="54">
        <v>0</v>
      </c>
      <c r="CI69" s="50">
        <f t="shared" si="38"/>
        <v>0</v>
      </c>
      <c r="CJ69" s="50">
        <v>0</v>
      </c>
      <c r="CK69" s="54">
        <v>0</v>
      </c>
      <c r="CL69" s="50">
        <f t="shared" si="39"/>
        <v>0</v>
      </c>
      <c r="CM69" s="50">
        <v>0</v>
      </c>
      <c r="CN69" s="54">
        <v>0</v>
      </c>
      <c r="CO69" s="50">
        <f t="shared" si="40"/>
        <v>0</v>
      </c>
      <c r="CP69" s="50">
        <v>0</v>
      </c>
      <c r="CQ69" s="54">
        <v>0</v>
      </c>
      <c r="CR69" s="46">
        <f t="shared" si="52"/>
        <v>10358.9</v>
      </c>
      <c r="CS69" s="46">
        <f t="shared" si="52"/>
        <v>2589.725</v>
      </c>
      <c r="CT69" s="46">
        <f t="shared" si="6"/>
        <v>2196</v>
      </c>
      <c r="CU69" s="54">
        <v>0</v>
      </c>
      <c r="CV69" s="50">
        <f t="shared" si="41"/>
        <v>0</v>
      </c>
      <c r="CW69" s="53">
        <v>0</v>
      </c>
      <c r="CX69" s="54">
        <v>0</v>
      </c>
      <c r="CY69" s="50">
        <f t="shared" si="42"/>
        <v>0</v>
      </c>
      <c r="CZ69" s="50">
        <v>0</v>
      </c>
      <c r="DA69" s="54">
        <v>0</v>
      </c>
      <c r="DB69" s="50">
        <f t="shared" si="43"/>
        <v>0</v>
      </c>
      <c r="DC69" s="50">
        <v>0</v>
      </c>
      <c r="DD69" s="54">
        <v>0</v>
      </c>
      <c r="DE69" s="50">
        <f t="shared" si="44"/>
        <v>0</v>
      </c>
      <c r="DF69" s="50">
        <v>0</v>
      </c>
      <c r="DG69" s="54">
        <v>0</v>
      </c>
      <c r="DH69" s="50">
        <f t="shared" si="45"/>
        <v>0</v>
      </c>
      <c r="DI69" s="50">
        <v>0</v>
      </c>
      <c r="DJ69" s="54">
        <v>520</v>
      </c>
      <c r="DK69" s="50">
        <f t="shared" si="46"/>
        <v>130</v>
      </c>
      <c r="DL69" s="54">
        <v>0</v>
      </c>
      <c r="DM69" s="54">
        <v>0</v>
      </c>
      <c r="DN69" s="52">
        <f t="shared" si="53"/>
        <v>520</v>
      </c>
      <c r="DO69" s="52">
        <f t="shared" si="53"/>
        <v>130</v>
      </c>
      <c r="DP69" s="52">
        <f t="shared" si="8"/>
        <v>0</v>
      </c>
    </row>
    <row r="70" spans="1:120" ht="17.25">
      <c r="A70" s="15">
        <v>61</v>
      </c>
      <c r="B70" s="42" t="s">
        <v>67</v>
      </c>
      <c r="C70" s="54">
        <v>0</v>
      </c>
      <c r="D70" s="54">
        <v>0</v>
      </c>
      <c r="E70" s="46">
        <f t="shared" si="54"/>
        <v>43240.8</v>
      </c>
      <c r="F70" s="46">
        <f t="shared" si="54"/>
        <v>10810.2</v>
      </c>
      <c r="G70" s="46">
        <f t="shared" si="54"/>
        <v>8355.300000000001</v>
      </c>
      <c r="H70" s="46">
        <f t="shared" si="9"/>
        <v>77.29089193539436</v>
      </c>
      <c r="I70" s="47">
        <f t="shared" si="55"/>
        <v>14937.099999999999</v>
      </c>
      <c r="J70" s="47">
        <f t="shared" si="55"/>
        <v>3734.2749999999996</v>
      </c>
      <c r="K70" s="47">
        <f t="shared" si="55"/>
        <v>1347</v>
      </c>
      <c r="L70" s="47">
        <f t="shared" si="2"/>
        <v>36.07125881195145</v>
      </c>
      <c r="M70" s="48">
        <f t="shared" si="56"/>
        <v>2082.1</v>
      </c>
      <c r="N70" s="48">
        <f t="shared" si="56"/>
        <v>520.525</v>
      </c>
      <c r="O70" s="48">
        <f t="shared" si="56"/>
        <v>397</v>
      </c>
      <c r="P70" s="49">
        <f t="shared" si="10"/>
        <v>76.26915133759186</v>
      </c>
      <c r="Q70" s="54">
        <v>457.5</v>
      </c>
      <c r="R70" s="50">
        <f t="shared" si="11"/>
        <v>114.375</v>
      </c>
      <c r="S70" s="54">
        <v>48.8</v>
      </c>
      <c r="T70" s="50">
        <f t="shared" si="12"/>
        <v>42.666666666666664</v>
      </c>
      <c r="U70" s="54">
        <v>2772.2</v>
      </c>
      <c r="V70" s="50">
        <f t="shared" si="13"/>
        <v>693.05</v>
      </c>
      <c r="W70" s="54">
        <v>339.6</v>
      </c>
      <c r="X70" s="50">
        <f t="shared" si="14"/>
        <v>49.000793593535825</v>
      </c>
      <c r="Y70" s="54">
        <v>1624.6</v>
      </c>
      <c r="Z70" s="50">
        <f t="shared" si="15"/>
        <v>406.15</v>
      </c>
      <c r="AA70" s="54">
        <v>348.2</v>
      </c>
      <c r="AB70" s="50">
        <f t="shared" si="16"/>
        <v>85.73187246091346</v>
      </c>
      <c r="AC70" s="54">
        <v>440</v>
      </c>
      <c r="AD70" s="50">
        <f t="shared" si="17"/>
        <v>110</v>
      </c>
      <c r="AE70" s="54">
        <v>0</v>
      </c>
      <c r="AF70" s="50">
        <f t="shared" si="51"/>
        <v>0</v>
      </c>
      <c r="AG70" s="54">
        <v>1500</v>
      </c>
      <c r="AH70" s="50">
        <f t="shared" si="19"/>
        <v>375</v>
      </c>
      <c r="AI70" s="54">
        <v>243.9</v>
      </c>
      <c r="AJ70" s="50">
        <f t="shared" si="20"/>
        <v>65.04</v>
      </c>
      <c r="AK70" s="54">
        <v>0</v>
      </c>
      <c r="AL70" s="50">
        <f t="shared" si="21"/>
        <v>0</v>
      </c>
      <c r="AM70" s="50">
        <v>0</v>
      </c>
      <c r="AN70" s="54">
        <v>0</v>
      </c>
      <c r="AO70" s="50">
        <f t="shared" si="22"/>
        <v>0</v>
      </c>
      <c r="AP70" s="50">
        <v>0</v>
      </c>
      <c r="AQ70" s="54">
        <v>26603.2</v>
      </c>
      <c r="AR70" s="50">
        <f t="shared" si="23"/>
        <v>6650.8</v>
      </c>
      <c r="AS70" s="50">
        <v>6650.8</v>
      </c>
      <c r="AT70" s="54">
        <v>0</v>
      </c>
      <c r="AU70" s="50">
        <f t="shared" si="25"/>
        <v>0</v>
      </c>
      <c r="AV70" s="50">
        <v>0</v>
      </c>
      <c r="AW70" s="54">
        <v>0</v>
      </c>
      <c r="AX70" s="50">
        <f t="shared" si="26"/>
        <v>0</v>
      </c>
      <c r="AY70" s="50">
        <v>0</v>
      </c>
      <c r="AZ70" s="54">
        <v>0</v>
      </c>
      <c r="BA70" s="50">
        <f t="shared" si="27"/>
        <v>0</v>
      </c>
      <c r="BB70" s="50">
        <v>0</v>
      </c>
      <c r="BC70" s="47">
        <f t="shared" si="57"/>
        <v>1142</v>
      </c>
      <c r="BD70" s="47">
        <f t="shared" si="57"/>
        <v>285.5</v>
      </c>
      <c r="BE70" s="47">
        <f t="shared" si="57"/>
        <v>141.1</v>
      </c>
      <c r="BF70" s="51">
        <f t="shared" si="28"/>
        <v>49.42206654991244</v>
      </c>
      <c r="BG70" s="54">
        <v>442</v>
      </c>
      <c r="BH70" s="50">
        <f t="shared" si="29"/>
        <v>110.5</v>
      </c>
      <c r="BI70" s="54">
        <v>36</v>
      </c>
      <c r="BJ70" s="54">
        <v>400</v>
      </c>
      <c r="BK70" s="50">
        <f t="shared" si="30"/>
        <v>100</v>
      </c>
      <c r="BL70" s="54">
        <v>105</v>
      </c>
      <c r="BM70" s="54">
        <v>0</v>
      </c>
      <c r="BN70" s="50">
        <f t="shared" si="31"/>
        <v>0</v>
      </c>
      <c r="BO70" s="50">
        <v>0</v>
      </c>
      <c r="BP70" s="54">
        <v>300</v>
      </c>
      <c r="BQ70" s="50">
        <f t="shared" si="32"/>
        <v>75</v>
      </c>
      <c r="BR70" s="54">
        <v>0.1</v>
      </c>
      <c r="BS70" s="54">
        <v>0</v>
      </c>
      <c r="BT70" s="50">
        <f t="shared" si="33"/>
        <v>0</v>
      </c>
      <c r="BU70" s="50">
        <v>0</v>
      </c>
      <c r="BV70" s="54">
        <v>1700.5</v>
      </c>
      <c r="BW70" s="50">
        <f t="shared" si="34"/>
        <v>425.125</v>
      </c>
      <c r="BX70" s="50">
        <v>357.5</v>
      </c>
      <c r="BY70" s="54">
        <v>5450.8</v>
      </c>
      <c r="BZ70" s="50">
        <f t="shared" si="35"/>
        <v>1362.7</v>
      </c>
      <c r="CA70" s="50">
        <v>202.2</v>
      </c>
      <c r="CB70" s="54">
        <v>300</v>
      </c>
      <c r="CC70" s="50">
        <f t="shared" si="36"/>
        <v>75</v>
      </c>
      <c r="CD70" s="54">
        <v>10</v>
      </c>
      <c r="CE70" s="54">
        <v>0</v>
      </c>
      <c r="CF70" s="50">
        <f t="shared" si="37"/>
        <v>0</v>
      </c>
      <c r="CG70" s="50">
        <v>0</v>
      </c>
      <c r="CH70" s="54">
        <v>0</v>
      </c>
      <c r="CI70" s="50">
        <f t="shared" si="38"/>
        <v>0</v>
      </c>
      <c r="CJ70" s="50">
        <v>0</v>
      </c>
      <c r="CK70" s="54">
        <v>0</v>
      </c>
      <c r="CL70" s="50">
        <f t="shared" si="39"/>
        <v>0</v>
      </c>
      <c r="CM70" s="50">
        <v>0</v>
      </c>
      <c r="CN70" s="54">
        <v>1250</v>
      </c>
      <c r="CO70" s="50">
        <f t="shared" si="40"/>
        <v>312.5</v>
      </c>
      <c r="CP70" s="54">
        <v>13.2</v>
      </c>
      <c r="CQ70" s="54">
        <v>0</v>
      </c>
      <c r="CR70" s="46">
        <f t="shared" si="52"/>
        <v>43240.8</v>
      </c>
      <c r="CS70" s="46">
        <f t="shared" si="52"/>
        <v>10810.2</v>
      </c>
      <c r="CT70" s="46">
        <f t="shared" si="6"/>
        <v>8355.300000000001</v>
      </c>
      <c r="CU70" s="54">
        <v>0</v>
      </c>
      <c r="CV70" s="50">
        <f t="shared" si="41"/>
        <v>0</v>
      </c>
      <c r="CW70" s="53">
        <v>0</v>
      </c>
      <c r="CX70" s="54">
        <v>0</v>
      </c>
      <c r="CY70" s="50">
        <f t="shared" si="42"/>
        <v>0</v>
      </c>
      <c r="CZ70" s="50">
        <v>0</v>
      </c>
      <c r="DA70" s="54">
        <v>0</v>
      </c>
      <c r="DB70" s="50">
        <f t="shared" si="43"/>
        <v>0</v>
      </c>
      <c r="DC70" s="50">
        <v>0</v>
      </c>
      <c r="DD70" s="54">
        <v>0</v>
      </c>
      <c r="DE70" s="50">
        <f t="shared" si="44"/>
        <v>0</v>
      </c>
      <c r="DF70" s="50">
        <v>0</v>
      </c>
      <c r="DG70" s="54">
        <v>0</v>
      </c>
      <c r="DH70" s="50">
        <f t="shared" si="45"/>
        <v>0</v>
      </c>
      <c r="DI70" s="50">
        <v>0</v>
      </c>
      <c r="DJ70" s="54">
        <v>2962.4</v>
      </c>
      <c r="DK70" s="50">
        <f t="shared" si="46"/>
        <v>740.6</v>
      </c>
      <c r="DL70" s="54">
        <v>0</v>
      </c>
      <c r="DM70" s="54">
        <v>0</v>
      </c>
      <c r="DN70" s="52">
        <f t="shared" si="53"/>
        <v>2962.4</v>
      </c>
      <c r="DO70" s="52">
        <f t="shared" si="53"/>
        <v>740.6</v>
      </c>
      <c r="DP70" s="52">
        <f t="shared" si="8"/>
        <v>0</v>
      </c>
    </row>
    <row r="71" spans="1:120" ht="17.25">
      <c r="A71" s="15">
        <v>62</v>
      </c>
      <c r="B71" s="42" t="s">
        <v>68</v>
      </c>
      <c r="C71" s="54">
        <v>2881.8</v>
      </c>
      <c r="D71" s="54">
        <v>0</v>
      </c>
      <c r="E71" s="46">
        <f t="shared" si="54"/>
        <v>11490.8</v>
      </c>
      <c r="F71" s="46">
        <f t="shared" si="54"/>
        <v>2872.7</v>
      </c>
      <c r="G71" s="46">
        <f t="shared" si="54"/>
        <v>2214.7</v>
      </c>
      <c r="H71" s="46">
        <f t="shared" si="9"/>
        <v>77.0947192536638</v>
      </c>
      <c r="I71" s="47">
        <f t="shared" si="55"/>
        <v>6313.7</v>
      </c>
      <c r="J71" s="47">
        <f t="shared" si="55"/>
        <v>1578.425</v>
      </c>
      <c r="K71" s="47">
        <f t="shared" si="55"/>
        <v>920.4</v>
      </c>
      <c r="L71" s="47">
        <f t="shared" si="2"/>
        <v>58.311291318878</v>
      </c>
      <c r="M71" s="48">
        <f t="shared" si="56"/>
        <v>354</v>
      </c>
      <c r="N71" s="48">
        <f t="shared" si="56"/>
        <v>88.5</v>
      </c>
      <c r="O71" s="48">
        <f t="shared" si="56"/>
        <v>188.39999999999998</v>
      </c>
      <c r="P71" s="49">
        <f t="shared" si="10"/>
        <v>212.88135593220335</v>
      </c>
      <c r="Q71" s="54">
        <v>7.2</v>
      </c>
      <c r="R71" s="50">
        <f t="shared" si="11"/>
        <v>1.7999999999999998</v>
      </c>
      <c r="S71" s="54">
        <v>0.2</v>
      </c>
      <c r="T71" s="50">
        <f t="shared" si="12"/>
        <v>11.111111111111112</v>
      </c>
      <c r="U71" s="54">
        <v>3539.2</v>
      </c>
      <c r="V71" s="50">
        <f t="shared" si="13"/>
        <v>884.8</v>
      </c>
      <c r="W71" s="54">
        <v>317</v>
      </c>
      <c r="X71" s="50">
        <f t="shared" si="14"/>
        <v>35.82730560578662</v>
      </c>
      <c r="Y71" s="54">
        <v>346.8</v>
      </c>
      <c r="Z71" s="50">
        <f t="shared" si="15"/>
        <v>86.7</v>
      </c>
      <c r="AA71" s="54">
        <v>188.2</v>
      </c>
      <c r="AB71" s="50">
        <f t="shared" si="16"/>
        <v>217.07035755478663</v>
      </c>
      <c r="AC71" s="54">
        <v>160</v>
      </c>
      <c r="AD71" s="50">
        <f t="shared" si="17"/>
        <v>40</v>
      </c>
      <c r="AE71" s="54">
        <v>0</v>
      </c>
      <c r="AF71" s="50">
        <f t="shared" si="51"/>
        <v>0</v>
      </c>
      <c r="AG71" s="54">
        <v>0</v>
      </c>
      <c r="AH71" s="50">
        <f t="shared" si="19"/>
        <v>0</v>
      </c>
      <c r="AI71" s="54">
        <v>0</v>
      </c>
      <c r="AJ71" s="50" t="e">
        <f t="shared" si="20"/>
        <v>#DIV/0!</v>
      </c>
      <c r="AK71" s="54">
        <v>0</v>
      </c>
      <c r="AL71" s="50">
        <f t="shared" si="21"/>
        <v>0</v>
      </c>
      <c r="AM71" s="50">
        <v>0</v>
      </c>
      <c r="AN71" s="54">
        <v>0</v>
      </c>
      <c r="AO71" s="50">
        <f t="shared" si="22"/>
        <v>0</v>
      </c>
      <c r="AP71" s="50">
        <v>0</v>
      </c>
      <c r="AQ71" s="54">
        <v>5177.1</v>
      </c>
      <c r="AR71" s="50">
        <f t="shared" si="23"/>
        <v>1294.275</v>
      </c>
      <c r="AS71" s="50">
        <v>1294.3</v>
      </c>
      <c r="AT71" s="54">
        <v>0</v>
      </c>
      <c r="AU71" s="50">
        <f t="shared" si="25"/>
        <v>0</v>
      </c>
      <c r="AV71" s="50">
        <v>0</v>
      </c>
      <c r="AW71" s="54">
        <v>0</v>
      </c>
      <c r="AX71" s="50">
        <f t="shared" si="26"/>
        <v>0</v>
      </c>
      <c r="AY71" s="50">
        <v>0</v>
      </c>
      <c r="AZ71" s="54">
        <v>0</v>
      </c>
      <c r="BA71" s="50">
        <f t="shared" si="27"/>
        <v>0</v>
      </c>
      <c r="BB71" s="50">
        <v>0</v>
      </c>
      <c r="BC71" s="47">
        <f t="shared" si="57"/>
        <v>2260.5</v>
      </c>
      <c r="BD71" s="47">
        <f t="shared" si="57"/>
        <v>565.125</v>
      </c>
      <c r="BE71" s="47">
        <f t="shared" si="57"/>
        <v>415</v>
      </c>
      <c r="BF71" s="51">
        <f t="shared" si="28"/>
        <v>73.4350807343508</v>
      </c>
      <c r="BG71" s="54">
        <v>760.5</v>
      </c>
      <c r="BH71" s="50">
        <f t="shared" si="29"/>
        <v>190.125</v>
      </c>
      <c r="BI71" s="54">
        <v>120</v>
      </c>
      <c r="BJ71" s="54">
        <v>1500</v>
      </c>
      <c r="BK71" s="50">
        <f t="shared" si="30"/>
        <v>375</v>
      </c>
      <c r="BL71" s="54">
        <v>295</v>
      </c>
      <c r="BM71" s="54">
        <v>0</v>
      </c>
      <c r="BN71" s="50">
        <f t="shared" si="31"/>
        <v>0</v>
      </c>
      <c r="BO71" s="50">
        <v>0</v>
      </c>
      <c r="BP71" s="54">
        <v>0</v>
      </c>
      <c r="BQ71" s="50">
        <f t="shared" si="32"/>
        <v>0</v>
      </c>
      <c r="BR71" s="54">
        <v>0</v>
      </c>
      <c r="BS71" s="54">
        <v>0</v>
      </c>
      <c r="BT71" s="50">
        <f t="shared" si="33"/>
        <v>0</v>
      </c>
      <c r="BU71" s="50">
        <v>0</v>
      </c>
      <c r="BV71" s="54">
        <v>0</v>
      </c>
      <c r="BW71" s="50">
        <f t="shared" si="34"/>
        <v>0</v>
      </c>
      <c r="BX71" s="50">
        <v>0</v>
      </c>
      <c r="BY71" s="54">
        <v>0</v>
      </c>
      <c r="BZ71" s="50">
        <f t="shared" si="35"/>
        <v>0</v>
      </c>
      <c r="CA71" s="50">
        <v>0</v>
      </c>
      <c r="CB71" s="54">
        <v>0</v>
      </c>
      <c r="CC71" s="50">
        <f t="shared" si="36"/>
        <v>0</v>
      </c>
      <c r="CD71" s="54">
        <v>0</v>
      </c>
      <c r="CE71" s="54">
        <v>0</v>
      </c>
      <c r="CF71" s="50">
        <f t="shared" si="37"/>
        <v>0</v>
      </c>
      <c r="CG71" s="50">
        <v>0</v>
      </c>
      <c r="CH71" s="54">
        <v>0</v>
      </c>
      <c r="CI71" s="50">
        <f t="shared" si="38"/>
        <v>0</v>
      </c>
      <c r="CJ71" s="50">
        <v>0</v>
      </c>
      <c r="CK71" s="54">
        <v>0</v>
      </c>
      <c r="CL71" s="50">
        <f t="shared" si="39"/>
        <v>0</v>
      </c>
      <c r="CM71" s="50">
        <v>0</v>
      </c>
      <c r="CN71" s="54">
        <v>0</v>
      </c>
      <c r="CO71" s="50">
        <f t="shared" si="40"/>
        <v>0</v>
      </c>
      <c r="CP71" s="54">
        <v>0</v>
      </c>
      <c r="CQ71" s="54">
        <v>0</v>
      </c>
      <c r="CR71" s="46">
        <f t="shared" si="52"/>
        <v>11490.8</v>
      </c>
      <c r="CS71" s="46">
        <f t="shared" si="52"/>
        <v>2872.7</v>
      </c>
      <c r="CT71" s="46">
        <f t="shared" si="6"/>
        <v>2214.7</v>
      </c>
      <c r="CU71" s="54">
        <v>0</v>
      </c>
      <c r="CV71" s="50">
        <f t="shared" si="41"/>
        <v>0</v>
      </c>
      <c r="CW71" s="53">
        <v>0</v>
      </c>
      <c r="CX71" s="54">
        <v>0</v>
      </c>
      <c r="CY71" s="50">
        <f t="shared" si="42"/>
        <v>0</v>
      </c>
      <c r="CZ71" s="50">
        <v>0</v>
      </c>
      <c r="DA71" s="54">
        <v>0</v>
      </c>
      <c r="DB71" s="50">
        <f t="shared" si="43"/>
        <v>0</v>
      </c>
      <c r="DC71" s="50">
        <v>0</v>
      </c>
      <c r="DD71" s="54">
        <v>0</v>
      </c>
      <c r="DE71" s="50">
        <f t="shared" si="44"/>
        <v>0</v>
      </c>
      <c r="DF71" s="50">
        <v>0</v>
      </c>
      <c r="DG71" s="54">
        <v>0</v>
      </c>
      <c r="DH71" s="50">
        <f t="shared" si="45"/>
        <v>0</v>
      </c>
      <c r="DI71" s="50">
        <v>0</v>
      </c>
      <c r="DJ71" s="54">
        <v>654.5</v>
      </c>
      <c r="DK71" s="50">
        <f t="shared" si="46"/>
        <v>163.625</v>
      </c>
      <c r="DL71" s="54">
        <v>0</v>
      </c>
      <c r="DM71" s="54">
        <v>0</v>
      </c>
      <c r="DN71" s="52">
        <f t="shared" si="53"/>
        <v>654.5</v>
      </c>
      <c r="DO71" s="52">
        <f t="shared" si="53"/>
        <v>163.625</v>
      </c>
      <c r="DP71" s="52">
        <f t="shared" si="8"/>
        <v>0</v>
      </c>
    </row>
    <row r="72" spans="1:120" ht="17.25">
      <c r="A72" s="15">
        <v>63</v>
      </c>
      <c r="B72" s="42" t="s">
        <v>69</v>
      </c>
      <c r="C72" s="54">
        <v>16339.6</v>
      </c>
      <c r="D72" s="54">
        <v>0</v>
      </c>
      <c r="E72" s="46">
        <f aca="true" t="shared" si="58" ref="E72:G82">CR72+DN72-DJ72</f>
        <v>36468.6</v>
      </c>
      <c r="F72" s="46">
        <f t="shared" si="58"/>
        <v>9117.15</v>
      </c>
      <c r="G72" s="46">
        <f t="shared" si="58"/>
        <v>8821.599999999999</v>
      </c>
      <c r="H72" s="46">
        <f t="shared" si="9"/>
        <v>96.75830714642184</v>
      </c>
      <c r="I72" s="47">
        <f aca="true" t="shared" si="59" ref="I72:K82">Q72+U72+Y72+AC72+AG72+AK72+AZ72+BG72+BJ72+BM72+BP72+BS72+BY72+CB72+CE72+CH72+CN72</f>
        <v>6195.9</v>
      </c>
      <c r="J72" s="47">
        <f t="shared" si="59"/>
        <v>1548.975</v>
      </c>
      <c r="K72" s="47">
        <f t="shared" si="59"/>
        <v>1253.4</v>
      </c>
      <c r="L72" s="47">
        <f t="shared" si="2"/>
        <v>80.91802643683728</v>
      </c>
      <c r="M72" s="48">
        <f aca="true" t="shared" si="60" ref="M72:O82">Q72+Y72</f>
        <v>1401.7</v>
      </c>
      <c r="N72" s="48">
        <f t="shared" si="60"/>
        <v>350.425</v>
      </c>
      <c r="O72" s="48">
        <f t="shared" si="60"/>
        <v>469.9</v>
      </c>
      <c r="P72" s="49">
        <f t="shared" si="10"/>
        <v>134.09431404722835</v>
      </c>
      <c r="Q72" s="54">
        <v>51.7</v>
      </c>
      <c r="R72" s="50">
        <f t="shared" si="11"/>
        <v>12.925</v>
      </c>
      <c r="S72" s="54">
        <v>2.7</v>
      </c>
      <c r="T72" s="50">
        <f t="shared" si="12"/>
        <v>20.889748549323016</v>
      </c>
      <c r="U72" s="54">
        <v>3605.2</v>
      </c>
      <c r="V72" s="50">
        <f t="shared" si="13"/>
        <v>901.3</v>
      </c>
      <c r="W72" s="54">
        <v>686.2</v>
      </c>
      <c r="X72" s="50">
        <f t="shared" si="14"/>
        <v>76.13447242871409</v>
      </c>
      <c r="Y72" s="54">
        <v>1350</v>
      </c>
      <c r="Z72" s="50">
        <f t="shared" si="15"/>
        <v>337.5</v>
      </c>
      <c r="AA72" s="54">
        <v>467.2</v>
      </c>
      <c r="AB72" s="50">
        <f t="shared" si="16"/>
        <v>138.42962962962963</v>
      </c>
      <c r="AC72" s="54">
        <v>60</v>
      </c>
      <c r="AD72" s="50">
        <f t="shared" si="17"/>
        <v>15</v>
      </c>
      <c r="AE72" s="54">
        <v>0</v>
      </c>
      <c r="AF72" s="50">
        <f t="shared" si="51"/>
        <v>0</v>
      </c>
      <c r="AG72" s="54">
        <v>0</v>
      </c>
      <c r="AH72" s="50">
        <f t="shared" si="19"/>
        <v>0</v>
      </c>
      <c r="AI72" s="54">
        <v>0</v>
      </c>
      <c r="AJ72" s="50" t="e">
        <f t="shared" si="20"/>
        <v>#DIV/0!</v>
      </c>
      <c r="AK72" s="54">
        <v>0</v>
      </c>
      <c r="AL72" s="50">
        <f t="shared" si="21"/>
        <v>0</v>
      </c>
      <c r="AM72" s="50">
        <v>0</v>
      </c>
      <c r="AN72" s="54">
        <v>0</v>
      </c>
      <c r="AO72" s="50">
        <f t="shared" si="22"/>
        <v>0</v>
      </c>
      <c r="AP72" s="50">
        <v>0</v>
      </c>
      <c r="AQ72" s="54">
        <v>30272.7</v>
      </c>
      <c r="AR72" s="50">
        <f t="shared" si="23"/>
        <v>7568.174999999999</v>
      </c>
      <c r="AS72" s="50">
        <v>7568.2</v>
      </c>
      <c r="AT72" s="54">
        <v>0</v>
      </c>
      <c r="AU72" s="50">
        <f t="shared" si="25"/>
        <v>0</v>
      </c>
      <c r="AV72" s="50">
        <v>0</v>
      </c>
      <c r="AW72" s="54">
        <v>0</v>
      </c>
      <c r="AX72" s="50">
        <f t="shared" si="26"/>
        <v>0</v>
      </c>
      <c r="AY72" s="50">
        <v>0</v>
      </c>
      <c r="AZ72" s="54">
        <v>0</v>
      </c>
      <c r="BA72" s="50">
        <f t="shared" si="27"/>
        <v>0</v>
      </c>
      <c r="BB72" s="50">
        <v>0</v>
      </c>
      <c r="BC72" s="47">
        <f aca="true" t="shared" si="61" ref="BC72:BE82">BG72+BJ72+BM72+BP72</f>
        <v>970</v>
      </c>
      <c r="BD72" s="47">
        <f t="shared" si="61"/>
        <v>242.5</v>
      </c>
      <c r="BE72" s="47">
        <f t="shared" si="61"/>
        <v>97.3</v>
      </c>
      <c r="BF72" s="51">
        <f t="shared" si="28"/>
        <v>40.123711340206185</v>
      </c>
      <c r="BG72" s="54">
        <v>970</v>
      </c>
      <c r="BH72" s="50">
        <f t="shared" si="29"/>
        <v>242.5</v>
      </c>
      <c r="BI72" s="54">
        <v>97.3</v>
      </c>
      <c r="BJ72" s="54">
        <v>0</v>
      </c>
      <c r="BK72" s="50">
        <f t="shared" si="30"/>
        <v>0</v>
      </c>
      <c r="BL72" s="54">
        <v>0</v>
      </c>
      <c r="BM72" s="54">
        <v>0</v>
      </c>
      <c r="BN72" s="50">
        <f t="shared" si="31"/>
        <v>0</v>
      </c>
      <c r="BO72" s="50">
        <v>0</v>
      </c>
      <c r="BP72" s="54">
        <v>0</v>
      </c>
      <c r="BQ72" s="50">
        <f t="shared" si="32"/>
        <v>0</v>
      </c>
      <c r="BR72" s="54">
        <v>0</v>
      </c>
      <c r="BS72" s="54">
        <v>0</v>
      </c>
      <c r="BT72" s="50">
        <f t="shared" si="33"/>
        <v>0</v>
      </c>
      <c r="BU72" s="50">
        <v>0</v>
      </c>
      <c r="BV72" s="54">
        <v>0</v>
      </c>
      <c r="BW72" s="50">
        <f t="shared" si="34"/>
        <v>0</v>
      </c>
      <c r="BX72" s="50">
        <v>0</v>
      </c>
      <c r="BY72" s="54">
        <v>159</v>
      </c>
      <c r="BZ72" s="50">
        <f t="shared" si="35"/>
        <v>39.75</v>
      </c>
      <c r="CA72" s="50">
        <v>0</v>
      </c>
      <c r="CB72" s="54">
        <v>0</v>
      </c>
      <c r="CC72" s="50">
        <f t="shared" si="36"/>
        <v>0</v>
      </c>
      <c r="CD72" s="54">
        <v>0</v>
      </c>
      <c r="CE72" s="54">
        <v>0</v>
      </c>
      <c r="CF72" s="50">
        <f t="shared" si="37"/>
        <v>0</v>
      </c>
      <c r="CG72" s="50">
        <v>0</v>
      </c>
      <c r="CH72" s="54">
        <v>0</v>
      </c>
      <c r="CI72" s="50">
        <f t="shared" si="38"/>
        <v>0</v>
      </c>
      <c r="CJ72" s="50">
        <v>0</v>
      </c>
      <c r="CK72" s="54">
        <v>0</v>
      </c>
      <c r="CL72" s="50">
        <f t="shared" si="39"/>
        <v>0</v>
      </c>
      <c r="CM72" s="50">
        <v>0</v>
      </c>
      <c r="CN72" s="54">
        <v>0</v>
      </c>
      <c r="CO72" s="50">
        <f t="shared" si="40"/>
        <v>0</v>
      </c>
      <c r="CP72" s="54">
        <v>0</v>
      </c>
      <c r="CQ72" s="54">
        <v>0</v>
      </c>
      <c r="CR72" s="46">
        <f t="shared" si="52"/>
        <v>36468.6</v>
      </c>
      <c r="CS72" s="46">
        <f t="shared" si="52"/>
        <v>9117.15</v>
      </c>
      <c r="CT72" s="46">
        <f t="shared" si="6"/>
        <v>8821.599999999999</v>
      </c>
      <c r="CU72" s="54">
        <v>0</v>
      </c>
      <c r="CV72" s="50">
        <f t="shared" si="41"/>
        <v>0</v>
      </c>
      <c r="CW72" s="53">
        <v>0</v>
      </c>
      <c r="CX72" s="54">
        <v>0</v>
      </c>
      <c r="CY72" s="50">
        <f t="shared" si="42"/>
        <v>0</v>
      </c>
      <c r="CZ72" s="50">
        <v>0</v>
      </c>
      <c r="DA72" s="54">
        <v>0</v>
      </c>
      <c r="DB72" s="50">
        <f t="shared" si="43"/>
        <v>0</v>
      </c>
      <c r="DC72" s="50">
        <v>0</v>
      </c>
      <c r="DD72" s="54">
        <v>0</v>
      </c>
      <c r="DE72" s="50">
        <f t="shared" si="44"/>
        <v>0</v>
      </c>
      <c r="DF72" s="50">
        <v>0</v>
      </c>
      <c r="DG72" s="54">
        <v>0</v>
      </c>
      <c r="DH72" s="50">
        <f t="shared" si="45"/>
        <v>0</v>
      </c>
      <c r="DI72" s="50">
        <v>0</v>
      </c>
      <c r="DJ72" s="54">
        <v>5860.4</v>
      </c>
      <c r="DK72" s="50">
        <f t="shared" si="46"/>
        <v>1465.1</v>
      </c>
      <c r="DL72" s="54">
        <v>0</v>
      </c>
      <c r="DM72" s="54">
        <v>0</v>
      </c>
      <c r="DN72" s="52">
        <f t="shared" si="53"/>
        <v>5860.4</v>
      </c>
      <c r="DO72" s="52">
        <f t="shared" si="53"/>
        <v>1465.1</v>
      </c>
      <c r="DP72" s="52">
        <f t="shared" si="8"/>
        <v>0</v>
      </c>
    </row>
    <row r="73" spans="1:120" ht="17.25">
      <c r="A73" s="15">
        <v>64</v>
      </c>
      <c r="B73" s="42" t="s">
        <v>70</v>
      </c>
      <c r="C73" s="54">
        <v>5381.2</v>
      </c>
      <c r="D73" s="54">
        <v>0</v>
      </c>
      <c r="E73" s="46">
        <f t="shared" si="58"/>
        <v>34007.7</v>
      </c>
      <c r="F73" s="46">
        <f t="shared" si="58"/>
        <v>8501.925</v>
      </c>
      <c r="G73" s="46">
        <f t="shared" si="58"/>
        <v>6317</v>
      </c>
      <c r="H73" s="46">
        <f t="shared" si="9"/>
        <v>74.30082010838723</v>
      </c>
      <c r="I73" s="47">
        <f t="shared" si="59"/>
        <v>19064.5</v>
      </c>
      <c r="J73" s="47">
        <f t="shared" si="59"/>
        <v>4766.125</v>
      </c>
      <c r="K73" s="47">
        <f t="shared" si="59"/>
        <v>2581.2</v>
      </c>
      <c r="L73" s="47">
        <f t="shared" si="2"/>
        <v>54.157203178682884</v>
      </c>
      <c r="M73" s="48">
        <f t="shared" si="60"/>
        <v>1281.5</v>
      </c>
      <c r="N73" s="48">
        <f t="shared" si="60"/>
        <v>320.375</v>
      </c>
      <c r="O73" s="48">
        <f t="shared" si="60"/>
        <v>309.9</v>
      </c>
      <c r="P73" s="49">
        <f t="shared" si="10"/>
        <v>96.73039406944986</v>
      </c>
      <c r="Q73" s="54">
        <v>61.5</v>
      </c>
      <c r="R73" s="50">
        <f t="shared" si="11"/>
        <v>15.375</v>
      </c>
      <c r="S73" s="54">
        <v>28.2</v>
      </c>
      <c r="T73" s="50">
        <f t="shared" si="12"/>
        <v>183.41463414634146</v>
      </c>
      <c r="U73" s="54">
        <v>3153</v>
      </c>
      <c r="V73" s="50">
        <f t="shared" si="13"/>
        <v>788.25</v>
      </c>
      <c r="W73" s="54">
        <v>1017.3</v>
      </c>
      <c r="X73" s="50">
        <f t="shared" si="14"/>
        <v>129.058039961941</v>
      </c>
      <c r="Y73" s="54">
        <v>1220</v>
      </c>
      <c r="Z73" s="50">
        <f t="shared" si="15"/>
        <v>305</v>
      </c>
      <c r="AA73" s="54">
        <v>281.7</v>
      </c>
      <c r="AB73" s="50">
        <f t="shared" si="16"/>
        <v>92.36065573770492</v>
      </c>
      <c r="AC73" s="54">
        <v>30</v>
      </c>
      <c r="AD73" s="50">
        <f t="shared" si="17"/>
        <v>7.5</v>
      </c>
      <c r="AE73" s="54">
        <v>0</v>
      </c>
      <c r="AF73" s="50">
        <f t="shared" si="51"/>
        <v>0</v>
      </c>
      <c r="AG73" s="54">
        <v>0</v>
      </c>
      <c r="AH73" s="50">
        <f t="shared" si="19"/>
        <v>0</v>
      </c>
      <c r="AI73" s="54">
        <v>0</v>
      </c>
      <c r="AJ73" s="50" t="e">
        <f t="shared" si="20"/>
        <v>#DIV/0!</v>
      </c>
      <c r="AK73" s="54">
        <v>0</v>
      </c>
      <c r="AL73" s="50">
        <f t="shared" si="21"/>
        <v>0</v>
      </c>
      <c r="AM73" s="50">
        <v>0</v>
      </c>
      <c r="AN73" s="54">
        <v>0</v>
      </c>
      <c r="AO73" s="50">
        <f t="shared" si="22"/>
        <v>0</v>
      </c>
      <c r="AP73" s="50">
        <v>0</v>
      </c>
      <c r="AQ73" s="54">
        <v>14943.2</v>
      </c>
      <c r="AR73" s="50">
        <f t="shared" si="23"/>
        <v>3735.8</v>
      </c>
      <c r="AS73" s="50">
        <v>3735.8</v>
      </c>
      <c r="AT73" s="54">
        <v>0</v>
      </c>
      <c r="AU73" s="50">
        <f t="shared" si="25"/>
        <v>0</v>
      </c>
      <c r="AV73" s="50">
        <v>0</v>
      </c>
      <c r="AW73" s="54">
        <v>0</v>
      </c>
      <c r="AX73" s="50">
        <f t="shared" si="26"/>
        <v>0</v>
      </c>
      <c r="AY73" s="50">
        <v>0</v>
      </c>
      <c r="AZ73" s="54">
        <v>0</v>
      </c>
      <c r="BA73" s="50">
        <f t="shared" si="27"/>
        <v>0</v>
      </c>
      <c r="BB73" s="50">
        <v>0</v>
      </c>
      <c r="BC73" s="47">
        <f t="shared" si="61"/>
        <v>14600</v>
      </c>
      <c r="BD73" s="47">
        <f t="shared" si="61"/>
        <v>3650</v>
      </c>
      <c r="BE73" s="47">
        <f t="shared" si="61"/>
        <v>1234</v>
      </c>
      <c r="BF73" s="51">
        <f t="shared" si="28"/>
        <v>33.80821917808219</v>
      </c>
      <c r="BG73" s="54">
        <v>240</v>
      </c>
      <c r="BH73" s="50">
        <f t="shared" si="29"/>
        <v>60</v>
      </c>
      <c r="BI73" s="54">
        <v>1174</v>
      </c>
      <c r="BJ73" s="54">
        <v>0</v>
      </c>
      <c r="BK73" s="50">
        <f t="shared" si="30"/>
        <v>0</v>
      </c>
      <c r="BL73" s="54">
        <v>0</v>
      </c>
      <c r="BM73" s="54">
        <v>14360</v>
      </c>
      <c r="BN73" s="50">
        <f t="shared" si="31"/>
        <v>3590</v>
      </c>
      <c r="BO73" s="54">
        <v>60</v>
      </c>
      <c r="BP73" s="54">
        <v>0</v>
      </c>
      <c r="BQ73" s="50">
        <f t="shared" si="32"/>
        <v>0</v>
      </c>
      <c r="BR73" s="54">
        <v>0</v>
      </c>
      <c r="BS73" s="54">
        <v>0</v>
      </c>
      <c r="BT73" s="50">
        <f t="shared" si="33"/>
        <v>0</v>
      </c>
      <c r="BU73" s="50">
        <v>0</v>
      </c>
      <c r="BV73" s="54">
        <v>0</v>
      </c>
      <c r="BW73" s="50">
        <f t="shared" si="34"/>
        <v>0</v>
      </c>
      <c r="BX73" s="50">
        <v>0</v>
      </c>
      <c r="BY73" s="54">
        <v>0</v>
      </c>
      <c r="BZ73" s="50">
        <f t="shared" si="35"/>
        <v>0</v>
      </c>
      <c r="CA73" s="50">
        <v>0</v>
      </c>
      <c r="CB73" s="54">
        <v>0</v>
      </c>
      <c r="CC73" s="50">
        <f t="shared" si="36"/>
        <v>0</v>
      </c>
      <c r="CD73" s="54">
        <v>0</v>
      </c>
      <c r="CE73" s="54">
        <v>0</v>
      </c>
      <c r="CF73" s="50">
        <f t="shared" si="37"/>
        <v>0</v>
      </c>
      <c r="CG73" s="50">
        <v>0</v>
      </c>
      <c r="CH73" s="54">
        <v>0</v>
      </c>
      <c r="CI73" s="50">
        <f t="shared" si="38"/>
        <v>0</v>
      </c>
      <c r="CJ73" s="50">
        <v>0</v>
      </c>
      <c r="CK73" s="54">
        <v>0</v>
      </c>
      <c r="CL73" s="50">
        <f t="shared" si="39"/>
        <v>0</v>
      </c>
      <c r="CM73" s="50">
        <v>0</v>
      </c>
      <c r="CN73" s="54">
        <v>0</v>
      </c>
      <c r="CO73" s="50">
        <f t="shared" si="40"/>
        <v>0</v>
      </c>
      <c r="CP73" s="54">
        <v>20</v>
      </c>
      <c r="CQ73" s="54">
        <v>0</v>
      </c>
      <c r="CR73" s="46">
        <f t="shared" si="52"/>
        <v>34007.7</v>
      </c>
      <c r="CS73" s="46">
        <f t="shared" si="52"/>
        <v>8501.925</v>
      </c>
      <c r="CT73" s="46">
        <f t="shared" si="6"/>
        <v>6317</v>
      </c>
      <c r="CU73" s="54">
        <v>0</v>
      </c>
      <c r="CV73" s="50">
        <f t="shared" si="41"/>
        <v>0</v>
      </c>
      <c r="CW73" s="53">
        <v>0</v>
      </c>
      <c r="CX73" s="54">
        <v>0</v>
      </c>
      <c r="CY73" s="50">
        <f t="shared" si="42"/>
        <v>0</v>
      </c>
      <c r="CZ73" s="50">
        <v>0</v>
      </c>
      <c r="DA73" s="54">
        <v>0</v>
      </c>
      <c r="DB73" s="50">
        <f t="shared" si="43"/>
        <v>0</v>
      </c>
      <c r="DC73" s="50">
        <v>0</v>
      </c>
      <c r="DD73" s="54">
        <v>0</v>
      </c>
      <c r="DE73" s="50">
        <f t="shared" si="44"/>
        <v>0</v>
      </c>
      <c r="DF73" s="50">
        <v>0</v>
      </c>
      <c r="DG73" s="54">
        <v>0</v>
      </c>
      <c r="DH73" s="50">
        <f t="shared" si="45"/>
        <v>0</v>
      </c>
      <c r="DI73" s="50">
        <v>0</v>
      </c>
      <c r="DJ73" s="54">
        <v>2000</v>
      </c>
      <c r="DK73" s="50">
        <f t="shared" si="46"/>
        <v>500</v>
      </c>
      <c r="DL73" s="54">
        <v>0</v>
      </c>
      <c r="DM73" s="54">
        <v>0</v>
      </c>
      <c r="DN73" s="52">
        <f t="shared" si="53"/>
        <v>2000</v>
      </c>
      <c r="DO73" s="52">
        <f t="shared" si="53"/>
        <v>500</v>
      </c>
      <c r="DP73" s="52">
        <f t="shared" si="8"/>
        <v>0</v>
      </c>
    </row>
    <row r="74" spans="1:120" ht="17.25">
      <c r="A74" s="15">
        <v>65</v>
      </c>
      <c r="B74" s="42" t="s">
        <v>71</v>
      </c>
      <c r="C74" s="54">
        <v>4400</v>
      </c>
      <c r="D74" s="54">
        <v>0</v>
      </c>
      <c r="E74" s="46">
        <f t="shared" si="58"/>
        <v>6655.3</v>
      </c>
      <c r="F74" s="46">
        <f t="shared" si="58"/>
        <v>1663.825</v>
      </c>
      <c r="G74" s="46">
        <f t="shared" si="58"/>
        <v>989</v>
      </c>
      <c r="H74" s="46">
        <f t="shared" si="9"/>
        <v>59.44134749748321</v>
      </c>
      <c r="I74" s="47">
        <f t="shared" si="59"/>
        <v>3155.3</v>
      </c>
      <c r="J74" s="47">
        <f t="shared" si="59"/>
        <v>788.825</v>
      </c>
      <c r="K74" s="47">
        <f t="shared" si="59"/>
        <v>114</v>
      </c>
      <c r="L74" s="47">
        <f aca="true" t="shared" si="62" ref="L74:L82">K74*100/J74</f>
        <v>14.451874623649097</v>
      </c>
      <c r="M74" s="48">
        <f t="shared" si="60"/>
        <v>0</v>
      </c>
      <c r="N74" s="48">
        <f t="shared" si="60"/>
        <v>0</v>
      </c>
      <c r="O74" s="48">
        <f t="shared" si="60"/>
        <v>0</v>
      </c>
      <c r="P74" s="49" t="e">
        <f t="shared" si="10"/>
        <v>#DIV/0!</v>
      </c>
      <c r="Q74" s="54">
        <v>0</v>
      </c>
      <c r="R74" s="50">
        <f t="shared" si="11"/>
        <v>0</v>
      </c>
      <c r="S74" s="54">
        <v>0</v>
      </c>
      <c r="T74" s="50" t="e">
        <f t="shared" si="12"/>
        <v>#DIV/0!</v>
      </c>
      <c r="U74" s="54">
        <v>1100</v>
      </c>
      <c r="V74" s="50">
        <f t="shared" si="13"/>
        <v>275</v>
      </c>
      <c r="W74" s="54">
        <v>114</v>
      </c>
      <c r="X74" s="50">
        <f t="shared" si="14"/>
        <v>41.45454545454545</v>
      </c>
      <c r="Y74" s="54">
        <v>0</v>
      </c>
      <c r="Z74" s="50">
        <f t="shared" si="15"/>
        <v>0</v>
      </c>
      <c r="AA74" s="54">
        <v>0</v>
      </c>
      <c r="AB74" s="50" t="e">
        <f t="shared" si="16"/>
        <v>#DIV/0!</v>
      </c>
      <c r="AC74" s="54">
        <v>0</v>
      </c>
      <c r="AD74" s="50">
        <f t="shared" si="17"/>
        <v>0</v>
      </c>
      <c r="AE74" s="54">
        <v>0</v>
      </c>
      <c r="AF74" s="50" t="e">
        <f t="shared" si="51"/>
        <v>#DIV/0!</v>
      </c>
      <c r="AG74" s="54">
        <v>0</v>
      </c>
      <c r="AH74" s="50">
        <f t="shared" si="19"/>
        <v>0</v>
      </c>
      <c r="AI74" s="54">
        <v>0</v>
      </c>
      <c r="AJ74" s="50" t="e">
        <f t="shared" si="20"/>
        <v>#DIV/0!</v>
      </c>
      <c r="AK74" s="54">
        <v>0</v>
      </c>
      <c r="AL74" s="50">
        <f t="shared" si="21"/>
        <v>0</v>
      </c>
      <c r="AM74" s="50">
        <v>0</v>
      </c>
      <c r="AN74" s="54">
        <v>0</v>
      </c>
      <c r="AO74" s="50">
        <f t="shared" si="22"/>
        <v>0</v>
      </c>
      <c r="AP74" s="50">
        <v>0</v>
      </c>
      <c r="AQ74" s="54">
        <v>3500</v>
      </c>
      <c r="AR74" s="50">
        <f t="shared" si="23"/>
        <v>875</v>
      </c>
      <c r="AS74" s="50">
        <v>875</v>
      </c>
      <c r="AT74" s="54">
        <v>0</v>
      </c>
      <c r="AU74" s="50">
        <f t="shared" si="25"/>
        <v>0</v>
      </c>
      <c r="AV74" s="50">
        <v>0</v>
      </c>
      <c r="AW74" s="54">
        <v>0</v>
      </c>
      <c r="AX74" s="50">
        <f t="shared" si="26"/>
        <v>0</v>
      </c>
      <c r="AY74" s="50">
        <v>0</v>
      </c>
      <c r="AZ74" s="54">
        <v>0</v>
      </c>
      <c r="BA74" s="50">
        <f t="shared" si="27"/>
        <v>0</v>
      </c>
      <c r="BB74" s="50">
        <v>0</v>
      </c>
      <c r="BC74" s="47">
        <f t="shared" si="61"/>
        <v>2055.3</v>
      </c>
      <c r="BD74" s="47">
        <f t="shared" si="61"/>
        <v>513.825</v>
      </c>
      <c r="BE74" s="47">
        <f t="shared" si="61"/>
        <v>0</v>
      </c>
      <c r="BF74" s="51">
        <f t="shared" si="28"/>
        <v>0</v>
      </c>
      <c r="BG74" s="54">
        <v>2055.3</v>
      </c>
      <c r="BH74" s="50">
        <f t="shared" si="29"/>
        <v>513.825</v>
      </c>
      <c r="BI74" s="54">
        <v>0</v>
      </c>
      <c r="BJ74" s="54">
        <v>0</v>
      </c>
      <c r="BK74" s="50">
        <f t="shared" si="30"/>
        <v>0</v>
      </c>
      <c r="BL74" s="54">
        <v>0</v>
      </c>
      <c r="BM74" s="54">
        <v>0</v>
      </c>
      <c r="BN74" s="50">
        <f t="shared" si="31"/>
        <v>0</v>
      </c>
      <c r="BO74" s="54">
        <v>0</v>
      </c>
      <c r="BP74" s="54">
        <v>0</v>
      </c>
      <c r="BQ74" s="50">
        <f t="shared" si="32"/>
        <v>0</v>
      </c>
      <c r="BR74" s="54">
        <v>0</v>
      </c>
      <c r="BS74" s="54">
        <v>0</v>
      </c>
      <c r="BT74" s="50">
        <f t="shared" si="33"/>
        <v>0</v>
      </c>
      <c r="BU74" s="50">
        <v>0</v>
      </c>
      <c r="BV74" s="54">
        <v>0</v>
      </c>
      <c r="BW74" s="50">
        <f t="shared" si="34"/>
        <v>0</v>
      </c>
      <c r="BX74" s="50">
        <v>0</v>
      </c>
      <c r="BY74" s="54">
        <v>0</v>
      </c>
      <c r="BZ74" s="50">
        <f t="shared" si="35"/>
        <v>0</v>
      </c>
      <c r="CA74" s="50">
        <v>0</v>
      </c>
      <c r="CB74" s="54">
        <v>0</v>
      </c>
      <c r="CC74" s="50">
        <f t="shared" si="36"/>
        <v>0</v>
      </c>
      <c r="CD74" s="54">
        <v>0</v>
      </c>
      <c r="CE74" s="54">
        <v>0</v>
      </c>
      <c r="CF74" s="50">
        <f t="shared" si="37"/>
        <v>0</v>
      </c>
      <c r="CG74" s="50">
        <v>0</v>
      </c>
      <c r="CH74" s="54">
        <v>0</v>
      </c>
      <c r="CI74" s="50">
        <f t="shared" si="38"/>
        <v>0</v>
      </c>
      <c r="CJ74" s="50">
        <v>0</v>
      </c>
      <c r="CK74" s="54">
        <v>0</v>
      </c>
      <c r="CL74" s="50">
        <f t="shared" si="39"/>
        <v>0</v>
      </c>
      <c r="CM74" s="50">
        <v>0</v>
      </c>
      <c r="CN74" s="54">
        <v>0</v>
      </c>
      <c r="CO74" s="50">
        <f t="shared" si="40"/>
        <v>0</v>
      </c>
      <c r="CP74" s="54">
        <v>0</v>
      </c>
      <c r="CQ74" s="54">
        <v>0</v>
      </c>
      <c r="CR74" s="46">
        <f aca="true" t="shared" si="63" ref="CR74:CS82">Q74+U74+Y74+AC74+AG74+AK74+AN74+AQ74+AT74+AW74+AZ74+BG74+BJ74+BM74+BP74+BS74+BV74+BY74+CB74+CE74+CH74+CK74+CN74</f>
        <v>6655.3</v>
      </c>
      <c r="CS74" s="46">
        <f t="shared" si="63"/>
        <v>1663.825</v>
      </c>
      <c r="CT74" s="46">
        <f aca="true" t="shared" si="64" ref="CT74:CT82">S74+W74+AA74+AE74+AI74+AM74+AP74+AS74+AV74+AY74+BB74+BI74+BL74+BO74+BR74+BU74+BX74+CA74+CD74+CG74+CJ74+CM74+CP74+CQ74</f>
        <v>989</v>
      </c>
      <c r="CU74" s="54">
        <v>0</v>
      </c>
      <c r="CV74" s="50">
        <f t="shared" si="41"/>
        <v>0</v>
      </c>
      <c r="CW74" s="53">
        <v>0</v>
      </c>
      <c r="CX74" s="54">
        <v>0</v>
      </c>
      <c r="CY74" s="50">
        <f t="shared" si="42"/>
        <v>0</v>
      </c>
      <c r="CZ74" s="50">
        <v>0</v>
      </c>
      <c r="DA74" s="54">
        <v>0</v>
      </c>
      <c r="DB74" s="50">
        <f t="shared" si="43"/>
        <v>0</v>
      </c>
      <c r="DC74" s="50">
        <v>0</v>
      </c>
      <c r="DD74" s="54">
        <v>0</v>
      </c>
      <c r="DE74" s="50">
        <f t="shared" si="44"/>
        <v>0</v>
      </c>
      <c r="DF74" s="50">
        <v>0</v>
      </c>
      <c r="DG74" s="54">
        <v>0</v>
      </c>
      <c r="DH74" s="50">
        <f t="shared" si="45"/>
        <v>0</v>
      </c>
      <c r="DI74" s="50">
        <v>0</v>
      </c>
      <c r="DJ74" s="54">
        <v>333</v>
      </c>
      <c r="DK74" s="50">
        <f t="shared" si="46"/>
        <v>83.25</v>
      </c>
      <c r="DL74" s="54">
        <v>0</v>
      </c>
      <c r="DM74" s="54">
        <v>0</v>
      </c>
      <c r="DN74" s="52">
        <f aca="true" t="shared" si="65" ref="DN74:DO82">CU74+CX74+DA74+DD74+DG74+DJ74</f>
        <v>333</v>
      </c>
      <c r="DO74" s="52">
        <f t="shared" si="65"/>
        <v>83.25</v>
      </c>
      <c r="DP74" s="52">
        <f aca="true" t="shared" si="66" ref="DP74:DP82">CW74+CZ74+DC74+DF74+DI74+DL74+DM74</f>
        <v>0</v>
      </c>
    </row>
    <row r="75" spans="1:120" ht="17.25">
      <c r="A75" s="15">
        <v>66</v>
      </c>
      <c r="B75" s="42" t="s">
        <v>72</v>
      </c>
      <c r="C75" s="54">
        <v>1291.7</v>
      </c>
      <c r="D75" s="54">
        <v>2978.1</v>
      </c>
      <c r="E75" s="46">
        <f t="shared" si="58"/>
        <v>18911.8</v>
      </c>
      <c r="F75" s="46">
        <f t="shared" si="58"/>
        <v>4727.95</v>
      </c>
      <c r="G75" s="46">
        <f t="shared" si="58"/>
        <v>4147.8</v>
      </c>
      <c r="H75" s="46">
        <f aca="true" t="shared" si="67" ref="H75:H82">G75*100/F75</f>
        <v>87.72935415983672</v>
      </c>
      <c r="I75" s="47">
        <f t="shared" si="59"/>
        <v>4982</v>
      </c>
      <c r="J75" s="47">
        <f t="shared" si="59"/>
        <v>1245.5</v>
      </c>
      <c r="K75" s="47">
        <f t="shared" si="59"/>
        <v>665.3</v>
      </c>
      <c r="L75" s="47">
        <f t="shared" si="62"/>
        <v>53.416298675230834</v>
      </c>
      <c r="M75" s="48">
        <f t="shared" si="60"/>
        <v>1100</v>
      </c>
      <c r="N75" s="48">
        <f t="shared" si="60"/>
        <v>275</v>
      </c>
      <c r="O75" s="48">
        <f t="shared" si="60"/>
        <v>198.3</v>
      </c>
      <c r="P75" s="49">
        <f aca="true" t="shared" si="68" ref="P75:P82">O75*100/N75</f>
        <v>72.10909090909091</v>
      </c>
      <c r="Q75" s="54">
        <v>0</v>
      </c>
      <c r="R75" s="50">
        <f aca="true" t="shared" si="69" ref="R75:R82">Q75/12*3</f>
        <v>0</v>
      </c>
      <c r="S75" s="54">
        <v>1.9</v>
      </c>
      <c r="T75" s="50" t="e">
        <f aca="true" t="shared" si="70" ref="T75:T82">S75*100/R75</f>
        <v>#DIV/0!</v>
      </c>
      <c r="U75" s="54">
        <v>2675</v>
      </c>
      <c r="V75" s="50">
        <f aca="true" t="shared" si="71" ref="V75:V82">U75/12*3</f>
        <v>668.75</v>
      </c>
      <c r="W75" s="54">
        <v>448.9</v>
      </c>
      <c r="X75" s="50">
        <f aca="true" t="shared" si="72" ref="X75:X82">W75*100/V75</f>
        <v>67.12523364485982</v>
      </c>
      <c r="Y75" s="54">
        <v>1100</v>
      </c>
      <c r="Z75" s="50">
        <f aca="true" t="shared" si="73" ref="Z75:Z82">Y75/12*3</f>
        <v>275</v>
      </c>
      <c r="AA75" s="54">
        <v>196.4</v>
      </c>
      <c r="AB75" s="50">
        <f aca="true" t="shared" si="74" ref="AB75:AB82">AA75*100/Z75</f>
        <v>71.41818181818182</v>
      </c>
      <c r="AC75" s="54">
        <v>72</v>
      </c>
      <c r="AD75" s="50">
        <f aca="true" t="shared" si="75" ref="AD75:AD82">AC75/12*3</f>
        <v>18</v>
      </c>
      <c r="AE75" s="54">
        <v>18</v>
      </c>
      <c r="AF75" s="50">
        <f t="shared" si="51"/>
        <v>100</v>
      </c>
      <c r="AG75" s="54">
        <v>0</v>
      </c>
      <c r="AH75" s="50">
        <f aca="true" t="shared" si="76" ref="AH75:AH82">AG75/12*3</f>
        <v>0</v>
      </c>
      <c r="AI75" s="54">
        <v>0</v>
      </c>
      <c r="AJ75" s="50" t="e">
        <f aca="true" t="shared" si="77" ref="AJ75:AJ82">AI75*100/AH75</f>
        <v>#DIV/0!</v>
      </c>
      <c r="AK75" s="54">
        <v>0</v>
      </c>
      <c r="AL75" s="50">
        <f aca="true" t="shared" si="78" ref="AL75:AL82">AK75/12*3</f>
        <v>0</v>
      </c>
      <c r="AM75" s="50">
        <v>0</v>
      </c>
      <c r="AN75" s="54">
        <v>0</v>
      </c>
      <c r="AO75" s="50">
        <f aca="true" t="shared" si="79" ref="AO75:AO82">AN75/12*3</f>
        <v>0</v>
      </c>
      <c r="AP75" s="50">
        <v>0</v>
      </c>
      <c r="AQ75" s="54">
        <v>13929.8</v>
      </c>
      <c r="AR75" s="50">
        <f aca="true" t="shared" si="80" ref="AR75:AR82">AQ75/12*3</f>
        <v>3482.45</v>
      </c>
      <c r="AS75" s="50">
        <v>3482.5</v>
      </c>
      <c r="AT75" s="54">
        <v>0</v>
      </c>
      <c r="AU75" s="50">
        <f aca="true" t="shared" si="81" ref="AU75:AU82">AT75/12*3</f>
        <v>0</v>
      </c>
      <c r="AV75" s="50">
        <v>0</v>
      </c>
      <c r="AW75" s="54">
        <v>0</v>
      </c>
      <c r="AX75" s="50">
        <f aca="true" t="shared" si="82" ref="AX75:AX82">AW75/12*3</f>
        <v>0</v>
      </c>
      <c r="AY75" s="50">
        <v>0</v>
      </c>
      <c r="AZ75" s="54">
        <v>0</v>
      </c>
      <c r="BA75" s="50">
        <f aca="true" t="shared" si="83" ref="BA75:BA82">AZ75/12*3</f>
        <v>0</v>
      </c>
      <c r="BB75" s="50">
        <v>0</v>
      </c>
      <c r="BC75" s="47">
        <f t="shared" si="61"/>
        <v>1135</v>
      </c>
      <c r="BD75" s="47">
        <f t="shared" si="61"/>
        <v>283.75</v>
      </c>
      <c r="BE75" s="47">
        <f t="shared" si="61"/>
        <v>0.1</v>
      </c>
      <c r="BF75" s="51">
        <f aca="true" t="shared" si="84" ref="BF75:BF82">BE75*100/BD75</f>
        <v>0.03524229074889868</v>
      </c>
      <c r="BG75" s="54">
        <v>1135</v>
      </c>
      <c r="BH75" s="50">
        <f aca="true" t="shared" si="85" ref="BH75:BH82">BG75/12*3</f>
        <v>283.75</v>
      </c>
      <c r="BI75" s="54">
        <v>0.1</v>
      </c>
      <c r="BJ75" s="54">
        <v>0</v>
      </c>
      <c r="BK75" s="50">
        <f aca="true" t="shared" si="86" ref="BK75:BK82">BJ75/12*3</f>
        <v>0</v>
      </c>
      <c r="BL75" s="54">
        <v>0</v>
      </c>
      <c r="BM75" s="54">
        <v>0</v>
      </c>
      <c r="BN75" s="50">
        <f aca="true" t="shared" si="87" ref="BN75:BN82">BM75/12*3</f>
        <v>0</v>
      </c>
      <c r="BO75" s="54">
        <v>0</v>
      </c>
      <c r="BP75" s="54">
        <v>0</v>
      </c>
      <c r="BQ75" s="50">
        <f aca="true" t="shared" si="88" ref="BQ75:BQ82">BP75/12*3</f>
        <v>0</v>
      </c>
      <c r="BR75" s="54">
        <v>0</v>
      </c>
      <c r="BS75" s="54">
        <v>0</v>
      </c>
      <c r="BT75" s="50">
        <f aca="true" t="shared" si="89" ref="BT75:BT82">BS75/12*3</f>
        <v>0</v>
      </c>
      <c r="BU75" s="50">
        <v>0</v>
      </c>
      <c r="BV75" s="54">
        <v>0</v>
      </c>
      <c r="BW75" s="50">
        <f aca="true" t="shared" si="90" ref="BW75:BW82">BV75/12*3</f>
        <v>0</v>
      </c>
      <c r="BX75" s="50">
        <v>0</v>
      </c>
      <c r="BY75" s="54">
        <v>0</v>
      </c>
      <c r="BZ75" s="50">
        <f aca="true" t="shared" si="91" ref="BZ75:BZ82">BY75/12*3</f>
        <v>0</v>
      </c>
      <c r="CA75" s="50">
        <v>0</v>
      </c>
      <c r="CB75" s="54">
        <v>0</v>
      </c>
      <c r="CC75" s="50">
        <f aca="true" t="shared" si="92" ref="CC75:CC82">CB75/12*3</f>
        <v>0</v>
      </c>
      <c r="CD75" s="54">
        <v>0</v>
      </c>
      <c r="CE75" s="54">
        <v>0</v>
      </c>
      <c r="CF75" s="50">
        <f aca="true" t="shared" si="93" ref="CF75:CF82">CE75/12*3</f>
        <v>0</v>
      </c>
      <c r="CG75" s="50">
        <v>0</v>
      </c>
      <c r="CH75" s="54">
        <v>0</v>
      </c>
      <c r="CI75" s="50">
        <f aca="true" t="shared" si="94" ref="CI75:CI82">CH75/12*3</f>
        <v>0</v>
      </c>
      <c r="CJ75" s="50">
        <v>0</v>
      </c>
      <c r="CK75" s="54">
        <v>0</v>
      </c>
      <c r="CL75" s="50">
        <f aca="true" t="shared" si="95" ref="CL75:CL82">CK75/12*3</f>
        <v>0</v>
      </c>
      <c r="CM75" s="50">
        <v>0</v>
      </c>
      <c r="CN75" s="54">
        <v>0</v>
      </c>
      <c r="CO75" s="50">
        <f aca="true" t="shared" si="96" ref="CO75:CO82">CN75/12*3</f>
        <v>0</v>
      </c>
      <c r="CP75" s="54">
        <v>0</v>
      </c>
      <c r="CQ75" s="54">
        <v>0</v>
      </c>
      <c r="CR75" s="46">
        <f t="shared" si="63"/>
        <v>18911.8</v>
      </c>
      <c r="CS75" s="46">
        <f t="shared" si="63"/>
        <v>4727.95</v>
      </c>
      <c r="CT75" s="46">
        <f t="shared" si="64"/>
        <v>4147.8</v>
      </c>
      <c r="CU75" s="54">
        <v>0</v>
      </c>
      <c r="CV75" s="50">
        <f aca="true" t="shared" si="97" ref="CV75:CV82">CU75/12*3</f>
        <v>0</v>
      </c>
      <c r="CW75" s="53">
        <v>0</v>
      </c>
      <c r="CX75" s="54">
        <v>0</v>
      </c>
      <c r="CY75" s="50">
        <f aca="true" t="shared" si="98" ref="CY75:CY82">CX75/12*3</f>
        <v>0</v>
      </c>
      <c r="CZ75" s="50">
        <v>0</v>
      </c>
      <c r="DA75" s="54">
        <v>0</v>
      </c>
      <c r="DB75" s="50">
        <f aca="true" t="shared" si="99" ref="DB75:DB82">DA75/12*3</f>
        <v>0</v>
      </c>
      <c r="DC75" s="50">
        <v>0</v>
      </c>
      <c r="DD75" s="54">
        <v>0</v>
      </c>
      <c r="DE75" s="50">
        <f aca="true" t="shared" si="100" ref="DE75:DE82">DD75/12*3</f>
        <v>0</v>
      </c>
      <c r="DF75" s="50">
        <v>0</v>
      </c>
      <c r="DG75" s="54">
        <v>0</v>
      </c>
      <c r="DH75" s="50">
        <f aca="true" t="shared" si="101" ref="DH75:DH82">DG75/12*3</f>
        <v>0</v>
      </c>
      <c r="DI75" s="50">
        <v>0</v>
      </c>
      <c r="DJ75" s="54">
        <v>1900</v>
      </c>
      <c r="DK75" s="50">
        <f aca="true" t="shared" si="102" ref="DK75:DK82">DJ75/12*3</f>
        <v>475</v>
      </c>
      <c r="DL75" s="54">
        <v>0</v>
      </c>
      <c r="DM75" s="54">
        <v>0</v>
      </c>
      <c r="DN75" s="52">
        <f t="shared" si="65"/>
        <v>1900</v>
      </c>
      <c r="DO75" s="52">
        <f t="shared" si="65"/>
        <v>475</v>
      </c>
      <c r="DP75" s="52">
        <f t="shared" si="66"/>
        <v>0</v>
      </c>
    </row>
    <row r="76" spans="1:120" ht="17.25">
      <c r="A76" s="15">
        <v>67</v>
      </c>
      <c r="B76" s="42" t="s">
        <v>73</v>
      </c>
      <c r="C76" s="54">
        <v>0</v>
      </c>
      <c r="D76" s="54">
        <v>0</v>
      </c>
      <c r="E76" s="46">
        <f t="shared" si="58"/>
        <v>4643</v>
      </c>
      <c r="F76" s="46">
        <f t="shared" si="58"/>
        <v>1160.75</v>
      </c>
      <c r="G76" s="46">
        <f t="shared" si="58"/>
        <v>884.2</v>
      </c>
      <c r="H76" s="46">
        <f t="shared" si="67"/>
        <v>76.17488692655611</v>
      </c>
      <c r="I76" s="47">
        <f t="shared" si="59"/>
        <v>1143</v>
      </c>
      <c r="J76" s="47">
        <f t="shared" si="59"/>
        <v>285.75</v>
      </c>
      <c r="K76" s="47">
        <f t="shared" si="59"/>
        <v>9.2</v>
      </c>
      <c r="L76" s="47">
        <f t="shared" si="62"/>
        <v>3.2195975503062115</v>
      </c>
      <c r="M76" s="48">
        <f t="shared" si="60"/>
        <v>46</v>
      </c>
      <c r="N76" s="48">
        <f t="shared" si="60"/>
        <v>11.5</v>
      </c>
      <c r="O76" s="48">
        <f t="shared" si="60"/>
        <v>9.2</v>
      </c>
      <c r="P76" s="49">
        <f t="shared" si="68"/>
        <v>79.99999999999999</v>
      </c>
      <c r="Q76" s="54">
        <v>0</v>
      </c>
      <c r="R76" s="50">
        <f t="shared" si="69"/>
        <v>0</v>
      </c>
      <c r="S76" s="54">
        <v>0</v>
      </c>
      <c r="T76" s="50" t="e">
        <f t="shared" si="70"/>
        <v>#DIV/0!</v>
      </c>
      <c r="U76" s="54">
        <v>700</v>
      </c>
      <c r="V76" s="50">
        <f t="shared" si="71"/>
        <v>175</v>
      </c>
      <c r="W76" s="54">
        <v>0</v>
      </c>
      <c r="X76" s="50">
        <f t="shared" si="72"/>
        <v>0</v>
      </c>
      <c r="Y76" s="54">
        <v>46</v>
      </c>
      <c r="Z76" s="50">
        <f t="shared" si="73"/>
        <v>11.5</v>
      </c>
      <c r="AA76" s="54">
        <v>9.2</v>
      </c>
      <c r="AB76" s="50">
        <f t="shared" si="74"/>
        <v>79.99999999999999</v>
      </c>
      <c r="AC76" s="54">
        <v>0</v>
      </c>
      <c r="AD76" s="50">
        <f t="shared" si="75"/>
        <v>0</v>
      </c>
      <c r="AE76" s="54">
        <v>0</v>
      </c>
      <c r="AF76" s="50" t="e">
        <f t="shared" si="51"/>
        <v>#DIV/0!</v>
      </c>
      <c r="AG76" s="54">
        <v>0</v>
      </c>
      <c r="AH76" s="50">
        <f t="shared" si="76"/>
        <v>0</v>
      </c>
      <c r="AI76" s="54">
        <v>0</v>
      </c>
      <c r="AJ76" s="50" t="e">
        <f t="shared" si="77"/>
        <v>#DIV/0!</v>
      </c>
      <c r="AK76" s="54">
        <v>0</v>
      </c>
      <c r="AL76" s="50">
        <f t="shared" si="78"/>
        <v>0</v>
      </c>
      <c r="AM76" s="50">
        <v>0</v>
      </c>
      <c r="AN76" s="54">
        <v>0</v>
      </c>
      <c r="AO76" s="50">
        <f t="shared" si="79"/>
        <v>0</v>
      </c>
      <c r="AP76" s="50">
        <v>0</v>
      </c>
      <c r="AQ76" s="54">
        <v>3500</v>
      </c>
      <c r="AR76" s="50">
        <f t="shared" si="80"/>
        <v>875</v>
      </c>
      <c r="AS76" s="50">
        <v>875</v>
      </c>
      <c r="AT76" s="54">
        <v>0</v>
      </c>
      <c r="AU76" s="50">
        <f t="shared" si="81"/>
        <v>0</v>
      </c>
      <c r="AV76" s="50">
        <v>0</v>
      </c>
      <c r="AW76" s="54">
        <v>0</v>
      </c>
      <c r="AX76" s="50">
        <f t="shared" si="82"/>
        <v>0</v>
      </c>
      <c r="AY76" s="50">
        <v>0</v>
      </c>
      <c r="AZ76" s="54">
        <v>0</v>
      </c>
      <c r="BA76" s="50">
        <f t="shared" si="83"/>
        <v>0</v>
      </c>
      <c r="BB76" s="50">
        <v>0</v>
      </c>
      <c r="BC76" s="47">
        <f t="shared" si="61"/>
        <v>397</v>
      </c>
      <c r="BD76" s="47">
        <f t="shared" si="61"/>
        <v>99.25</v>
      </c>
      <c r="BE76" s="47">
        <f t="shared" si="61"/>
        <v>0</v>
      </c>
      <c r="BF76" s="51">
        <f t="shared" si="84"/>
        <v>0</v>
      </c>
      <c r="BG76" s="54">
        <v>397</v>
      </c>
      <c r="BH76" s="50">
        <f t="shared" si="85"/>
        <v>99.25</v>
      </c>
      <c r="BI76" s="54">
        <v>0</v>
      </c>
      <c r="BJ76" s="54">
        <v>0</v>
      </c>
      <c r="BK76" s="50">
        <f t="shared" si="86"/>
        <v>0</v>
      </c>
      <c r="BL76" s="54">
        <v>0</v>
      </c>
      <c r="BM76" s="54">
        <v>0</v>
      </c>
      <c r="BN76" s="50">
        <f t="shared" si="87"/>
        <v>0</v>
      </c>
      <c r="BO76" s="54">
        <v>0</v>
      </c>
      <c r="BP76" s="54">
        <v>0</v>
      </c>
      <c r="BQ76" s="50">
        <f t="shared" si="88"/>
        <v>0</v>
      </c>
      <c r="BR76" s="54">
        <v>0</v>
      </c>
      <c r="BS76" s="54">
        <v>0</v>
      </c>
      <c r="BT76" s="50">
        <f t="shared" si="89"/>
        <v>0</v>
      </c>
      <c r="BU76" s="50">
        <v>0</v>
      </c>
      <c r="BV76" s="54">
        <v>0</v>
      </c>
      <c r="BW76" s="50">
        <f t="shared" si="90"/>
        <v>0</v>
      </c>
      <c r="BX76" s="50">
        <v>0</v>
      </c>
      <c r="BY76" s="54">
        <v>0</v>
      </c>
      <c r="BZ76" s="50">
        <f t="shared" si="91"/>
        <v>0</v>
      </c>
      <c r="CA76" s="50">
        <v>0</v>
      </c>
      <c r="CB76" s="54">
        <v>0</v>
      </c>
      <c r="CC76" s="50">
        <f t="shared" si="92"/>
        <v>0</v>
      </c>
      <c r="CD76" s="54">
        <v>0</v>
      </c>
      <c r="CE76" s="54">
        <v>0</v>
      </c>
      <c r="CF76" s="50">
        <f t="shared" si="93"/>
        <v>0</v>
      </c>
      <c r="CG76" s="50">
        <v>0</v>
      </c>
      <c r="CH76" s="54">
        <v>0</v>
      </c>
      <c r="CI76" s="50">
        <f t="shared" si="94"/>
        <v>0</v>
      </c>
      <c r="CJ76" s="50">
        <v>0</v>
      </c>
      <c r="CK76" s="54">
        <v>0</v>
      </c>
      <c r="CL76" s="50">
        <f t="shared" si="95"/>
        <v>0</v>
      </c>
      <c r="CM76" s="50">
        <v>0</v>
      </c>
      <c r="CN76" s="54">
        <v>0</v>
      </c>
      <c r="CO76" s="50">
        <f t="shared" si="96"/>
        <v>0</v>
      </c>
      <c r="CP76" s="54">
        <v>0</v>
      </c>
      <c r="CQ76" s="54">
        <v>0</v>
      </c>
      <c r="CR76" s="46">
        <f t="shared" si="63"/>
        <v>4643</v>
      </c>
      <c r="CS76" s="46">
        <f t="shared" si="63"/>
        <v>1160.75</v>
      </c>
      <c r="CT76" s="46">
        <f t="shared" si="64"/>
        <v>884.2</v>
      </c>
      <c r="CU76" s="54">
        <v>0</v>
      </c>
      <c r="CV76" s="50">
        <f t="shared" si="97"/>
        <v>0</v>
      </c>
      <c r="CW76" s="53">
        <v>0</v>
      </c>
      <c r="CX76" s="54">
        <v>0</v>
      </c>
      <c r="CY76" s="50">
        <f t="shared" si="98"/>
        <v>0</v>
      </c>
      <c r="CZ76" s="50">
        <v>0</v>
      </c>
      <c r="DA76" s="54">
        <v>0</v>
      </c>
      <c r="DB76" s="50">
        <f t="shared" si="99"/>
        <v>0</v>
      </c>
      <c r="DC76" s="50">
        <v>0</v>
      </c>
      <c r="DD76" s="54">
        <v>0</v>
      </c>
      <c r="DE76" s="50">
        <f t="shared" si="100"/>
        <v>0</v>
      </c>
      <c r="DF76" s="50">
        <v>0</v>
      </c>
      <c r="DG76" s="54">
        <v>0</v>
      </c>
      <c r="DH76" s="50">
        <f t="shared" si="101"/>
        <v>0</v>
      </c>
      <c r="DI76" s="50">
        <v>0</v>
      </c>
      <c r="DJ76" s="54">
        <v>272</v>
      </c>
      <c r="DK76" s="50">
        <f t="shared" si="102"/>
        <v>68</v>
      </c>
      <c r="DL76" s="54">
        <v>0</v>
      </c>
      <c r="DM76" s="54">
        <v>0</v>
      </c>
      <c r="DN76" s="52">
        <f t="shared" si="65"/>
        <v>272</v>
      </c>
      <c r="DO76" s="52">
        <f t="shared" si="65"/>
        <v>68</v>
      </c>
      <c r="DP76" s="52">
        <f t="shared" si="66"/>
        <v>0</v>
      </c>
    </row>
    <row r="77" spans="1:120" ht="17.25">
      <c r="A77" s="15">
        <v>68</v>
      </c>
      <c r="B77" s="42" t="s">
        <v>74</v>
      </c>
      <c r="C77" s="54">
        <v>515.3</v>
      </c>
      <c r="D77" s="54">
        <v>0</v>
      </c>
      <c r="E77" s="46">
        <f t="shared" si="58"/>
        <v>6377.3</v>
      </c>
      <c r="F77" s="46">
        <f t="shared" si="58"/>
        <v>1594.325</v>
      </c>
      <c r="G77" s="46">
        <f t="shared" si="58"/>
        <v>1127.2</v>
      </c>
      <c r="H77" s="46">
        <f t="shared" si="67"/>
        <v>70.70076678218055</v>
      </c>
      <c r="I77" s="47">
        <f t="shared" si="59"/>
        <v>2877.3</v>
      </c>
      <c r="J77" s="47">
        <f t="shared" si="59"/>
        <v>719.325</v>
      </c>
      <c r="K77" s="47">
        <f t="shared" si="59"/>
        <v>252.2</v>
      </c>
      <c r="L77" s="47">
        <f t="shared" si="62"/>
        <v>35.060647134466336</v>
      </c>
      <c r="M77" s="48">
        <f t="shared" si="60"/>
        <v>129.3</v>
      </c>
      <c r="N77" s="48">
        <f t="shared" si="60"/>
        <v>32.325</v>
      </c>
      <c r="O77" s="48">
        <f t="shared" si="60"/>
        <v>18.2</v>
      </c>
      <c r="P77" s="49">
        <f t="shared" si="68"/>
        <v>56.303170920340285</v>
      </c>
      <c r="Q77" s="54">
        <v>6.4</v>
      </c>
      <c r="R77" s="50">
        <f t="shared" si="69"/>
        <v>1.6</v>
      </c>
      <c r="S77" s="54">
        <v>0</v>
      </c>
      <c r="T77" s="50">
        <f t="shared" si="70"/>
        <v>0</v>
      </c>
      <c r="U77" s="54">
        <v>2518</v>
      </c>
      <c r="V77" s="50">
        <f t="shared" si="71"/>
        <v>629.5</v>
      </c>
      <c r="W77" s="54">
        <v>204</v>
      </c>
      <c r="X77" s="50">
        <f t="shared" si="72"/>
        <v>32.4066719618745</v>
      </c>
      <c r="Y77" s="54">
        <v>122.9</v>
      </c>
      <c r="Z77" s="50">
        <f t="shared" si="73"/>
        <v>30.725</v>
      </c>
      <c r="AA77" s="54">
        <v>18.2</v>
      </c>
      <c r="AB77" s="50">
        <f t="shared" si="74"/>
        <v>59.23515052888527</v>
      </c>
      <c r="AC77" s="54">
        <v>10</v>
      </c>
      <c r="AD77" s="50">
        <f t="shared" si="75"/>
        <v>2.5</v>
      </c>
      <c r="AE77" s="54">
        <v>0</v>
      </c>
      <c r="AF77" s="50">
        <f t="shared" si="51"/>
        <v>0</v>
      </c>
      <c r="AG77" s="54">
        <v>0</v>
      </c>
      <c r="AH77" s="50">
        <f t="shared" si="76"/>
        <v>0</v>
      </c>
      <c r="AI77" s="54">
        <v>0</v>
      </c>
      <c r="AJ77" s="50" t="e">
        <f t="shared" si="77"/>
        <v>#DIV/0!</v>
      </c>
      <c r="AK77" s="54">
        <v>0</v>
      </c>
      <c r="AL77" s="50">
        <f t="shared" si="78"/>
        <v>0</v>
      </c>
      <c r="AM77" s="50">
        <v>0</v>
      </c>
      <c r="AN77" s="54">
        <v>0</v>
      </c>
      <c r="AO77" s="50">
        <f t="shared" si="79"/>
        <v>0</v>
      </c>
      <c r="AP77" s="50">
        <v>0</v>
      </c>
      <c r="AQ77" s="54">
        <v>3500</v>
      </c>
      <c r="AR77" s="50">
        <f t="shared" si="80"/>
        <v>875</v>
      </c>
      <c r="AS77" s="50">
        <v>875</v>
      </c>
      <c r="AT77" s="54">
        <v>0</v>
      </c>
      <c r="AU77" s="50">
        <f t="shared" si="81"/>
        <v>0</v>
      </c>
      <c r="AV77" s="50">
        <v>0</v>
      </c>
      <c r="AW77" s="54">
        <v>0</v>
      </c>
      <c r="AX77" s="50">
        <f t="shared" si="82"/>
        <v>0</v>
      </c>
      <c r="AY77" s="50">
        <v>0</v>
      </c>
      <c r="AZ77" s="54">
        <v>0</v>
      </c>
      <c r="BA77" s="50">
        <f t="shared" si="83"/>
        <v>0</v>
      </c>
      <c r="BB77" s="50">
        <v>0</v>
      </c>
      <c r="BC77" s="47">
        <f t="shared" si="61"/>
        <v>220</v>
      </c>
      <c r="BD77" s="47">
        <f t="shared" si="61"/>
        <v>55</v>
      </c>
      <c r="BE77" s="47">
        <f t="shared" si="61"/>
        <v>30</v>
      </c>
      <c r="BF77" s="51">
        <f t="shared" si="84"/>
        <v>54.54545454545455</v>
      </c>
      <c r="BG77" s="54">
        <v>220</v>
      </c>
      <c r="BH77" s="50">
        <f t="shared" si="85"/>
        <v>55</v>
      </c>
      <c r="BI77" s="54">
        <v>30</v>
      </c>
      <c r="BJ77" s="54">
        <v>0</v>
      </c>
      <c r="BK77" s="50">
        <f t="shared" si="86"/>
        <v>0</v>
      </c>
      <c r="BL77" s="54">
        <v>0</v>
      </c>
      <c r="BM77" s="54">
        <v>0</v>
      </c>
      <c r="BN77" s="50">
        <f t="shared" si="87"/>
        <v>0</v>
      </c>
      <c r="BO77" s="54">
        <v>0</v>
      </c>
      <c r="BP77" s="54">
        <v>0</v>
      </c>
      <c r="BQ77" s="50">
        <f t="shared" si="88"/>
        <v>0</v>
      </c>
      <c r="BR77" s="54">
        <v>0</v>
      </c>
      <c r="BS77" s="54">
        <v>0</v>
      </c>
      <c r="BT77" s="50">
        <f t="shared" si="89"/>
        <v>0</v>
      </c>
      <c r="BU77" s="50">
        <v>0</v>
      </c>
      <c r="BV77" s="54">
        <v>0</v>
      </c>
      <c r="BW77" s="50">
        <f t="shared" si="90"/>
        <v>0</v>
      </c>
      <c r="BX77" s="50">
        <v>0</v>
      </c>
      <c r="BY77" s="54">
        <v>0</v>
      </c>
      <c r="BZ77" s="50">
        <f t="shared" si="91"/>
        <v>0</v>
      </c>
      <c r="CA77" s="50">
        <v>0</v>
      </c>
      <c r="CB77" s="54">
        <v>0</v>
      </c>
      <c r="CC77" s="50">
        <f t="shared" si="92"/>
        <v>0</v>
      </c>
      <c r="CD77" s="54">
        <v>0</v>
      </c>
      <c r="CE77" s="54">
        <v>0</v>
      </c>
      <c r="CF77" s="50">
        <f t="shared" si="93"/>
        <v>0</v>
      </c>
      <c r="CG77" s="50">
        <v>0</v>
      </c>
      <c r="CH77" s="54">
        <v>0</v>
      </c>
      <c r="CI77" s="50">
        <f t="shared" si="94"/>
        <v>0</v>
      </c>
      <c r="CJ77" s="50">
        <v>0</v>
      </c>
      <c r="CK77" s="54">
        <v>0</v>
      </c>
      <c r="CL77" s="50">
        <f t="shared" si="95"/>
        <v>0</v>
      </c>
      <c r="CM77" s="50">
        <v>0</v>
      </c>
      <c r="CN77" s="54">
        <v>0</v>
      </c>
      <c r="CO77" s="50">
        <f t="shared" si="96"/>
        <v>0</v>
      </c>
      <c r="CP77" s="54">
        <v>0</v>
      </c>
      <c r="CQ77" s="54">
        <v>0</v>
      </c>
      <c r="CR77" s="46">
        <f t="shared" si="63"/>
        <v>6377.3</v>
      </c>
      <c r="CS77" s="46">
        <f t="shared" si="63"/>
        <v>1594.325</v>
      </c>
      <c r="CT77" s="46">
        <f t="shared" si="64"/>
        <v>1127.2</v>
      </c>
      <c r="CU77" s="54">
        <v>0</v>
      </c>
      <c r="CV77" s="50">
        <f t="shared" si="97"/>
        <v>0</v>
      </c>
      <c r="CW77" s="53">
        <v>0</v>
      </c>
      <c r="CX77" s="54">
        <v>0</v>
      </c>
      <c r="CY77" s="50">
        <f t="shared" si="98"/>
        <v>0</v>
      </c>
      <c r="CZ77" s="50">
        <v>0</v>
      </c>
      <c r="DA77" s="54">
        <v>0</v>
      </c>
      <c r="DB77" s="50">
        <f t="shared" si="99"/>
        <v>0</v>
      </c>
      <c r="DC77" s="50">
        <v>0</v>
      </c>
      <c r="DD77" s="54">
        <v>0</v>
      </c>
      <c r="DE77" s="50">
        <f t="shared" si="100"/>
        <v>0</v>
      </c>
      <c r="DF77" s="50">
        <v>0</v>
      </c>
      <c r="DG77" s="54">
        <v>0</v>
      </c>
      <c r="DH77" s="50">
        <f t="shared" si="101"/>
        <v>0</v>
      </c>
      <c r="DI77" s="50">
        <v>0</v>
      </c>
      <c r="DJ77" s="54">
        <v>320</v>
      </c>
      <c r="DK77" s="50">
        <f t="shared" si="102"/>
        <v>80</v>
      </c>
      <c r="DL77" s="54">
        <v>0</v>
      </c>
      <c r="DM77" s="54">
        <v>0</v>
      </c>
      <c r="DN77" s="52">
        <f t="shared" si="65"/>
        <v>320</v>
      </c>
      <c r="DO77" s="52">
        <f t="shared" si="65"/>
        <v>80</v>
      </c>
      <c r="DP77" s="52">
        <f t="shared" si="66"/>
        <v>0</v>
      </c>
    </row>
    <row r="78" spans="1:120" ht="17.25">
      <c r="A78" s="15">
        <v>69</v>
      </c>
      <c r="B78" s="42" t="s">
        <v>75</v>
      </c>
      <c r="C78" s="54">
        <v>2100.8</v>
      </c>
      <c r="D78" s="54">
        <v>0</v>
      </c>
      <c r="E78" s="46">
        <f t="shared" si="58"/>
        <v>9262.4</v>
      </c>
      <c r="F78" s="46">
        <f t="shared" si="58"/>
        <v>2315.6</v>
      </c>
      <c r="G78" s="46">
        <f t="shared" si="58"/>
        <v>1625.1</v>
      </c>
      <c r="H78" s="46">
        <f t="shared" si="67"/>
        <v>70.18051476939023</v>
      </c>
      <c r="I78" s="47">
        <f t="shared" si="59"/>
        <v>3660.1</v>
      </c>
      <c r="J78" s="47">
        <f t="shared" si="59"/>
        <v>915.025</v>
      </c>
      <c r="K78" s="47">
        <f t="shared" si="59"/>
        <v>224.5</v>
      </c>
      <c r="L78" s="47">
        <f t="shared" si="62"/>
        <v>24.534848774623644</v>
      </c>
      <c r="M78" s="48">
        <f t="shared" si="60"/>
        <v>626</v>
      </c>
      <c r="N78" s="48">
        <f t="shared" si="60"/>
        <v>156.5</v>
      </c>
      <c r="O78" s="48">
        <f t="shared" si="60"/>
        <v>154.4</v>
      </c>
      <c r="P78" s="49">
        <f t="shared" si="68"/>
        <v>98.65814696485623</v>
      </c>
      <c r="Q78" s="54">
        <v>20</v>
      </c>
      <c r="R78" s="50">
        <f t="shared" si="69"/>
        <v>5</v>
      </c>
      <c r="S78" s="54">
        <v>0.1</v>
      </c>
      <c r="T78" s="50">
        <f t="shared" si="70"/>
        <v>2</v>
      </c>
      <c r="U78" s="54">
        <v>2489.1</v>
      </c>
      <c r="V78" s="50">
        <f t="shared" si="71"/>
        <v>622.275</v>
      </c>
      <c r="W78" s="54">
        <v>22.9</v>
      </c>
      <c r="X78" s="50">
        <f t="shared" si="72"/>
        <v>3.6800449961833595</v>
      </c>
      <c r="Y78" s="54">
        <v>606</v>
      </c>
      <c r="Z78" s="50">
        <f t="shared" si="73"/>
        <v>151.5</v>
      </c>
      <c r="AA78" s="54">
        <v>154.3</v>
      </c>
      <c r="AB78" s="50">
        <f t="shared" si="74"/>
        <v>101.84818481848185</v>
      </c>
      <c r="AC78" s="54">
        <v>30</v>
      </c>
      <c r="AD78" s="50">
        <f t="shared" si="75"/>
        <v>7.5</v>
      </c>
      <c r="AE78" s="54">
        <v>0</v>
      </c>
      <c r="AF78" s="50">
        <f t="shared" si="51"/>
        <v>0</v>
      </c>
      <c r="AG78" s="54">
        <v>0</v>
      </c>
      <c r="AH78" s="50">
        <f t="shared" si="76"/>
        <v>0</v>
      </c>
      <c r="AI78" s="54">
        <v>0</v>
      </c>
      <c r="AJ78" s="50" t="e">
        <f t="shared" si="77"/>
        <v>#DIV/0!</v>
      </c>
      <c r="AK78" s="54">
        <v>0</v>
      </c>
      <c r="AL78" s="50">
        <f t="shared" si="78"/>
        <v>0</v>
      </c>
      <c r="AM78" s="50">
        <v>0</v>
      </c>
      <c r="AN78" s="54">
        <v>0</v>
      </c>
      <c r="AO78" s="50">
        <f t="shared" si="79"/>
        <v>0</v>
      </c>
      <c r="AP78" s="50">
        <v>0</v>
      </c>
      <c r="AQ78" s="54">
        <v>5602.3</v>
      </c>
      <c r="AR78" s="50">
        <f t="shared" si="80"/>
        <v>1400.575</v>
      </c>
      <c r="AS78" s="50">
        <v>1400.6</v>
      </c>
      <c r="AT78" s="54">
        <v>0</v>
      </c>
      <c r="AU78" s="50">
        <f t="shared" si="81"/>
        <v>0</v>
      </c>
      <c r="AV78" s="50">
        <v>0</v>
      </c>
      <c r="AW78" s="54">
        <v>0</v>
      </c>
      <c r="AX78" s="50">
        <f t="shared" si="82"/>
        <v>0</v>
      </c>
      <c r="AY78" s="50">
        <v>0</v>
      </c>
      <c r="AZ78" s="54">
        <v>0</v>
      </c>
      <c r="BA78" s="50">
        <f t="shared" si="83"/>
        <v>0</v>
      </c>
      <c r="BB78" s="50">
        <v>0</v>
      </c>
      <c r="BC78" s="47">
        <f t="shared" si="61"/>
        <v>515</v>
      </c>
      <c r="BD78" s="47">
        <f t="shared" si="61"/>
        <v>128.75</v>
      </c>
      <c r="BE78" s="47">
        <f t="shared" si="61"/>
        <v>47.2</v>
      </c>
      <c r="BF78" s="51">
        <f t="shared" si="84"/>
        <v>36.66019417475728</v>
      </c>
      <c r="BG78" s="54">
        <v>515</v>
      </c>
      <c r="BH78" s="50">
        <f t="shared" si="85"/>
        <v>128.75</v>
      </c>
      <c r="BI78" s="54">
        <v>47.2</v>
      </c>
      <c r="BJ78" s="54">
        <v>0</v>
      </c>
      <c r="BK78" s="50">
        <f t="shared" si="86"/>
        <v>0</v>
      </c>
      <c r="BL78" s="54">
        <v>0</v>
      </c>
      <c r="BM78" s="54">
        <v>0</v>
      </c>
      <c r="BN78" s="50">
        <f t="shared" si="87"/>
        <v>0</v>
      </c>
      <c r="BO78" s="54">
        <v>0</v>
      </c>
      <c r="BP78" s="54">
        <v>0</v>
      </c>
      <c r="BQ78" s="50">
        <f t="shared" si="88"/>
        <v>0</v>
      </c>
      <c r="BR78" s="54">
        <v>0</v>
      </c>
      <c r="BS78" s="54">
        <v>0</v>
      </c>
      <c r="BT78" s="50">
        <f t="shared" si="89"/>
        <v>0</v>
      </c>
      <c r="BU78" s="50">
        <v>0</v>
      </c>
      <c r="BV78" s="54">
        <v>0</v>
      </c>
      <c r="BW78" s="50">
        <f t="shared" si="90"/>
        <v>0</v>
      </c>
      <c r="BX78" s="50">
        <v>0</v>
      </c>
      <c r="BY78" s="54">
        <v>0</v>
      </c>
      <c r="BZ78" s="50">
        <f t="shared" si="91"/>
        <v>0</v>
      </c>
      <c r="CA78" s="50">
        <v>0</v>
      </c>
      <c r="CB78" s="54">
        <v>0</v>
      </c>
      <c r="CC78" s="50">
        <f t="shared" si="92"/>
        <v>0</v>
      </c>
      <c r="CD78" s="54">
        <v>0</v>
      </c>
      <c r="CE78" s="54">
        <v>0</v>
      </c>
      <c r="CF78" s="50">
        <f t="shared" si="93"/>
        <v>0</v>
      </c>
      <c r="CG78" s="50">
        <v>0</v>
      </c>
      <c r="CH78" s="54">
        <v>0</v>
      </c>
      <c r="CI78" s="50">
        <f t="shared" si="94"/>
        <v>0</v>
      </c>
      <c r="CJ78" s="50">
        <v>0</v>
      </c>
      <c r="CK78" s="54">
        <v>0</v>
      </c>
      <c r="CL78" s="50">
        <f t="shared" si="95"/>
        <v>0</v>
      </c>
      <c r="CM78" s="50">
        <v>0</v>
      </c>
      <c r="CN78" s="54">
        <v>0</v>
      </c>
      <c r="CO78" s="50">
        <f t="shared" si="96"/>
        <v>0</v>
      </c>
      <c r="CP78" s="54">
        <v>0</v>
      </c>
      <c r="CQ78" s="54">
        <v>0</v>
      </c>
      <c r="CR78" s="46">
        <f t="shared" si="63"/>
        <v>9262.4</v>
      </c>
      <c r="CS78" s="46">
        <f t="shared" si="63"/>
        <v>2315.6</v>
      </c>
      <c r="CT78" s="46">
        <f t="shared" si="64"/>
        <v>1625.1</v>
      </c>
      <c r="CU78" s="54">
        <v>0</v>
      </c>
      <c r="CV78" s="50">
        <f t="shared" si="97"/>
        <v>0</v>
      </c>
      <c r="CW78" s="53">
        <v>0</v>
      </c>
      <c r="CX78" s="54">
        <v>0</v>
      </c>
      <c r="CY78" s="50">
        <f t="shared" si="98"/>
        <v>0</v>
      </c>
      <c r="CZ78" s="50">
        <v>0</v>
      </c>
      <c r="DA78" s="54">
        <v>0</v>
      </c>
      <c r="DB78" s="50">
        <f t="shared" si="99"/>
        <v>0</v>
      </c>
      <c r="DC78" s="50">
        <v>0</v>
      </c>
      <c r="DD78" s="54">
        <v>0</v>
      </c>
      <c r="DE78" s="50">
        <f t="shared" si="100"/>
        <v>0</v>
      </c>
      <c r="DF78" s="50">
        <v>0</v>
      </c>
      <c r="DG78" s="54">
        <v>0</v>
      </c>
      <c r="DH78" s="50">
        <f t="shared" si="101"/>
        <v>0</v>
      </c>
      <c r="DI78" s="50">
        <v>0</v>
      </c>
      <c r="DJ78" s="54">
        <v>450</v>
      </c>
      <c r="DK78" s="50">
        <f t="shared" si="102"/>
        <v>112.5</v>
      </c>
      <c r="DL78" s="54">
        <v>0</v>
      </c>
      <c r="DM78" s="54">
        <v>0</v>
      </c>
      <c r="DN78" s="52">
        <f t="shared" si="65"/>
        <v>450</v>
      </c>
      <c r="DO78" s="52">
        <f t="shared" si="65"/>
        <v>112.5</v>
      </c>
      <c r="DP78" s="52">
        <f t="shared" si="66"/>
        <v>0</v>
      </c>
    </row>
    <row r="79" spans="1:120" ht="17.25">
      <c r="A79" s="15">
        <v>70</v>
      </c>
      <c r="B79" s="42" t="s">
        <v>76</v>
      </c>
      <c r="C79" s="54">
        <v>453.3</v>
      </c>
      <c r="D79" s="54">
        <v>0</v>
      </c>
      <c r="E79" s="46">
        <f t="shared" si="58"/>
        <v>7396</v>
      </c>
      <c r="F79" s="46">
        <f t="shared" si="58"/>
        <v>1849</v>
      </c>
      <c r="G79" s="46">
        <f t="shared" si="58"/>
        <v>1435.6</v>
      </c>
      <c r="H79" s="46">
        <f t="shared" si="67"/>
        <v>77.6419686316928</v>
      </c>
      <c r="I79" s="47">
        <f t="shared" si="59"/>
        <v>2263</v>
      </c>
      <c r="J79" s="47">
        <f t="shared" si="59"/>
        <v>565.75</v>
      </c>
      <c r="K79" s="47">
        <f t="shared" si="59"/>
        <v>152.3</v>
      </c>
      <c r="L79" s="47">
        <f t="shared" si="62"/>
        <v>26.920017675651792</v>
      </c>
      <c r="M79" s="48">
        <f t="shared" si="60"/>
        <v>190</v>
      </c>
      <c r="N79" s="48">
        <f t="shared" si="60"/>
        <v>47.5</v>
      </c>
      <c r="O79" s="48">
        <f t="shared" si="60"/>
        <v>42.800000000000004</v>
      </c>
      <c r="P79" s="49">
        <f t="shared" si="68"/>
        <v>90.10526315789474</v>
      </c>
      <c r="Q79" s="54">
        <v>6.4</v>
      </c>
      <c r="R79" s="50">
        <f t="shared" si="69"/>
        <v>1.6</v>
      </c>
      <c r="S79" s="54">
        <v>0.1</v>
      </c>
      <c r="T79" s="50">
        <f t="shared" si="70"/>
        <v>6.25</v>
      </c>
      <c r="U79" s="54">
        <v>1600</v>
      </c>
      <c r="V79" s="50">
        <f t="shared" si="71"/>
        <v>400</v>
      </c>
      <c r="W79" s="54">
        <v>46</v>
      </c>
      <c r="X79" s="50">
        <f t="shared" si="72"/>
        <v>11.5</v>
      </c>
      <c r="Y79" s="54">
        <v>183.6</v>
      </c>
      <c r="Z79" s="50">
        <f t="shared" si="73"/>
        <v>45.9</v>
      </c>
      <c r="AA79" s="54">
        <v>42.7</v>
      </c>
      <c r="AB79" s="50">
        <f t="shared" si="74"/>
        <v>93.02832244008715</v>
      </c>
      <c r="AC79" s="54">
        <v>20</v>
      </c>
      <c r="AD79" s="50">
        <f t="shared" si="75"/>
        <v>5</v>
      </c>
      <c r="AE79" s="54">
        <v>0</v>
      </c>
      <c r="AF79" s="50">
        <f t="shared" si="51"/>
        <v>0</v>
      </c>
      <c r="AG79" s="54">
        <v>0</v>
      </c>
      <c r="AH79" s="50">
        <f t="shared" si="76"/>
        <v>0</v>
      </c>
      <c r="AI79" s="54">
        <v>0</v>
      </c>
      <c r="AJ79" s="50" t="e">
        <f t="shared" si="77"/>
        <v>#DIV/0!</v>
      </c>
      <c r="AK79" s="54">
        <v>0</v>
      </c>
      <c r="AL79" s="50">
        <f t="shared" si="78"/>
        <v>0</v>
      </c>
      <c r="AM79" s="50">
        <v>0</v>
      </c>
      <c r="AN79" s="54">
        <v>0</v>
      </c>
      <c r="AO79" s="50">
        <f t="shared" si="79"/>
        <v>0</v>
      </c>
      <c r="AP79" s="50">
        <v>0</v>
      </c>
      <c r="AQ79" s="54">
        <v>5133</v>
      </c>
      <c r="AR79" s="50">
        <f t="shared" si="80"/>
        <v>1283.25</v>
      </c>
      <c r="AS79" s="50">
        <v>1283.3</v>
      </c>
      <c r="AT79" s="54">
        <v>0</v>
      </c>
      <c r="AU79" s="50">
        <f t="shared" si="81"/>
        <v>0</v>
      </c>
      <c r="AV79" s="50">
        <v>0</v>
      </c>
      <c r="AW79" s="54">
        <v>0</v>
      </c>
      <c r="AX79" s="50">
        <f t="shared" si="82"/>
        <v>0</v>
      </c>
      <c r="AY79" s="50">
        <v>0</v>
      </c>
      <c r="AZ79" s="54">
        <v>0</v>
      </c>
      <c r="BA79" s="50">
        <f t="shared" si="83"/>
        <v>0</v>
      </c>
      <c r="BB79" s="50">
        <v>0</v>
      </c>
      <c r="BC79" s="47">
        <f t="shared" si="61"/>
        <v>453</v>
      </c>
      <c r="BD79" s="47">
        <f t="shared" si="61"/>
        <v>113.25</v>
      </c>
      <c r="BE79" s="47">
        <f t="shared" si="61"/>
        <v>63.5</v>
      </c>
      <c r="BF79" s="51">
        <f t="shared" si="84"/>
        <v>56.07064017660044</v>
      </c>
      <c r="BG79" s="54">
        <v>453</v>
      </c>
      <c r="BH79" s="50">
        <f t="shared" si="85"/>
        <v>113.25</v>
      </c>
      <c r="BI79" s="54">
        <v>63.5</v>
      </c>
      <c r="BJ79" s="54">
        <v>0</v>
      </c>
      <c r="BK79" s="50">
        <f t="shared" si="86"/>
        <v>0</v>
      </c>
      <c r="BL79" s="54">
        <v>0</v>
      </c>
      <c r="BM79" s="54">
        <v>0</v>
      </c>
      <c r="BN79" s="50">
        <f t="shared" si="87"/>
        <v>0</v>
      </c>
      <c r="BO79" s="54">
        <v>0</v>
      </c>
      <c r="BP79" s="54">
        <v>0</v>
      </c>
      <c r="BQ79" s="50">
        <f t="shared" si="88"/>
        <v>0</v>
      </c>
      <c r="BR79" s="54">
        <v>0</v>
      </c>
      <c r="BS79" s="54">
        <v>0</v>
      </c>
      <c r="BT79" s="50">
        <f t="shared" si="89"/>
        <v>0</v>
      </c>
      <c r="BU79" s="50">
        <v>0</v>
      </c>
      <c r="BV79" s="54">
        <v>0</v>
      </c>
      <c r="BW79" s="50">
        <f t="shared" si="90"/>
        <v>0</v>
      </c>
      <c r="BX79" s="50">
        <v>0</v>
      </c>
      <c r="BY79" s="54">
        <v>0</v>
      </c>
      <c r="BZ79" s="50">
        <f t="shared" si="91"/>
        <v>0</v>
      </c>
      <c r="CA79" s="50">
        <v>0</v>
      </c>
      <c r="CB79" s="54">
        <v>0</v>
      </c>
      <c r="CC79" s="50">
        <f t="shared" si="92"/>
        <v>0</v>
      </c>
      <c r="CD79" s="54">
        <v>0</v>
      </c>
      <c r="CE79" s="54">
        <v>0</v>
      </c>
      <c r="CF79" s="50">
        <f t="shared" si="93"/>
        <v>0</v>
      </c>
      <c r="CG79" s="50">
        <v>0</v>
      </c>
      <c r="CH79" s="54">
        <v>0</v>
      </c>
      <c r="CI79" s="50">
        <f t="shared" si="94"/>
        <v>0</v>
      </c>
      <c r="CJ79" s="50">
        <v>0</v>
      </c>
      <c r="CK79" s="54">
        <v>0</v>
      </c>
      <c r="CL79" s="50">
        <f t="shared" si="95"/>
        <v>0</v>
      </c>
      <c r="CM79" s="50">
        <v>0</v>
      </c>
      <c r="CN79" s="54">
        <v>0</v>
      </c>
      <c r="CO79" s="50">
        <f t="shared" si="96"/>
        <v>0</v>
      </c>
      <c r="CP79" s="54">
        <v>0</v>
      </c>
      <c r="CQ79" s="54">
        <v>0</v>
      </c>
      <c r="CR79" s="46">
        <f t="shared" si="63"/>
        <v>7396</v>
      </c>
      <c r="CS79" s="46">
        <f t="shared" si="63"/>
        <v>1849</v>
      </c>
      <c r="CT79" s="46">
        <f t="shared" si="64"/>
        <v>1435.6</v>
      </c>
      <c r="CU79" s="54">
        <v>0</v>
      </c>
      <c r="CV79" s="50">
        <f t="shared" si="97"/>
        <v>0</v>
      </c>
      <c r="CW79" s="53">
        <v>0</v>
      </c>
      <c r="CX79" s="54">
        <v>0</v>
      </c>
      <c r="CY79" s="50">
        <f t="shared" si="98"/>
        <v>0</v>
      </c>
      <c r="CZ79" s="50">
        <v>0</v>
      </c>
      <c r="DA79" s="54">
        <v>0</v>
      </c>
      <c r="DB79" s="50">
        <f t="shared" si="99"/>
        <v>0</v>
      </c>
      <c r="DC79" s="50">
        <v>0</v>
      </c>
      <c r="DD79" s="54">
        <v>0</v>
      </c>
      <c r="DE79" s="50">
        <f t="shared" si="100"/>
        <v>0</v>
      </c>
      <c r="DF79" s="50">
        <v>0</v>
      </c>
      <c r="DG79" s="54">
        <v>0</v>
      </c>
      <c r="DH79" s="50">
        <f t="shared" si="101"/>
        <v>0</v>
      </c>
      <c r="DI79" s="50">
        <v>0</v>
      </c>
      <c r="DJ79" s="54">
        <v>384</v>
      </c>
      <c r="DK79" s="50">
        <f t="shared" si="102"/>
        <v>96</v>
      </c>
      <c r="DL79" s="54">
        <v>0</v>
      </c>
      <c r="DM79" s="54">
        <v>0</v>
      </c>
      <c r="DN79" s="52">
        <f t="shared" si="65"/>
        <v>384</v>
      </c>
      <c r="DO79" s="52">
        <f t="shared" si="65"/>
        <v>96</v>
      </c>
      <c r="DP79" s="52">
        <f t="shared" si="66"/>
        <v>0</v>
      </c>
    </row>
    <row r="80" spans="1:120" ht="17.25">
      <c r="A80" s="15">
        <v>71</v>
      </c>
      <c r="B80" s="44" t="s">
        <v>77</v>
      </c>
      <c r="C80" s="54">
        <v>0</v>
      </c>
      <c r="D80" s="54">
        <v>10.4</v>
      </c>
      <c r="E80" s="46">
        <f t="shared" si="58"/>
        <v>5714.3</v>
      </c>
      <c r="F80" s="46">
        <f t="shared" si="58"/>
        <v>1428.575</v>
      </c>
      <c r="G80" s="46">
        <f t="shared" si="58"/>
        <v>1562.8</v>
      </c>
      <c r="H80" s="46">
        <f t="shared" si="67"/>
        <v>109.39572651068372</v>
      </c>
      <c r="I80" s="47">
        <f t="shared" si="59"/>
        <v>2214.3</v>
      </c>
      <c r="J80" s="47">
        <f t="shared" si="59"/>
        <v>553.575</v>
      </c>
      <c r="K80" s="47">
        <f t="shared" si="59"/>
        <v>687.8000000000001</v>
      </c>
      <c r="L80" s="47">
        <f t="shared" si="62"/>
        <v>124.24694034232036</v>
      </c>
      <c r="M80" s="48">
        <f t="shared" si="60"/>
        <v>156</v>
      </c>
      <c r="N80" s="48">
        <f t="shared" si="60"/>
        <v>39</v>
      </c>
      <c r="O80" s="48">
        <f t="shared" si="60"/>
        <v>0.1</v>
      </c>
      <c r="P80" s="49">
        <f t="shared" si="68"/>
        <v>0.2564102564102564</v>
      </c>
      <c r="Q80" s="54">
        <v>6</v>
      </c>
      <c r="R80" s="50">
        <f t="shared" si="69"/>
        <v>1.5</v>
      </c>
      <c r="S80" s="54">
        <v>0.1</v>
      </c>
      <c r="T80" s="50">
        <f t="shared" si="70"/>
        <v>6.666666666666667</v>
      </c>
      <c r="U80" s="54">
        <v>998.3</v>
      </c>
      <c r="V80" s="50">
        <f t="shared" si="71"/>
        <v>249.575</v>
      </c>
      <c r="W80" s="54">
        <v>363.3</v>
      </c>
      <c r="X80" s="50">
        <f t="shared" si="72"/>
        <v>145.56746468997295</v>
      </c>
      <c r="Y80" s="54">
        <v>150</v>
      </c>
      <c r="Z80" s="50">
        <f t="shared" si="73"/>
        <v>37.5</v>
      </c>
      <c r="AA80" s="54">
        <v>0</v>
      </c>
      <c r="AB80" s="50">
        <f t="shared" si="74"/>
        <v>0</v>
      </c>
      <c r="AC80" s="54">
        <v>0</v>
      </c>
      <c r="AD80" s="50">
        <f t="shared" si="75"/>
        <v>0</v>
      </c>
      <c r="AE80" s="54">
        <v>0</v>
      </c>
      <c r="AF80" s="50" t="e">
        <f t="shared" si="51"/>
        <v>#DIV/0!</v>
      </c>
      <c r="AG80" s="54">
        <v>0</v>
      </c>
      <c r="AH80" s="50">
        <f t="shared" si="76"/>
        <v>0</v>
      </c>
      <c r="AI80" s="54">
        <v>0</v>
      </c>
      <c r="AJ80" s="50" t="e">
        <f t="shared" si="77"/>
        <v>#DIV/0!</v>
      </c>
      <c r="AK80" s="54">
        <v>0</v>
      </c>
      <c r="AL80" s="50">
        <f t="shared" si="78"/>
        <v>0</v>
      </c>
      <c r="AM80" s="50">
        <v>0</v>
      </c>
      <c r="AN80" s="54">
        <v>0</v>
      </c>
      <c r="AO80" s="50">
        <f t="shared" si="79"/>
        <v>0</v>
      </c>
      <c r="AP80" s="50">
        <v>0</v>
      </c>
      <c r="AQ80" s="54">
        <v>3500</v>
      </c>
      <c r="AR80" s="50">
        <f t="shared" si="80"/>
        <v>875</v>
      </c>
      <c r="AS80" s="50">
        <v>875</v>
      </c>
      <c r="AT80" s="54">
        <v>0</v>
      </c>
      <c r="AU80" s="50">
        <f t="shared" si="81"/>
        <v>0</v>
      </c>
      <c r="AV80" s="50">
        <v>0</v>
      </c>
      <c r="AW80" s="54">
        <v>0</v>
      </c>
      <c r="AX80" s="50">
        <f t="shared" si="82"/>
        <v>0</v>
      </c>
      <c r="AY80" s="50">
        <v>0</v>
      </c>
      <c r="AZ80" s="54">
        <v>0</v>
      </c>
      <c r="BA80" s="50">
        <f t="shared" si="83"/>
        <v>0</v>
      </c>
      <c r="BB80" s="50">
        <v>0</v>
      </c>
      <c r="BC80" s="47">
        <f t="shared" si="61"/>
        <v>1060</v>
      </c>
      <c r="BD80" s="47">
        <f t="shared" si="61"/>
        <v>265</v>
      </c>
      <c r="BE80" s="47">
        <f t="shared" si="61"/>
        <v>324.4</v>
      </c>
      <c r="BF80" s="51">
        <f t="shared" si="84"/>
        <v>122.41509433962263</v>
      </c>
      <c r="BG80" s="54">
        <v>940</v>
      </c>
      <c r="BH80" s="50">
        <f t="shared" si="85"/>
        <v>235</v>
      </c>
      <c r="BI80" s="54">
        <v>215.3</v>
      </c>
      <c r="BJ80" s="54">
        <v>0</v>
      </c>
      <c r="BK80" s="50">
        <f t="shared" si="86"/>
        <v>0</v>
      </c>
      <c r="BL80" s="54">
        <v>20</v>
      </c>
      <c r="BM80" s="54">
        <v>120</v>
      </c>
      <c r="BN80" s="50">
        <f t="shared" si="87"/>
        <v>30</v>
      </c>
      <c r="BO80" s="54">
        <v>89.1</v>
      </c>
      <c r="BP80" s="54">
        <v>0</v>
      </c>
      <c r="BQ80" s="50">
        <f t="shared" si="88"/>
        <v>0</v>
      </c>
      <c r="BR80" s="54">
        <v>0</v>
      </c>
      <c r="BS80" s="54">
        <v>0</v>
      </c>
      <c r="BT80" s="50">
        <f t="shared" si="89"/>
        <v>0</v>
      </c>
      <c r="BU80" s="50">
        <v>0</v>
      </c>
      <c r="BV80" s="54">
        <v>0</v>
      </c>
      <c r="BW80" s="50">
        <f t="shared" si="90"/>
        <v>0</v>
      </c>
      <c r="BX80" s="50">
        <v>0</v>
      </c>
      <c r="BY80" s="54">
        <v>0</v>
      </c>
      <c r="BZ80" s="50">
        <f t="shared" si="91"/>
        <v>0</v>
      </c>
      <c r="CA80" s="50">
        <v>0</v>
      </c>
      <c r="CB80" s="54">
        <v>0</v>
      </c>
      <c r="CC80" s="50">
        <f t="shared" si="92"/>
        <v>0</v>
      </c>
      <c r="CD80" s="54">
        <v>0</v>
      </c>
      <c r="CE80" s="54">
        <v>0</v>
      </c>
      <c r="CF80" s="50">
        <f t="shared" si="93"/>
        <v>0</v>
      </c>
      <c r="CG80" s="50">
        <v>0</v>
      </c>
      <c r="CH80" s="54">
        <v>0</v>
      </c>
      <c r="CI80" s="50">
        <f t="shared" si="94"/>
        <v>0</v>
      </c>
      <c r="CJ80" s="50">
        <v>0</v>
      </c>
      <c r="CK80" s="54">
        <v>0</v>
      </c>
      <c r="CL80" s="50">
        <f t="shared" si="95"/>
        <v>0</v>
      </c>
      <c r="CM80" s="50">
        <v>0</v>
      </c>
      <c r="CN80" s="54">
        <v>0</v>
      </c>
      <c r="CO80" s="50">
        <f t="shared" si="96"/>
        <v>0</v>
      </c>
      <c r="CP80" s="54">
        <v>0</v>
      </c>
      <c r="CQ80" s="54">
        <v>0</v>
      </c>
      <c r="CR80" s="46">
        <f t="shared" si="63"/>
        <v>5714.3</v>
      </c>
      <c r="CS80" s="46">
        <f t="shared" si="63"/>
        <v>1428.575</v>
      </c>
      <c r="CT80" s="46">
        <f t="shared" si="64"/>
        <v>1562.8</v>
      </c>
      <c r="CU80" s="54">
        <v>0</v>
      </c>
      <c r="CV80" s="50">
        <f t="shared" si="97"/>
        <v>0</v>
      </c>
      <c r="CW80" s="53">
        <v>0</v>
      </c>
      <c r="CX80" s="54">
        <v>0</v>
      </c>
      <c r="CY80" s="50">
        <f t="shared" si="98"/>
        <v>0</v>
      </c>
      <c r="CZ80" s="50">
        <v>0</v>
      </c>
      <c r="DA80" s="54">
        <v>0</v>
      </c>
      <c r="DB80" s="50">
        <f t="shared" si="99"/>
        <v>0</v>
      </c>
      <c r="DC80" s="50">
        <v>0</v>
      </c>
      <c r="DD80" s="54">
        <v>0</v>
      </c>
      <c r="DE80" s="50">
        <f t="shared" si="100"/>
        <v>0</v>
      </c>
      <c r="DF80" s="50">
        <v>0</v>
      </c>
      <c r="DG80" s="54">
        <v>0</v>
      </c>
      <c r="DH80" s="50">
        <f t="shared" si="101"/>
        <v>0</v>
      </c>
      <c r="DI80" s="50">
        <v>0</v>
      </c>
      <c r="DJ80" s="54">
        <v>285.7</v>
      </c>
      <c r="DK80" s="50">
        <f t="shared" si="102"/>
        <v>71.425</v>
      </c>
      <c r="DL80" s="54">
        <v>0</v>
      </c>
      <c r="DM80" s="54">
        <v>0</v>
      </c>
      <c r="DN80" s="52">
        <f t="shared" si="65"/>
        <v>285.7</v>
      </c>
      <c r="DO80" s="52">
        <f t="shared" si="65"/>
        <v>71.425</v>
      </c>
      <c r="DP80" s="52">
        <f t="shared" si="66"/>
        <v>0</v>
      </c>
    </row>
    <row r="81" spans="1:120" ht="17.25">
      <c r="A81" s="15">
        <v>72</v>
      </c>
      <c r="B81" s="42" t="s">
        <v>78</v>
      </c>
      <c r="C81" s="54">
        <v>23.9</v>
      </c>
      <c r="D81" s="54">
        <v>0</v>
      </c>
      <c r="E81" s="46">
        <f t="shared" si="58"/>
        <v>10077.3</v>
      </c>
      <c r="F81" s="46">
        <f t="shared" si="58"/>
        <v>2519.325</v>
      </c>
      <c r="G81" s="46">
        <f t="shared" si="58"/>
        <v>2236.2999999999997</v>
      </c>
      <c r="H81" s="46">
        <f t="shared" si="67"/>
        <v>88.7658400563643</v>
      </c>
      <c r="I81" s="47">
        <f t="shared" si="59"/>
        <v>3046.9</v>
      </c>
      <c r="J81" s="47">
        <f t="shared" si="59"/>
        <v>761.725</v>
      </c>
      <c r="K81" s="47">
        <f t="shared" si="59"/>
        <v>478.69999999999993</v>
      </c>
      <c r="L81" s="47">
        <f t="shared" si="62"/>
        <v>62.844202303981085</v>
      </c>
      <c r="M81" s="48">
        <f t="shared" si="60"/>
        <v>500</v>
      </c>
      <c r="N81" s="48">
        <f t="shared" si="60"/>
        <v>125</v>
      </c>
      <c r="O81" s="48">
        <f t="shared" si="60"/>
        <v>45.3</v>
      </c>
      <c r="P81" s="49">
        <f t="shared" si="68"/>
        <v>36.24</v>
      </c>
      <c r="Q81" s="54">
        <v>0</v>
      </c>
      <c r="R81" s="50">
        <f t="shared" si="69"/>
        <v>0</v>
      </c>
      <c r="S81" s="54">
        <v>0.4</v>
      </c>
      <c r="T81" s="50" t="e">
        <f t="shared" si="70"/>
        <v>#DIV/0!</v>
      </c>
      <c r="U81" s="54">
        <v>2096.9</v>
      </c>
      <c r="V81" s="50">
        <f t="shared" si="71"/>
        <v>524.225</v>
      </c>
      <c r="W81" s="54">
        <v>419.4</v>
      </c>
      <c r="X81" s="50">
        <f t="shared" si="72"/>
        <v>80.00381515570604</v>
      </c>
      <c r="Y81" s="54">
        <v>500</v>
      </c>
      <c r="Z81" s="50">
        <f t="shared" si="73"/>
        <v>125</v>
      </c>
      <c r="AA81" s="54">
        <v>44.9</v>
      </c>
      <c r="AB81" s="50">
        <f t="shared" si="74"/>
        <v>35.92</v>
      </c>
      <c r="AC81" s="54">
        <v>0</v>
      </c>
      <c r="AD81" s="50">
        <f t="shared" si="75"/>
        <v>0</v>
      </c>
      <c r="AE81" s="54">
        <v>0</v>
      </c>
      <c r="AF81" s="50" t="e">
        <f t="shared" si="51"/>
        <v>#DIV/0!</v>
      </c>
      <c r="AG81" s="54">
        <v>0</v>
      </c>
      <c r="AH81" s="50">
        <f t="shared" si="76"/>
        <v>0</v>
      </c>
      <c r="AI81" s="54">
        <v>0</v>
      </c>
      <c r="AJ81" s="50" t="e">
        <f t="shared" si="77"/>
        <v>#DIV/0!</v>
      </c>
      <c r="AK81" s="54">
        <v>0</v>
      </c>
      <c r="AL81" s="50">
        <f t="shared" si="78"/>
        <v>0</v>
      </c>
      <c r="AM81" s="50">
        <v>0</v>
      </c>
      <c r="AN81" s="54">
        <v>0</v>
      </c>
      <c r="AO81" s="50">
        <f t="shared" si="79"/>
        <v>0</v>
      </c>
      <c r="AP81" s="50">
        <v>0</v>
      </c>
      <c r="AQ81" s="54">
        <v>7030.4</v>
      </c>
      <c r="AR81" s="50">
        <f t="shared" si="80"/>
        <v>1757.6</v>
      </c>
      <c r="AS81" s="50">
        <v>1757.6</v>
      </c>
      <c r="AT81" s="54">
        <v>0</v>
      </c>
      <c r="AU81" s="50">
        <f t="shared" si="81"/>
        <v>0</v>
      </c>
      <c r="AV81" s="50">
        <v>0</v>
      </c>
      <c r="AW81" s="54">
        <v>0</v>
      </c>
      <c r="AX81" s="50">
        <f t="shared" si="82"/>
        <v>0</v>
      </c>
      <c r="AY81" s="50">
        <v>0</v>
      </c>
      <c r="AZ81" s="54">
        <v>0</v>
      </c>
      <c r="BA81" s="50">
        <f t="shared" si="83"/>
        <v>0</v>
      </c>
      <c r="BB81" s="50">
        <v>0</v>
      </c>
      <c r="BC81" s="47">
        <f t="shared" si="61"/>
        <v>450</v>
      </c>
      <c r="BD81" s="47">
        <f t="shared" si="61"/>
        <v>112.5</v>
      </c>
      <c r="BE81" s="47">
        <f t="shared" si="61"/>
        <v>14</v>
      </c>
      <c r="BF81" s="51">
        <f t="shared" si="84"/>
        <v>12.444444444444445</v>
      </c>
      <c r="BG81" s="54">
        <v>450</v>
      </c>
      <c r="BH81" s="50">
        <f t="shared" si="85"/>
        <v>112.5</v>
      </c>
      <c r="BI81" s="54">
        <v>14</v>
      </c>
      <c r="BJ81" s="54">
        <v>0</v>
      </c>
      <c r="BK81" s="50">
        <f t="shared" si="86"/>
        <v>0</v>
      </c>
      <c r="BL81" s="54">
        <v>0</v>
      </c>
      <c r="BM81" s="54">
        <v>0</v>
      </c>
      <c r="BN81" s="50">
        <f t="shared" si="87"/>
        <v>0</v>
      </c>
      <c r="BO81" s="54">
        <v>0</v>
      </c>
      <c r="BP81" s="54">
        <v>0</v>
      </c>
      <c r="BQ81" s="50">
        <f t="shared" si="88"/>
        <v>0</v>
      </c>
      <c r="BR81" s="54">
        <v>0</v>
      </c>
      <c r="BS81" s="54">
        <v>0</v>
      </c>
      <c r="BT81" s="50">
        <f t="shared" si="89"/>
        <v>0</v>
      </c>
      <c r="BU81" s="50">
        <v>0</v>
      </c>
      <c r="BV81" s="54">
        <v>0</v>
      </c>
      <c r="BW81" s="50">
        <f t="shared" si="90"/>
        <v>0</v>
      </c>
      <c r="BX81" s="50">
        <v>0</v>
      </c>
      <c r="BY81" s="54">
        <v>0</v>
      </c>
      <c r="BZ81" s="50">
        <f t="shared" si="91"/>
        <v>0</v>
      </c>
      <c r="CA81" s="50">
        <v>0</v>
      </c>
      <c r="CB81" s="54">
        <v>0</v>
      </c>
      <c r="CC81" s="50">
        <f t="shared" si="92"/>
        <v>0</v>
      </c>
      <c r="CD81" s="54">
        <v>0</v>
      </c>
      <c r="CE81" s="54">
        <v>0</v>
      </c>
      <c r="CF81" s="50">
        <f t="shared" si="93"/>
        <v>0</v>
      </c>
      <c r="CG81" s="50">
        <v>0</v>
      </c>
      <c r="CH81" s="54">
        <v>0</v>
      </c>
      <c r="CI81" s="50">
        <f t="shared" si="94"/>
        <v>0</v>
      </c>
      <c r="CJ81" s="50">
        <v>0</v>
      </c>
      <c r="CK81" s="54">
        <v>0</v>
      </c>
      <c r="CL81" s="50">
        <f t="shared" si="95"/>
        <v>0</v>
      </c>
      <c r="CM81" s="50">
        <v>0</v>
      </c>
      <c r="CN81" s="54">
        <v>0</v>
      </c>
      <c r="CO81" s="50">
        <f t="shared" si="96"/>
        <v>0</v>
      </c>
      <c r="CP81" s="54">
        <v>0</v>
      </c>
      <c r="CQ81" s="54">
        <v>0</v>
      </c>
      <c r="CR81" s="46">
        <f t="shared" si="63"/>
        <v>10077.3</v>
      </c>
      <c r="CS81" s="46">
        <f t="shared" si="63"/>
        <v>2519.325</v>
      </c>
      <c r="CT81" s="46">
        <f t="shared" si="64"/>
        <v>2236.2999999999997</v>
      </c>
      <c r="CU81" s="54">
        <v>0</v>
      </c>
      <c r="CV81" s="50">
        <f t="shared" si="97"/>
        <v>0</v>
      </c>
      <c r="CW81" s="53">
        <v>0</v>
      </c>
      <c r="CX81" s="54">
        <v>0</v>
      </c>
      <c r="CY81" s="50">
        <f t="shared" si="98"/>
        <v>0</v>
      </c>
      <c r="CZ81" s="50">
        <v>0</v>
      </c>
      <c r="DA81" s="54">
        <v>0</v>
      </c>
      <c r="DB81" s="50">
        <f t="shared" si="99"/>
        <v>0</v>
      </c>
      <c r="DC81" s="50">
        <v>0</v>
      </c>
      <c r="DD81" s="54">
        <v>0</v>
      </c>
      <c r="DE81" s="50">
        <f t="shared" si="100"/>
        <v>0</v>
      </c>
      <c r="DF81" s="50">
        <v>0</v>
      </c>
      <c r="DG81" s="54">
        <v>0</v>
      </c>
      <c r="DH81" s="50">
        <f t="shared" si="101"/>
        <v>0</v>
      </c>
      <c r="DI81" s="50">
        <v>0</v>
      </c>
      <c r="DJ81" s="54">
        <v>504</v>
      </c>
      <c r="DK81" s="50">
        <f t="shared" si="102"/>
        <v>126</v>
      </c>
      <c r="DL81" s="54">
        <v>0</v>
      </c>
      <c r="DM81" s="54">
        <v>0</v>
      </c>
      <c r="DN81" s="52">
        <f t="shared" si="65"/>
        <v>504</v>
      </c>
      <c r="DO81" s="52">
        <f t="shared" si="65"/>
        <v>126</v>
      </c>
      <c r="DP81" s="52">
        <f t="shared" si="66"/>
        <v>0</v>
      </c>
    </row>
    <row r="82" spans="1:120" ht="17.25">
      <c r="A82" s="15">
        <v>73</v>
      </c>
      <c r="B82" s="42" t="s">
        <v>79</v>
      </c>
      <c r="C82" s="54">
        <v>1608.1</v>
      </c>
      <c r="D82" s="54">
        <v>0</v>
      </c>
      <c r="E82" s="46">
        <f t="shared" si="58"/>
        <v>5236</v>
      </c>
      <c r="F82" s="46">
        <f t="shared" si="58"/>
        <v>1309</v>
      </c>
      <c r="G82" s="46">
        <f t="shared" si="58"/>
        <v>1165.7</v>
      </c>
      <c r="H82" s="46">
        <f t="shared" si="67"/>
        <v>89.05271199388847</v>
      </c>
      <c r="I82" s="47">
        <f t="shared" si="59"/>
        <v>1736</v>
      </c>
      <c r="J82" s="47">
        <f t="shared" si="59"/>
        <v>434</v>
      </c>
      <c r="K82" s="47">
        <f t="shared" si="59"/>
        <v>290.7</v>
      </c>
      <c r="L82" s="47">
        <f t="shared" si="62"/>
        <v>66.9815668202765</v>
      </c>
      <c r="M82" s="48">
        <f t="shared" si="60"/>
        <v>184</v>
      </c>
      <c r="N82" s="48">
        <f t="shared" si="60"/>
        <v>46</v>
      </c>
      <c r="O82" s="48">
        <f t="shared" si="60"/>
        <v>99.5</v>
      </c>
      <c r="P82" s="49">
        <f t="shared" si="68"/>
        <v>216.30434782608697</v>
      </c>
      <c r="Q82" s="54">
        <v>0</v>
      </c>
      <c r="R82" s="50">
        <f t="shared" si="69"/>
        <v>0</v>
      </c>
      <c r="S82" s="54">
        <v>64</v>
      </c>
      <c r="T82" s="50" t="e">
        <f t="shared" si="70"/>
        <v>#DIV/0!</v>
      </c>
      <c r="U82" s="54">
        <v>1252</v>
      </c>
      <c r="V82" s="50">
        <f t="shared" si="71"/>
        <v>313</v>
      </c>
      <c r="W82" s="54">
        <v>191.2</v>
      </c>
      <c r="X82" s="50">
        <f t="shared" si="72"/>
        <v>61.08626198083067</v>
      </c>
      <c r="Y82" s="54">
        <v>184</v>
      </c>
      <c r="Z82" s="50">
        <f t="shared" si="73"/>
        <v>46</v>
      </c>
      <c r="AA82" s="54">
        <v>35.5</v>
      </c>
      <c r="AB82" s="50">
        <f t="shared" si="74"/>
        <v>77.17391304347827</v>
      </c>
      <c r="AC82" s="54">
        <v>0</v>
      </c>
      <c r="AD82" s="50">
        <f t="shared" si="75"/>
        <v>0</v>
      </c>
      <c r="AE82" s="54">
        <v>0</v>
      </c>
      <c r="AF82" s="50" t="e">
        <f t="shared" si="51"/>
        <v>#DIV/0!</v>
      </c>
      <c r="AG82" s="54">
        <v>0</v>
      </c>
      <c r="AH82" s="50">
        <f t="shared" si="76"/>
        <v>0</v>
      </c>
      <c r="AI82" s="54">
        <v>0</v>
      </c>
      <c r="AJ82" s="50" t="e">
        <f t="shared" si="77"/>
        <v>#DIV/0!</v>
      </c>
      <c r="AK82" s="54">
        <v>0</v>
      </c>
      <c r="AL82" s="50">
        <f t="shared" si="78"/>
        <v>0</v>
      </c>
      <c r="AM82" s="50">
        <v>0</v>
      </c>
      <c r="AN82" s="54">
        <v>0</v>
      </c>
      <c r="AO82" s="50">
        <f t="shared" si="79"/>
        <v>0</v>
      </c>
      <c r="AP82" s="50">
        <v>0</v>
      </c>
      <c r="AQ82" s="54">
        <v>3500</v>
      </c>
      <c r="AR82" s="50">
        <f t="shared" si="80"/>
        <v>875</v>
      </c>
      <c r="AS82" s="50">
        <v>875</v>
      </c>
      <c r="AT82" s="54">
        <v>0</v>
      </c>
      <c r="AU82" s="50">
        <f t="shared" si="81"/>
        <v>0</v>
      </c>
      <c r="AV82" s="50">
        <v>0</v>
      </c>
      <c r="AW82" s="54">
        <v>0</v>
      </c>
      <c r="AX82" s="50">
        <f t="shared" si="82"/>
        <v>0</v>
      </c>
      <c r="AY82" s="50">
        <v>0</v>
      </c>
      <c r="AZ82" s="54">
        <v>0</v>
      </c>
      <c r="BA82" s="50">
        <f t="shared" si="83"/>
        <v>0</v>
      </c>
      <c r="BB82" s="50">
        <v>0</v>
      </c>
      <c r="BC82" s="47">
        <f t="shared" si="61"/>
        <v>300</v>
      </c>
      <c r="BD82" s="47">
        <f t="shared" si="61"/>
        <v>75</v>
      </c>
      <c r="BE82" s="47">
        <f t="shared" si="61"/>
        <v>0</v>
      </c>
      <c r="BF82" s="51">
        <f t="shared" si="84"/>
        <v>0</v>
      </c>
      <c r="BG82" s="54">
        <v>300</v>
      </c>
      <c r="BH82" s="50">
        <f t="shared" si="85"/>
        <v>75</v>
      </c>
      <c r="BI82" s="54">
        <v>0</v>
      </c>
      <c r="BJ82" s="54">
        <v>0</v>
      </c>
      <c r="BK82" s="50">
        <f t="shared" si="86"/>
        <v>0</v>
      </c>
      <c r="BL82" s="54">
        <v>0</v>
      </c>
      <c r="BM82" s="54">
        <v>0</v>
      </c>
      <c r="BN82" s="50">
        <f t="shared" si="87"/>
        <v>0</v>
      </c>
      <c r="BO82" s="54">
        <v>0</v>
      </c>
      <c r="BP82" s="54">
        <v>0</v>
      </c>
      <c r="BQ82" s="50">
        <f t="shared" si="88"/>
        <v>0</v>
      </c>
      <c r="BR82" s="54">
        <v>0</v>
      </c>
      <c r="BS82" s="54">
        <v>0</v>
      </c>
      <c r="BT82" s="50">
        <f t="shared" si="89"/>
        <v>0</v>
      </c>
      <c r="BU82" s="50">
        <v>0</v>
      </c>
      <c r="BV82" s="54">
        <v>0</v>
      </c>
      <c r="BW82" s="50">
        <f t="shared" si="90"/>
        <v>0</v>
      </c>
      <c r="BX82" s="50">
        <v>0</v>
      </c>
      <c r="BY82" s="54">
        <v>0</v>
      </c>
      <c r="BZ82" s="50">
        <f t="shared" si="91"/>
        <v>0</v>
      </c>
      <c r="CA82" s="50">
        <v>0</v>
      </c>
      <c r="CB82" s="54">
        <v>0</v>
      </c>
      <c r="CC82" s="50">
        <f t="shared" si="92"/>
        <v>0</v>
      </c>
      <c r="CD82" s="54">
        <v>0</v>
      </c>
      <c r="CE82" s="54">
        <v>0</v>
      </c>
      <c r="CF82" s="50">
        <f t="shared" si="93"/>
        <v>0</v>
      </c>
      <c r="CG82" s="50">
        <v>0</v>
      </c>
      <c r="CH82" s="54">
        <v>0</v>
      </c>
      <c r="CI82" s="50">
        <f t="shared" si="94"/>
        <v>0</v>
      </c>
      <c r="CJ82" s="50">
        <v>0</v>
      </c>
      <c r="CK82" s="54">
        <v>0</v>
      </c>
      <c r="CL82" s="50">
        <f t="shared" si="95"/>
        <v>0</v>
      </c>
      <c r="CM82" s="50">
        <v>0</v>
      </c>
      <c r="CN82" s="54">
        <v>0</v>
      </c>
      <c r="CO82" s="50">
        <f t="shared" si="96"/>
        <v>0</v>
      </c>
      <c r="CP82" s="54">
        <v>0</v>
      </c>
      <c r="CQ82" s="54">
        <v>0</v>
      </c>
      <c r="CR82" s="46">
        <f t="shared" si="63"/>
        <v>5236</v>
      </c>
      <c r="CS82" s="46">
        <f t="shared" si="63"/>
        <v>1309</v>
      </c>
      <c r="CT82" s="46">
        <f t="shared" si="64"/>
        <v>1165.7</v>
      </c>
      <c r="CU82" s="54">
        <v>0</v>
      </c>
      <c r="CV82" s="50">
        <f t="shared" si="97"/>
        <v>0</v>
      </c>
      <c r="CW82" s="53">
        <v>0</v>
      </c>
      <c r="CX82" s="54">
        <v>0</v>
      </c>
      <c r="CY82" s="50">
        <f t="shared" si="98"/>
        <v>0</v>
      </c>
      <c r="CZ82" s="50">
        <v>0</v>
      </c>
      <c r="DA82" s="54">
        <v>0</v>
      </c>
      <c r="DB82" s="50">
        <f t="shared" si="99"/>
        <v>0</v>
      </c>
      <c r="DC82" s="50">
        <v>0</v>
      </c>
      <c r="DD82" s="54">
        <v>0</v>
      </c>
      <c r="DE82" s="50">
        <f t="shared" si="100"/>
        <v>0</v>
      </c>
      <c r="DF82" s="50">
        <v>0</v>
      </c>
      <c r="DG82" s="54">
        <v>0</v>
      </c>
      <c r="DH82" s="50">
        <f t="shared" si="101"/>
        <v>0</v>
      </c>
      <c r="DI82" s="50">
        <v>0</v>
      </c>
      <c r="DJ82" s="54">
        <v>262</v>
      </c>
      <c r="DK82" s="50">
        <f t="shared" si="102"/>
        <v>65.5</v>
      </c>
      <c r="DL82" s="54">
        <v>0</v>
      </c>
      <c r="DM82" s="54">
        <v>0</v>
      </c>
      <c r="DN82" s="52">
        <f t="shared" si="65"/>
        <v>262</v>
      </c>
      <c r="DO82" s="52">
        <f t="shared" si="65"/>
        <v>65.5</v>
      </c>
      <c r="DP82" s="52">
        <f t="shared" si="66"/>
        <v>0</v>
      </c>
    </row>
    <row r="83" spans="1:120" ht="17.25">
      <c r="A83" s="15">
        <v>74</v>
      </c>
      <c r="B83" s="42" t="s">
        <v>80</v>
      </c>
      <c r="C83" s="50">
        <v>103.4</v>
      </c>
      <c r="D83" s="50">
        <v>0</v>
      </c>
      <c r="E83" s="46">
        <f aca="true" t="shared" si="103" ref="E83:G105">CR83+DN83-DJ83</f>
        <v>11749.1</v>
      </c>
      <c r="F83" s="46">
        <f t="shared" si="103"/>
        <v>2937.275</v>
      </c>
      <c r="G83" s="46">
        <f t="shared" si="103"/>
        <v>2812.92</v>
      </c>
      <c r="H83" s="46">
        <f aca="true" t="shared" si="104" ref="H83:H123">G83*100/F83</f>
        <v>95.76631401554161</v>
      </c>
      <c r="I83" s="47">
        <f aca="true" t="shared" si="105" ref="I83:K105">Q83+U83+Y83+AC83+AG83+AK83+AZ83+BG83+BJ83+BM83+BP83+BS83+BY83+CB83+CE83+CH83+CN83</f>
        <v>2835</v>
      </c>
      <c r="J83" s="47">
        <f t="shared" si="105"/>
        <v>708.75</v>
      </c>
      <c r="K83" s="47">
        <f t="shared" si="105"/>
        <v>584.4200000000001</v>
      </c>
      <c r="L83" s="47">
        <f aca="true" t="shared" si="106" ref="L83:L123">K83*100/J83</f>
        <v>82.457848324515</v>
      </c>
      <c r="M83" s="48">
        <f aca="true" t="shared" si="107" ref="M83:O105">Q83+Y83</f>
        <v>700</v>
      </c>
      <c r="N83" s="48">
        <f t="shared" si="107"/>
        <v>175</v>
      </c>
      <c r="O83" s="48">
        <f t="shared" si="107"/>
        <v>230.12</v>
      </c>
      <c r="P83" s="49">
        <f aca="true" t="shared" si="108" ref="P83:P123">O83*100/N83</f>
        <v>131.49714285714285</v>
      </c>
      <c r="Q83" s="50">
        <v>0</v>
      </c>
      <c r="R83" s="50">
        <f aca="true" t="shared" si="109" ref="R83:R124">Q83/12*3</f>
        <v>0</v>
      </c>
      <c r="S83" s="50">
        <v>0</v>
      </c>
      <c r="T83" s="50" t="e">
        <f aca="true" t="shared" si="110" ref="T83:T123">S83*100/R83</f>
        <v>#DIV/0!</v>
      </c>
      <c r="U83" s="50">
        <v>1240</v>
      </c>
      <c r="V83" s="50">
        <f aca="true" t="shared" si="111" ref="V83:V124">U83/12*3</f>
        <v>310</v>
      </c>
      <c r="W83" s="50">
        <v>169.5</v>
      </c>
      <c r="X83" s="50">
        <f aca="true" t="shared" si="112" ref="X83:X123">W83*100/V83</f>
        <v>54.67741935483871</v>
      </c>
      <c r="Y83" s="50">
        <v>700</v>
      </c>
      <c r="Z83" s="50">
        <f aca="true" t="shared" si="113" ref="Z83:Z124">Y83/12*3</f>
        <v>175</v>
      </c>
      <c r="AA83" s="50">
        <v>230.12</v>
      </c>
      <c r="AB83" s="50">
        <f aca="true" t="shared" si="114" ref="AB83:AB123">AA83*100/Z83</f>
        <v>131.49714285714285</v>
      </c>
      <c r="AC83" s="50">
        <v>25</v>
      </c>
      <c r="AD83" s="50">
        <f aca="true" t="shared" si="115" ref="AD83:AD124">AC83/12*3</f>
        <v>6.25</v>
      </c>
      <c r="AE83" s="50">
        <v>14.8</v>
      </c>
      <c r="AF83" s="50">
        <f aca="true" t="shared" si="116" ref="AF83:AF123">AE83*100/AD83</f>
        <v>236.8</v>
      </c>
      <c r="AG83" s="50">
        <v>0</v>
      </c>
      <c r="AH83" s="50">
        <f aca="true" t="shared" si="117" ref="AH83:AI124">AG83/12*3</f>
        <v>0</v>
      </c>
      <c r="AI83" s="54">
        <v>0</v>
      </c>
      <c r="AJ83" s="50" t="e">
        <f aca="true" t="shared" si="118" ref="AJ83:AJ123">AI83*100/AH83</f>
        <v>#DIV/0!</v>
      </c>
      <c r="AK83" s="50">
        <v>0</v>
      </c>
      <c r="AL83" s="50">
        <f aca="true" t="shared" si="119" ref="AL83:AL124">AK83/12*3</f>
        <v>0</v>
      </c>
      <c r="AM83" s="50">
        <v>0</v>
      </c>
      <c r="AN83" s="50">
        <v>0</v>
      </c>
      <c r="AO83" s="50">
        <f aca="true" t="shared" si="120" ref="AO83:AO124">AN83/12*3</f>
        <v>0</v>
      </c>
      <c r="AP83" s="50">
        <v>0</v>
      </c>
      <c r="AQ83" s="50">
        <v>8914.1</v>
      </c>
      <c r="AR83" s="50">
        <f aca="true" t="shared" si="121" ref="AR83:AR124">AQ83/12*3</f>
        <v>2228.525</v>
      </c>
      <c r="AS83" s="50">
        <v>2228.5</v>
      </c>
      <c r="AT83" s="50">
        <v>0</v>
      </c>
      <c r="AU83" s="50">
        <f aca="true" t="shared" si="122" ref="AU83:AU124">AT83/12*3</f>
        <v>0</v>
      </c>
      <c r="AV83" s="50">
        <v>0</v>
      </c>
      <c r="AW83" s="50">
        <v>0</v>
      </c>
      <c r="AX83" s="50">
        <f aca="true" t="shared" si="123" ref="AX83:AX124">AW83/12*3</f>
        <v>0</v>
      </c>
      <c r="AY83" s="50">
        <v>0</v>
      </c>
      <c r="AZ83" s="50">
        <v>0</v>
      </c>
      <c r="BA83" s="50">
        <f aca="true" t="shared" si="124" ref="BA83:BA124">AZ83/12*3</f>
        <v>0</v>
      </c>
      <c r="BB83" s="50">
        <v>0</v>
      </c>
      <c r="BC83" s="47">
        <f aca="true" t="shared" si="125" ref="BC83:BE105">BG83+BJ83+BM83+BP83</f>
        <v>870</v>
      </c>
      <c r="BD83" s="47">
        <f t="shared" si="125"/>
        <v>217.5</v>
      </c>
      <c r="BE83" s="47">
        <f t="shared" si="125"/>
        <v>170</v>
      </c>
      <c r="BF83" s="51">
        <f aca="true" t="shared" si="126" ref="BF83:BF123">BE83*100/BD83</f>
        <v>78.16091954022988</v>
      </c>
      <c r="BG83" s="50">
        <v>870</v>
      </c>
      <c r="BH83" s="50">
        <f aca="true" t="shared" si="127" ref="BH83:BH124">BG83/12*3</f>
        <v>217.5</v>
      </c>
      <c r="BI83" s="50">
        <v>170</v>
      </c>
      <c r="BJ83" s="50">
        <v>0</v>
      </c>
      <c r="BK83" s="50">
        <f aca="true" t="shared" si="128" ref="BK83:BK124">BJ83/12*3</f>
        <v>0</v>
      </c>
      <c r="BL83" s="50">
        <v>0</v>
      </c>
      <c r="BM83" s="50">
        <v>0</v>
      </c>
      <c r="BN83" s="50">
        <f aca="true" t="shared" si="129" ref="BN83:BN124">BM83/12*3</f>
        <v>0</v>
      </c>
      <c r="BO83" s="54">
        <v>0</v>
      </c>
      <c r="BP83" s="50">
        <v>0</v>
      </c>
      <c r="BQ83" s="50">
        <f aca="true" t="shared" si="130" ref="BQ83:BQ124">BP83/12*3</f>
        <v>0</v>
      </c>
      <c r="BR83" s="50">
        <v>0</v>
      </c>
      <c r="BS83" s="50">
        <v>0</v>
      </c>
      <c r="BT83" s="50">
        <f aca="true" t="shared" si="131" ref="BT83:BT124">BS83/12*3</f>
        <v>0</v>
      </c>
      <c r="BU83" s="50">
        <v>0</v>
      </c>
      <c r="BV83" s="50">
        <v>0</v>
      </c>
      <c r="BW83" s="50">
        <f aca="true" t="shared" si="132" ref="BW83:BW124">BV83/12*3</f>
        <v>0</v>
      </c>
      <c r="BX83" s="50">
        <v>0</v>
      </c>
      <c r="BY83" s="50">
        <v>0</v>
      </c>
      <c r="BZ83" s="50">
        <f aca="true" t="shared" si="133" ref="BZ83:BZ124">BY83/12*3</f>
        <v>0</v>
      </c>
      <c r="CA83" s="50">
        <v>0</v>
      </c>
      <c r="CB83" s="50">
        <v>0</v>
      </c>
      <c r="CC83" s="50">
        <f aca="true" t="shared" si="134" ref="CC83:CC124">CB83/12*3</f>
        <v>0</v>
      </c>
      <c r="CD83" s="50">
        <v>0</v>
      </c>
      <c r="CE83" s="50">
        <v>0</v>
      </c>
      <c r="CF83" s="50">
        <f aca="true" t="shared" si="135" ref="CF83:CF124">CE83/12*3</f>
        <v>0</v>
      </c>
      <c r="CG83" s="50">
        <v>0</v>
      </c>
      <c r="CH83" s="50">
        <v>0</v>
      </c>
      <c r="CI83" s="50">
        <f aca="true" t="shared" si="136" ref="CI83:CI124">CH83/12*3</f>
        <v>0</v>
      </c>
      <c r="CJ83" s="50">
        <v>0</v>
      </c>
      <c r="CK83" s="50">
        <v>0</v>
      </c>
      <c r="CL83" s="50">
        <f aca="true" t="shared" si="137" ref="CL83:CL124">CK83/12*3</f>
        <v>0</v>
      </c>
      <c r="CM83" s="50">
        <v>0</v>
      </c>
      <c r="CN83" s="50">
        <v>0</v>
      </c>
      <c r="CO83" s="50">
        <f aca="true" t="shared" si="138" ref="CO83:CO124">CN83/12*3</f>
        <v>0</v>
      </c>
      <c r="CP83" s="50">
        <v>0</v>
      </c>
      <c r="CQ83" s="54">
        <v>0</v>
      </c>
      <c r="CR83" s="46">
        <f aca="true" t="shared" si="139" ref="CR83:CS105">Q83+U83+Y83+AC83+AG83+AK83+AN83+AQ83+AT83+AW83+AZ83+BG83+BJ83+BM83+BP83+BS83+BV83+BY83+CB83+CE83+CH83+CK83+CN83</f>
        <v>11749.1</v>
      </c>
      <c r="CS83" s="46">
        <f t="shared" si="139"/>
        <v>2937.275</v>
      </c>
      <c r="CT83" s="46">
        <f aca="true" t="shared" si="140" ref="CT83:CT123">S83+W83+AA83+AE83+AI83+AM83+AP83+AS83+AV83+AY83+BB83+BI83+BL83+BO83+BR83+BU83+BX83+CA83+CD83+CG83+CJ83+CM83+CP83+CQ83</f>
        <v>2812.92</v>
      </c>
      <c r="CU83" s="50">
        <v>0</v>
      </c>
      <c r="CV83" s="50">
        <f aca="true" t="shared" si="141" ref="CV83:CV124">CU83/12*3</f>
        <v>0</v>
      </c>
      <c r="CW83" s="53">
        <v>0</v>
      </c>
      <c r="CX83" s="50">
        <v>0</v>
      </c>
      <c r="CY83" s="50">
        <f aca="true" t="shared" si="142" ref="CY83:CY124">CX83/12*3</f>
        <v>0</v>
      </c>
      <c r="CZ83" s="50">
        <v>0</v>
      </c>
      <c r="DA83" s="50">
        <v>0</v>
      </c>
      <c r="DB83" s="50">
        <f aca="true" t="shared" si="143" ref="DB83:DB124">DA83/12*3</f>
        <v>0</v>
      </c>
      <c r="DC83" s="50">
        <v>0</v>
      </c>
      <c r="DD83" s="50">
        <v>0</v>
      </c>
      <c r="DE83" s="50">
        <f aca="true" t="shared" si="144" ref="DE83:DE124">DD83/12*3</f>
        <v>0</v>
      </c>
      <c r="DF83" s="50">
        <v>0</v>
      </c>
      <c r="DG83" s="50">
        <v>0</v>
      </c>
      <c r="DH83" s="50">
        <f aca="true" t="shared" si="145" ref="DH83:DH124">DG83/12*3</f>
        <v>0</v>
      </c>
      <c r="DI83" s="50">
        <v>0</v>
      </c>
      <c r="DJ83" s="50">
        <v>911.5</v>
      </c>
      <c r="DK83" s="50">
        <f aca="true" t="shared" si="146" ref="DK83:DK124">DJ83/12*3</f>
        <v>227.875</v>
      </c>
      <c r="DL83" s="50">
        <v>0</v>
      </c>
      <c r="DM83" s="54">
        <v>0</v>
      </c>
      <c r="DN83" s="52">
        <f aca="true" t="shared" si="147" ref="DN83:DO105">CU83+CX83+DA83+DD83+DG83+DJ83</f>
        <v>911.5</v>
      </c>
      <c r="DO83" s="52">
        <f t="shared" si="147"/>
        <v>227.875</v>
      </c>
      <c r="DP83" s="52">
        <f aca="true" t="shared" si="148" ref="DP83:DP123">CW83+CZ83+DC83+DF83+DI83+DL83+DM83</f>
        <v>0</v>
      </c>
    </row>
    <row r="84" spans="1:120" ht="17.25">
      <c r="A84" s="15">
        <v>75</v>
      </c>
      <c r="B84" s="42" t="s">
        <v>81</v>
      </c>
      <c r="C84" s="54">
        <v>21158</v>
      </c>
      <c r="D84" s="54">
        <v>0</v>
      </c>
      <c r="E84" s="46">
        <f t="shared" si="103"/>
        <v>95674.9</v>
      </c>
      <c r="F84" s="46">
        <f t="shared" si="103"/>
        <v>23918.725</v>
      </c>
      <c r="G84" s="46">
        <f t="shared" si="103"/>
        <v>15820.699999999999</v>
      </c>
      <c r="H84" s="46">
        <f t="shared" si="104"/>
        <v>66.14357579678683</v>
      </c>
      <c r="I84" s="47">
        <f t="shared" si="105"/>
        <v>35069.9</v>
      </c>
      <c r="J84" s="47">
        <f t="shared" si="105"/>
        <v>8767.475</v>
      </c>
      <c r="K84" s="47">
        <f t="shared" si="105"/>
        <v>719.8</v>
      </c>
      <c r="L84" s="47">
        <f t="shared" si="106"/>
        <v>8.209889392327893</v>
      </c>
      <c r="M84" s="48">
        <f t="shared" si="107"/>
        <v>5564.3</v>
      </c>
      <c r="N84" s="48">
        <f t="shared" si="107"/>
        <v>1391.075</v>
      </c>
      <c r="O84" s="48">
        <f t="shared" si="107"/>
        <v>352.81</v>
      </c>
      <c r="P84" s="49">
        <f t="shared" si="108"/>
        <v>25.36239958305627</v>
      </c>
      <c r="Q84" s="54">
        <v>708.7</v>
      </c>
      <c r="R84" s="50">
        <f t="shared" si="109"/>
        <v>177.175</v>
      </c>
      <c r="S84" s="54">
        <v>152.81</v>
      </c>
      <c r="T84" s="50">
        <f t="shared" si="110"/>
        <v>86.24805982785381</v>
      </c>
      <c r="U84" s="54">
        <v>24471.9</v>
      </c>
      <c r="V84" s="50">
        <f t="shared" si="111"/>
        <v>6117.975</v>
      </c>
      <c r="W84" s="54">
        <v>326.99</v>
      </c>
      <c r="X84" s="50">
        <f t="shared" si="112"/>
        <v>5.3447423371295235</v>
      </c>
      <c r="Y84" s="54">
        <v>4855.6</v>
      </c>
      <c r="Z84" s="50">
        <f t="shared" si="113"/>
        <v>1213.9</v>
      </c>
      <c r="AA84" s="54">
        <v>200</v>
      </c>
      <c r="AB84" s="50">
        <f t="shared" si="114"/>
        <v>16.475821731608864</v>
      </c>
      <c r="AC84" s="54">
        <v>670</v>
      </c>
      <c r="AD84" s="50">
        <f t="shared" si="115"/>
        <v>167.5</v>
      </c>
      <c r="AE84" s="54">
        <v>0</v>
      </c>
      <c r="AF84" s="50">
        <f t="shared" si="116"/>
        <v>0</v>
      </c>
      <c r="AG84" s="54">
        <v>0</v>
      </c>
      <c r="AH84" s="50">
        <f t="shared" si="117"/>
        <v>0</v>
      </c>
      <c r="AI84" s="54">
        <v>0</v>
      </c>
      <c r="AJ84" s="50" t="e">
        <f t="shared" si="118"/>
        <v>#DIV/0!</v>
      </c>
      <c r="AK84" s="54">
        <v>0</v>
      </c>
      <c r="AL84" s="50">
        <f t="shared" si="119"/>
        <v>0</v>
      </c>
      <c r="AM84" s="50">
        <v>0</v>
      </c>
      <c r="AN84" s="54">
        <v>0</v>
      </c>
      <c r="AO84" s="50">
        <f t="shared" si="120"/>
        <v>0</v>
      </c>
      <c r="AP84" s="50">
        <v>0</v>
      </c>
      <c r="AQ84" s="54">
        <v>59601.3</v>
      </c>
      <c r="AR84" s="50">
        <f t="shared" si="121"/>
        <v>14900.325</v>
      </c>
      <c r="AS84" s="50">
        <v>14900.3</v>
      </c>
      <c r="AT84" s="54">
        <v>1003.7</v>
      </c>
      <c r="AU84" s="50">
        <f t="shared" si="122"/>
        <v>250.925</v>
      </c>
      <c r="AV84" s="54">
        <v>200.6</v>
      </c>
      <c r="AW84" s="54">
        <v>0</v>
      </c>
      <c r="AX84" s="50">
        <f t="shared" si="123"/>
        <v>0</v>
      </c>
      <c r="AY84" s="50">
        <v>0</v>
      </c>
      <c r="AZ84" s="54">
        <v>0</v>
      </c>
      <c r="BA84" s="50">
        <f t="shared" si="124"/>
        <v>0</v>
      </c>
      <c r="BB84" s="50">
        <v>0</v>
      </c>
      <c r="BC84" s="47">
        <f t="shared" si="125"/>
        <v>3510.7</v>
      </c>
      <c r="BD84" s="47">
        <f t="shared" si="125"/>
        <v>877.675</v>
      </c>
      <c r="BE84" s="47">
        <f t="shared" si="125"/>
        <v>40</v>
      </c>
      <c r="BF84" s="51">
        <f t="shared" si="126"/>
        <v>4.557495656136953</v>
      </c>
      <c r="BG84" s="54">
        <v>3455.7</v>
      </c>
      <c r="BH84" s="50">
        <f t="shared" si="127"/>
        <v>863.925</v>
      </c>
      <c r="BI84" s="54">
        <v>40</v>
      </c>
      <c r="BJ84" s="54">
        <v>0</v>
      </c>
      <c r="BK84" s="50">
        <f t="shared" si="128"/>
        <v>0</v>
      </c>
      <c r="BL84" s="54">
        <v>0</v>
      </c>
      <c r="BM84" s="54">
        <v>0</v>
      </c>
      <c r="BN84" s="50">
        <f t="shared" si="129"/>
        <v>0</v>
      </c>
      <c r="BO84" s="54">
        <v>0</v>
      </c>
      <c r="BP84" s="54">
        <v>55</v>
      </c>
      <c r="BQ84" s="50">
        <f t="shared" si="130"/>
        <v>13.75</v>
      </c>
      <c r="BR84" s="54">
        <v>0</v>
      </c>
      <c r="BS84" s="54">
        <v>0</v>
      </c>
      <c r="BT84" s="50">
        <f t="shared" si="131"/>
        <v>0</v>
      </c>
      <c r="BU84" s="50">
        <v>0</v>
      </c>
      <c r="BV84" s="54">
        <v>0</v>
      </c>
      <c r="BW84" s="50">
        <f t="shared" si="132"/>
        <v>0</v>
      </c>
      <c r="BX84" s="50">
        <v>0</v>
      </c>
      <c r="BY84" s="54">
        <v>0</v>
      </c>
      <c r="BZ84" s="50">
        <f t="shared" si="133"/>
        <v>0</v>
      </c>
      <c r="CA84" s="54">
        <v>0</v>
      </c>
      <c r="CB84" s="54">
        <v>60</v>
      </c>
      <c r="CC84" s="50">
        <f t="shared" si="134"/>
        <v>15</v>
      </c>
      <c r="CD84" s="54">
        <v>0</v>
      </c>
      <c r="CE84" s="54">
        <v>0</v>
      </c>
      <c r="CF84" s="50">
        <f t="shared" si="135"/>
        <v>0</v>
      </c>
      <c r="CG84" s="50">
        <v>0</v>
      </c>
      <c r="CH84" s="50">
        <v>0</v>
      </c>
      <c r="CI84" s="50">
        <f t="shared" si="136"/>
        <v>0</v>
      </c>
      <c r="CJ84" s="50">
        <v>0</v>
      </c>
      <c r="CK84" s="54">
        <v>0</v>
      </c>
      <c r="CL84" s="50">
        <f t="shared" si="137"/>
        <v>0</v>
      </c>
      <c r="CM84" s="50">
        <v>0</v>
      </c>
      <c r="CN84" s="54">
        <v>793</v>
      </c>
      <c r="CO84" s="50">
        <f t="shared" si="138"/>
        <v>198.25</v>
      </c>
      <c r="CP84" s="54">
        <v>0</v>
      </c>
      <c r="CQ84" s="54">
        <v>0</v>
      </c>
      <c r="CR84" s="46">
        <f t="shared" si="139"/>
        <v>95674.9</v>
      </c>
      <c r="CS84" s="46">
        <f t="shared" si="139"/>
        <v>23918.725</v>
      </c>
      <c r="CT84" s="46">
        <f t="shared" si="140"/>
        <v>15820.699999999999</v>
      </c>
      <c r="CU84" s="54">
        <v>0</v>
      </c>
      <c r="CV84" s="50">
        <f t="shared" si="141"/>
        <v>0</v>
      </c>
      <c r="CW84" s="53">
        <v>0</v>
      </c>
      <c r="CX84" s="54">
        <v>0</v>
      </c>
      <c r="CY84" s="50">
        <f t="shared" si="142"/>
        <v>0</v>
      </c>
      <c r="CZ84" s="54">
        <v>0</v>
      </c>
      <c r="DA84" s="54">
        <v>0</v>
      </c>
      <c r="DB84" s="50">
        <f t="shared" si="143"/>
        <v>0</v>
      </c>
      <c r="DC84" s="50">
        <v>0</v>
      </c>
      <c r="DD84" s="54">
        <v>0</v>
      </c>
      <c r="DE84" s="50">
        <f t="shared" si="144"/>
        <v>0</v>
      </c>
      <c r="DF84" s="50">
        <v>0</v>
      </c>
      <c r="DG84" s="54">
        <v>0</v>
      </c>
      <c r="DH84" s="50">
        <f t="shared" si="145"/>
        <v>0</v>
      </c>
      <c r="DI84" s="50">
        <v>0</v>
      </c>
      <c r="DJ84" s="54">
        <v>10000</v>
      </c>
      <c r="DK84" s="50">
        <f t="shared" si="146"/>
        <v>2500</v>
      </c>
      <c r="DL84" s="54">
        <v>0</v>
      </c>
      <c r="DM84" s="54">
        <v>0</v>
      </c>
      <c r="DN84" s="52">
        <f t="shared" si="147"/>
        <v>10000</v>
      </c>
      <c r="DO84" s="52">
        <f t="shared" si="147"/>
        <v>2500</v>
      </c>
      <c r="DP84" s="52">
        <f t="shared" si="148"/>
        <v>0</v>
      </c>
    </row>
    <row r="85" spans="1:120" ht="17.25">
      <c r="A85" s="15">
        <v>76</v>
      </c>
      <c r="B85" s="42" t="s">
        <v>82</v>
      </c>
      <c r="C85" s="54">
        <v>6488.4</v>
      </c>
      <c r="D85" s="54">
        <v>0</v>
      </c>
      <c r="E85" s="46">
        <f t="shared" si="103"/>
        <v>58247</v>
      </c>
      <c r="F85" s="46">
        <f t="shared" si="103"/>
        <v>14561.75</v>
      </c>
      <c r="G85" s="46">
        <f t="shared" si="103"/>
        <v>12444.949999999999</v>
      </c>
      <c r="H85" s="46">
        <f t="shared" si="104"/>
        <v>85.46328566278092</v>
      </c>
      <c r="I85" s="47">
        <f t="shared" si="105"/>
        <v>23562.8</v>
      </c>
      <c r="J85" s="47">
        <f t="shared" si="105"/>
        <v>5890.7</v>
      </c>
      <c r="K85" s="47">
        <f t="shared" si="105"/>
        <v>3773.85</v>
      </c>
      <c r="L85" s="47">
        <f t="shared" si="106"/>
        <v>64.06454241431409</v>
      </c>
      <c r="M85" s="48">
        <f t="shared" si="107"/>
        <v>3239.6</v>
      </c>
      <c r="N85" s="48">
        <f t="shared" si="107"/>
        <v>809.9</v>
      </c>
      <c r="O85" s="48">
        <f t="shared" si="107"/>
        <v>1320.2</v>
      </c>
      <c r="P85" s="49">
        <f t="shared" si="108"/>
        <v>163.00777873811583</v>
      </c>
      <c r="Q85" s="54">
        <v>180</v>
      </c>
      <c r="R85" s="50">
        <f t="shared" si="109"/>
        <v>45</v>
      </c>
      <c r="S85" s="54">
        <v>15.3</v>
      </c>
      <c r="T85" s="50">
        <f t="shared" si="110"/>
        <v>34</v>
      </c>
      <c r="U85" s="54">
        <v>16493.2</v>
      </c>
      <c r="V85" s="50">
        <f t="shared" si="111"/>
        <v>4123.3</v>
      </c>
      <c r="W85" s="54">
        <v>1823.78</v>
      </c>
      <c r="X85" s="50">
        <f t="shared" si="112"/>
        <v>44.23107704993573</v>
      </c>
      <c r="Y85" s="54">
        <v>3059.6</v>
      </c>
      <c r="Z85" s="50">
        <f t="shared" si="113"/>
        <v>764.9</v>
      </c>
      <c r="AA85" s="54">
        <v>1304.9</v>
      </c>
      <c r="AB85" s="50">
        <f t="shared" si="114"/>
        <v>170.59746372074784</v>
      </c>
      <c r="AC85" s="54">
        <v>440</v>
      </c>
      <c r="AD85" s="50">
        <f t="shared" si="115"/>
        <v>110</v>
      </c>
      <c r="AE85" s="54">
        <v>110.5</v>
      </c>
      <c r="AF85" s="50">
        <f t="shared" si="116"/>
        <v>100.45454545454545</v>
      </c>
      <c r="AG85" s="54">
        <v>0</v>
      </c>
      <c r="AH85" s="50">
        <f t="shared" si="117"/>
        <v>0</v>
      </c>
      <c r="AI85" s="54">
        <v>0</v>
      </c>
      <c r="AJ85" s="50" t="e">
        <f t="shared" si="118"/>
        <v>#DIV/0!</v>
      </c>
      <c r="AK85" s="54">
        <v>0</v>
      </c>
      <c r="AL85" s="50">
        <f t="shared" si="119"/>
        <v>0</v>
      </c>
      <c r="AM85" s="50">
        <v>0</v>
      </c>
      <c r="AN85" s="54">
        <v>0</v>
      </c>
      <c r="AO85" s="50">
        <f t="shared" si="120"/>
        <v>0</v>
      </c>
      <c r="AP85" s="50">
        <v>0</v>
      </c>
      <c r="AQ85" s="54">
        <v>34684.2</v>
      </c>
      <c r="AR85" s="50">
        <f t="shared" si="121"/>
        <v>8671.05</v>
      </c>
      <c r="AS85" s="50">
        <v>8671.1</v>
      </c>
      <c r="AT85" s="54">
        <v>0</v>
      </c>
      <c r="AU85" s="50">
        <f t="shared" si="122"/>
        <v>0</v>
      </c>
      <c r="AV85" s="54">
        <v>0</v>
      </c>
      <c r="AW85" s="54">
        <v>0</v>
      </c>
      <c r="AX85" s="50">
        <f t="shared" si="123"/>
        <v>0</v>
      </c>
      <c r="AY85" s="50">
        <v>0</v>
      </c>
      <c r="AZ85" s="54">
        <v>0</v>
      </c>
      <c r="BA85" s="50">
        <f t="shared" si="124"/>
        <v>0</v>
      </c>
      <c r="BB85" s="50">
        <v>0</v>
      </c>
      <c r="BC85" s="47">
        <f t="shared" si="125"/>
        <v>1350</v>
      </c>
      <c r="BD85" s="47">
        <f t="shared" si="125"/>
        <v>337.5</v>
      </c>
      <c r="BE85" s="47">
        <f t="shared" si="125"/>
        <v>105.97</v>
      </c>
      <c r="BF85" s="51">
        <f t="shared" si="126"/>
        <v>31.398518518518518</v>
      </c>
      <c r="BG85" s="54">
        <v>1050</v>
      </c>
      <c r="BH85" s="50">
        <f t="shared" si="127"/>
        <v>262.5</v>
      </c>
      <c r="BI85" s="54">
        <v>55.97</v>
      </c>
      <c r="BJ85" s="54">
        <v>0</v>
      </c>
      <c r="BK85" s="50">
        <f t="shared" si="128"/>
        <v>0</v>
      </c>
      <c r="BL85" s="54">
        <v>0</v>
      </c>
      <c r="BM85" s="54">
        <v>0</v>
      </c>
      <c r="BN85" s="50">
        <f t="shared" si="129"/>
        <v>0</v>
      </c>
      <c r="BO85" s="54">
        <v>0</v>
      </c>
      <c r="BP85" s="54">
        <v>300</v>
      </c>
      <c r="BQ85" s="50">
        <f t="shared" si="130"/>
        <v>75</v>
      </c>
      <c r="BR85" s="54">
        <v>50</v>
      </c>
      <c r="BS85" s="54">
        <v>0</v>
      </c>
      <c r="BT85" s="50">
        <f t="shared" si="131"/>
        <v>0</v>
      </c>
      <c r="BU85" s="50">
        <v>0</v>
      </c>
      <c r="BV85" s="54">
        <v>0</v>
      </c>
      <c r="BW85" s="50">
        <f t="shared" si="132"/>
        <v>0</v>
      </c>
      <c r="BX85" s="50">
        <v>0</v>
      </c>
      <c r="BY85" s="54">
        <v>0</v>
      </c>
      <c r="BZ85" s="50">
        <f t="shared" si="133"/>
        <v>0</v>
      </c>
      <c r="CA85" s="54">
        <v>0</v>
      </c>
      <c r="CB85" s="54">
        <v>20</v>
      </c>
      <c r="CC85" s="50">
        <f t="shared" si="134"/>
        <v>5</v>
      </c>
      <c r="CD85" s="54">
        <v>0</v>
      </c>
      <c r="CE85" s="54">
        <v>0</v>
      </c>
      <c r="CF85" s="50">
        <f t="shared" si="135"/>
        <v>0</v>
      </c>
      <c r="CG85" s="50">
        <v>0</v>
      </c>
      <c r="CH85" s="54">
        <v>20</v>
      </c>
      <c r="CI85" s="50">
        <f t="shared" si="136"/>
        <v>5</v>
      </c>
      <c r="CJ85" s="54">
        <v>0</v>
      </c>
      <c r="CK85" s="54">
        <v>0</v>
      </c>
      <c r="CL85" s="50">
        <f t="shared" si="137"/>
        <v>0</v>
      </c>
      <c r="CM85" s="50">
        <v>0</v>
      </c>
      <c r="CN85" s="54">
        <v>2000</v>
      </c>
      <c r="CO85" s="50">
        <f t="shared" si="138"/>
        <v>500</v>
      </c>
      <c r="CP85" s="54">
        <v>413.4</v>
      </c>
      <c r="CQ85" s="54">
        <v>0</v>
      </c>
      <c r="CR85" s="46">
        <f t="shared" si="139"/>
        <v>58247</v>
      </c>
      <c r="CS85" s="46">
        <f t="shared" si="139"/>
        <v>14561.75</v>
      </c>
      <c r="CT85" s="46">
        <f t="shared" si="140"/>
        <v>12444.949999999999</v>
      </c>
      <c r="CU85" s="54">
        <v>0</v>
      </c>
      <c r="CV85" s="50">
        <f t="shared" si="141"/>
        <v>0</v>
      </c>
      <c r="CW85" s="53">
        <v>0</v>
      </c>
      <c r="CX85" s="54">
        <v>0</v>
      </c>
      <c r="CY85" s="50">
        <f t="shared" si="142"/>
        <v>0</v>
      </c>
      <c r="CZ85" s="54">
        <v>0</v>
      </c>
      <c r="DA85" s="54">
        <v>0</v>
      </c>
      <c r="DB85" s="50">
        <f t="shared" si="143"/>
        <v>0</v>
      </c>
      <c r="DC85" s="50">
        <v>0</v>
      </c>
      <c r="DD85" s="54">
        <v>0</v>
      </c>
      <c r="DE85" s="50">
        <f t="shared" si="144"/>
        <v>0</v>
      </c>
      <c r="DF85" s="50">
        <v>0</v>
      </c>
      <c r="DG85" s="54">
        <v>0</v>
      </c>
      <c r="DH85" s="50">
        <f t="shared" si="145"/>
        <v>0</v>
      </c>
      <c r="DI85" s="50">
        <v>0</v>
      </c>
      <c r="DJ85" s="54">
        <v>3000</v>
      </c>
      <c r="DK85" s="50">
        <f t="shared" si="146"/>
        <v>750</v>
      </c>
      <c r="DL85" s="54">
        <v>0</v>
      </c>
      <c r="DM85" s="54">
        <v>0</v>
      </c>
      <c r="DN85" s="52">
        <f t="shared" si="147"/>
        <v>3000</v>
      </c>
      <c r="DO85" s="52">
        <f t="shared" si="147"/>
        <v>750</v>
      </c>
      <c r="DP85" s="52">
        <f t="shared" si="148"/>
        <v>0</v>
      </c>
    </row>
    <row r="86" spans="1:120" ht="17.25">
      <c r="A86" s="15">
        <v>77</v>
      </c>
      <c r="B86" s="42" t="s">
        <v>83</v>
      </c>
      <c r="C86" s="50">
        <v>2295.4</v>
      </c>
      <c r="D86" s="50">
        <v>10</v>
      </c>
      <c r="E86" s="46">
        <f t="shared" si="103"/>
        <v>24409.7</v>
      </c>
      <c r="F86" s="46">
        <f t="shared" si="103"/>
        <v>6102.425</v>
      </c>
      <c r="G86" s="46">
        <f t="shared" si="103"/>
        <v>9106.149999999998</v>
      </c>
      <c r="H86" s="46">
        <f t="shared" si="104"/>
        <v>149.2218257495995</v>
      </c>
      <c r="I86" s="47">
        <f t="shared" si="105"/>
        <v>4612.8</v>
      </c>
      <c r="J86" s="47">
        <f t="shared" si="105"/>
        <v>1153.2</v>
      </c>
      <c r="K86" s="47">
        <f t="shared" si="105"/>
        <v>1306.95</v>
      </c>
      <c r="L86" s="47">
        <f t="shared" si="106"/>
        <v>113.33246618106139</v>
      </c>
      <c r="M86" s="48">
        <f t="shared" si="107"/>
        <v>1539.1000000000001</v>
      </c>
      <c r="N86" s="48">
        <f t="shared" si="107"/>
        <v>384.77500000000003</v>
      </c>
      <c r="O86" s="48">
        <f t="shared" si="107"/>
        <v>320.95</v>
      </c>
      <c r="P86" s="49">
        <f t="shared" si="108"/>
        <v>83.4123838606978</v>
      </c>
      <c r="Q86" s="50">
        <v>32.9</v>
      </c>
      <c r="R86" s="50">
        <f t="shared" si="109"/>
        <v>8.225</v>
      </c>
      <c r="S86" s="50">
        <v>9.9</v>
      </c>
      <c r="T86" s="50">
        <f t="shared" si="110"/>
        <v>120.36474164133739</v>
      </c>
      <c r="U86" s="50">
        <v>1357</v>
      </c>
      <c r="V86" s="50">
        <f t="shared" si="111"/>
        <v>339.25</v>
      </c>
      <c r="W86" s="50">
        <v>660.4</v>
      </c>
      <c r="X86" s="50">
        <f t="shared" si="112"/>
        <v>194.6647015475313</v>
      </c>
      <c r="Y86" s="50">
        <v>1506.2</v>
      </c>
      <c r="Z86" s="50">
        <f t="shared" si="113"/>
        <v>376.55</v>
      </c>
      <c r="AA86" s="50">
        <v>311.05</v>
      </c>
      <c r="AB86" s="50">
        <f t="shared" si="114"/>
        <v>82.60523170893639</v>
      </c>
      <c r="AC86" s="50">
        <v>123</v>
      </c>
      <c r="AD86" s="50">
        <f t="shared" si="115"/>
        <v>30.75</v>
      </c>
      <c r="AE86" s="50">
        <v>47</v>
      </c>
      <c r="AF86" s="50">
        <f t="shared" si="116"/>
        <v>152.84552845528455</v>
      </c>
      <c r="AG86" s="50">
        <v>0</v>
      </c>
      <c r="AH86" s="50">
        <f t="shared" si="117"/>
        <v>0</v>
      </c>
      <c r="AI86" s="54">
        <v>0</v>
      </c>
      <c r="AJ86" s="50" t="e">
        <f t="shared" si="118"/>
        <v>#DIV/0!</v>
      </c>
      <c r="AK86" s="50">
        <v>0</v>
      </c>
      <c r="AL86" s="50">
        <f t="shared" si="119"/>
        <v>0</v>
      </c>
      <c r="AM86" s="50">
        <v>0</v>
      </c>
      <c r="AN86" s="50">
        <v>0</v>
      </c>
      <c r="AO86" s="50">
        <f t="shared" si="120"/>
        <v>0</v>
      </c>
      <c r="AP86" s="50">
        <v>0</v>
      </c>
      <c r="AQ86" s="50">
        <v>15996.9</v>
      </c>
      <c r="AR86" s="50">
        <f t="shared" si="121"/>
        <v>3999.2250000000004</v>
      </c>
      <c r="AS86" s="50">
        <v>3999.2</v>
      </c>
      <c r="AT86" s="50">
        <v>0</v>
      </c>
      <c r="AU86" s="50">
        <f t="shared" si="122"/>
        <v>0</v>
      </c>
      <c r="AV86" s="54">
        <v>0</v>
      </c>
      <c r="AW86" s="50">
        <v>0</v>
      </c>
      <c r="AX86" s="50">
        <f t="shared" si="123"/>
        <v>0</v>
      </c>
      <c r="AY86" s="50">
        <v>0</v>
      </c>
      <c r="AZ86" s="50">
        <v>0</v>
      </c>
      <c r="BA86" s="50">
        <f t="shared" si="124"/>
        <v>0</v>
      </c>
      <c r="BB86" s="50">
        <v>0</v>
      </c>
      <c r="BC86" s="47">
        <f t="shared" si="125"/>
        <v>393.7</v>
      </c>
      <c r="BD86" s="47">
        <f t="shared" si="125"/>
        <v>98.425</v>
      </c>
      <c r="BE86" s="47">
        <f t="shared" si="125"/>
        <v>57.4</v>
      </c>
      <c r="BF86" s="51">
        <f t="shared" si="126"/>
        <v>58.31851663703328</v>
      </c>
      <c r="BG86" s="50">
        <v>123.7</v>
      </c>
      <c r="BH86" s="50">
        <f t="shared" si="127"/>
        <v>30.925</v>
      </c>
      <c r="BI86" s="50">
        <v>0</v>
      </c>
      <c r="BJ86" s="50">
        <v>0</v>
      </c>
      <c r="BK86" s="50">
        <f t="shared" si="128"/>
        <v>0</v>
      </c>
      <c r="BL86" s="50">
        <v>0</v>
      </c>
      <c r="BM86" s="50">
        <v>0</v>
      </c>
      <c r="BN86" s="50">
        <f t="shared" si="129"/>
        <v>0</v>
      </c>
      <c r="BO86" s="54">
        <v>0</v>
      </c>
      <c r="BP86" s="50">
        <v>270</v>
      </c>
      <c r="BQ86" s="50">
        <f t="shared" si="130"/>
        <v>67.5</v>
      </c>
      <c r="BR86" s="50">
        <v>57.4</v>
      </c>
      <c r="BS86" s="50">
        <v>0</v>
      </c>
      <c r="BT86" s="50">
        <f t="shared" si="131"/>
        <v>0</v>
      </c>
      <c r="BU86" s="50">
        <v>0</v>
      </c>
      <c r="BV86" s="50">
        <v>0</v>
      </c>
      <c r="BW86" s="50">
        <f t="shared" si="132"/>
        <v>0</v>
      </c>
      <c r="BX86" s="50">
        <v>0</v>
      </c>
      <c r="BY86" s="50">
        <v>0</v>
      </c>
      <c r="BZ86" s="50">
        <f t="shared" si="133"/>
        <v>0</v>
      </c>
      <c r="CA86" s="50">
        <v>0</v>
      </c>
      <c r="CB86" s="50">
        <v>0</v>
      </c>
      <c r="CC86" s="50">
        <f t="shared" si="134"/>
        <v>0</v>
      </c>
      <c r="CD86" s="54">
        <v>0</v>
      </c>
      <c r="CE86" s="50">
        <v>0</v>
      </c>
      <c r="CF86" s="50">
        <f t="shared" si="135"/>
        <v>0</v>
      </c>
      <c r="CG86" s="50">
        <v>0</v>
      </c>
      <c r="CH86" s="50">
        <v>0</v>
      </c>
      <c r="CI86" s="50">
        <f t="shared" si="136"/>
        <v>0</v>
      </c>
      <c r="CJ86" s="54">
        <v>0</v>
      </c>
      <c r="CK86" s="50">
        <v>0</v>
      </c>
      <c r="CL86" s="50">
        <f t="shared" si="137"/>
        <v>0</v>
      </c>
      <c r="CM86" s="50">
        <v>0</v>
      </c>
      <c r="CN86" s="50">
        <v>1200</v>
      </c>
      <c r="CO86" s="50">
        <f t="shared" si="138"/>
        <v>300</v>
      </c>
      <c r="CP86" s="50">
        <v>221.2</v>
      </c>
      <c r="CQ86" s="54">
        <v>0</v>
      </c>
      <c r="CR86" s="46">
        <f t="shared" si="139"/>
        <v>20609.7</v>
      </c>
      <c r="CS86" s="46">
        <f t="shared" si="139"/>
        <v>5152.425</v>
      </c>
      <c r="CT86" s="46">
        <f t="shared" si="140"/>
        <v>5306.149999999999</v>
      </c>
      <c r="CU86" s="50">
        <v>0</v>
      </c>
      <c r="CV86" s="50">
        <f t="shared" si="141"/>
        <v>0</v>
      </c>
      <c r="CW86" s="53">
        <v>0</v>
      </c>
      <c r="CX86" s="50">
        <v>3800</v>
      </c>
      <c r="CY86" s="50">
        <f t="shared" si="142"/>
        <v>950</v>
      </c>
      <c r="CZ86" s="50">
        <v>3800</v>
      </c>
      <c r="DA86" s="50">
        <v>0</v>
      </c>
      <c r="DB86" s="50">
        <f t="shared" si="143"/>
        <v>0</v>
      </c>
      <c r="DC86" s="50">
        <v>0</v>
      </c>
      <c r="DD86" s="50">
        <v>0</v>
      </c>
      <c r="DE86" s="50">
        <f t="shared" si="144"/>
        <v>0</v>
      </c>
      <c r="DF86" s="50">
        <v>0</v>
      </c>
      <c r="DG86" s="50">
        <v>0</v>
      </c>
      <c r="DH86" s="50">
        <f t="shared" si="145"/>
        <v>0</v>
      </c>
      <c r="DI86" s="50">
        <v>0</v>
      </c>
      <c r="DJ86" s="50">
        <v>1031</v>
      </c>
      <c r="DK86" s="50">
        <f t="shared" si="146"/>
        <v>257.75</v>
      </c>
      <c r="DL86" s="50">
        <v>0</v>
      </c>
      <c r="DM86" s="54">
        <v>0</v>
      </c>
      <c r="DN86" s="52">
        <f t="shared" si="147"/>
        <v>4831</v>
      </c>
      <c r="DO86" s="52">
        <f t="shared" si="147"/>
        <v>1207.75</v>
      </c>
      <c r="DP86" s="52">
        <f t="shared" si="148"/>
        <v>3800</v>
      </c>
    </row>
    <row r="87" spans="1:120" ht="17.25">
      <c r="A87" s="15">
        <v>78</v>
      </c>
      <c r="B87" s="42" t="s">
        <v>84</v>
      </c>
      <c r="C87" s="54">
        <v>5765</v>
      </c>
      <c r="D87" s="54">
        <v>0</v>
      </c>
      <c r="E87" s="46">
        <f t="shared" si="103"/>
        <v>19184.9</v>
      </c>
      <c r="F87" s="46">
        <f t="shared" si="103"/>
        <v>4796.225</v>
      </c>
      <c r="G87" s="46">
        <f t="shared" si="103"/>
        <v>5390.44</v>
      </c>
      <c r="H87" s="46">
        <f t="shared" si="104"/>
        <v>112.38922277416091</v>
      </c>
      <c r="I87" s="47">
        <f t="shared" si="105"/>
        <v>6060</v>
      </c>
      <c r="J87" s="47">
        <f t="shared" si="105"/>
        <v>1515</v>
      </c>
      <c r="K87" s="47">
        <f t="shared" si="105"/>
        <v>609.24</v>
      </c>
      <c r="L87" s="47">
        <f t="shared" si="106"/>
        <v>40.21386138613861</v>
      </c>
      <c r="M87" s="48">
        <f t="shared" si="107"/>
        <v>720</v>
      </c>
      <c r="N87" s="48">
        <f t="shared" si="107"/>
        <v>180</v>
      </c>
      <c r="O87" s="48">
        <f t="shared" si="107"/>
        <v>184.84</v>
      </c>
      <c r="P87" s="49">
        <f t="shared" si="108"/>
        <v>102.68888888888888</v>
      </c>
      <c r="Q87" s="54">
        <v>20</v>
      </c>
      <c r="R87" s="50">
        <f t="shared" si="109"/>
        <v>5</v>
      </c>
      <c r="S87" s="54">
        <v>13.37</v>
      </c>
      <c r="T87" s="50">
        <f t="shared" si="110"/>
        <v>267.4</v>
      </c>
      <c r="U87" s="54">
        <v>3060</v>
      </c>
      <c r="V87" s="50">
        <f t="shared" si="111"/>
        <v>765</v>
      </c>
      <c r="W87" s="54">
        <v>386.9</v>
      </c>
      <c r="X87" s="50">
        <f t="shared" si="112"/>
        <v>50.57516339869281</v>
      </c>
      <c r="Y87" s="54">
        <v>700</v>
      </c>
      <c r="Z87" s="50">
        <f t="shared" si="113"/>
        <v>175</v>
      </c>
      <c r="AA87" s="54">
        <v>171.47</v>
      </c>
      <c r="AB87" s="50">
        <f t="shared" si="114"/>
        <v>97.98285714285714</v>
      </c>
      <c r="AC87" s="54">
        <v>180</v>
      </c>
      <c r="AD87" s="50">
        <f t="shared" si="115"/>
        <v>45</v>
      </c>
      <c r="AE87" s="54">
        <v>37.5</v>
      </c>
      <c r="AF87" s="50">
        <f t="shared" si="116"/>
        <v>83.33333333333333</v>
      </c>
      <c r="AG87" s="54">
        <v>0</v>
      </c>
      <c r="AH87" s="50">
        <f t="shared" si="117"/>
        <v>0</v>
      </c>
      <c r="AI87" s="54">
        <v>0</v>
      </c>
      <c r="AJ87" s="50" t="e">
        <f t="shared" si="118"/>
        <v>#DIV/0!</v>
      </c>
      <c r="AK87" s="54">
        <v>0</v>
      </c>
      <c r="AL87" s="50">
        <f t="shared" si="119"/>
        <v>0</v>
      </c>
      <c r="AM87" s="50">
        <v>0</v>
      </c>
      <c r="AN87" s="54">
        <v>0</v>
      </c>
      <c r="AO87" s="50">
        <f t="shared" si="120"/>
        <v>0</v>
      </c>
      <c r="AP87" s="50">
        <v>0</v>
      </c>
      <c r="AQ87" s="54">
        <v>11124.9</v>
      </c>
      <c r="AR87" s="50">
        <f t="shared" si="121"/>
        <v>2781.225</v>
      </c>
      <c r="AS87" s="50">
        <v>2781.2</v>
      </c>
      <c r="AT87" s="54">
        <v>0</v>
      </c>
      <c r="AU87" s="50">
        <f t="shared" si="122"/>
        <v>0</v>
      </c>
      <c r="AV87" s="54">
        <v>0</v>
      </c>
      <c r="AW87" s="54">
        <v>0</v>
      </c>
      <c r="AX87" s="50">
        <f t="shared" si="123"/>
        <v>0</v>
      </c>
      <c r="AY87" s="50">
        <v>0</v>
      </c>
      <c r="AZ87" s="54">
        <v>0</v>
      </c>
      <c r="BA87" s="50">
        <f t="shared" si="124"/>
        <v>0</v>
      </c>
      <c r="BB87" s="50">
        <v>0</v>
      </c>
      <c r="BC87" s="47">
        <f t="shared" si="125"/>
        <v>800</v>
      </c>
      <c r="BD87" s="47">
        <f t="shared" si="125"/>
        <v>200</v>
      </c>
      <c r="BE87" s="47">
        <f t="shared" si="125"/>
        <v>0</v>
      </c>
      <c r="BF87" s="51">
        <f t="shared" si="126"/>
        <v>0</v>
      </c>
      <c r="BG87" s="54">
        <v>800</v>
      </c>
      <c r="BH87" s="50">
        <f t="shared" si="127"/>
        <v>200</v>
      </c>
      <c r="BI87" s="54">
        <v>0</v>
      </c>
      <c r="BJ87" s="54">
        <v>0</v>
      </c>
      <c r="BK87" s="50">
        <f t="shared" si="128"/>
        <v>0</v>
      </c>
      <c r="BL87" s="54">
        <v>0</v>
      </c>
      <c r="BM87" s="54">
        <v>0</v>
      </c>
      <c r="BN87" s="50">
        <f t="shared" si="129"/>
        <v>0</v>
      </c>
      <c r="BO87" s="54">
        <v>0</v>
      </c>
      <c r="BP87" s="54">
        <v>0</v>
      </c>
      <c r="BQ87" s="50">
        <f t="shared" si="130"/>
        <v>0</v>
      </c>
      <c r="BR87" s="54">
        <v>0</v>
      </c>
      <c r="BS87" s="54">
        <v>0</v>
      </c>
      <c r="BT87" s="50">
        <f t="shared" si="131"/>
        <v>0</v>
      </c>
      <c r="BU87" s="50">
        <v>0</v>
      </c>
      <c r="BV87" s="54">
        <v>0</v>
      </c>
      <c r="BW87" s="50">
        <f t="shared" si="132"/>
        <v>0</v>
      </c>
      <c r="BX87" s="50">
        <v>0</v>
      </c>
      <c r="BY87" s="54">
        <v>0</v>
      </c>
      <c r="BZ87" s="50">
        <f t="shared" si="133"/>
        <v>0</v>
      </c>
      <c r="CA87" s="50">
        <v>0</v>
      </c>
      <c r="CB87" s="54">
        <v>0</v>
      </c>
      <c r="CC87" s="50">
        <f t="shared" si="134"/>
        <v>0</v>
      </c>
      <c r="CD87" s="54">
        <v>0</v>
      </c>
      <c r="CE87" s="54">
        <v>0</v>
      </c>
      <c r="CF87" s="50">
        <f t="shared" si="135"/>
        <v>0</v>
      </c>
      <c r="CG87" s="50">
        <v>0</v>
      </c>
      <c r="CH87" s="50">
        <v>0</v>
      </c>
      <c r="CI87" s="50">
        <f t="shared" si="136"/>
        <v>0</v>
      </c>
      <c r="CJ87" s="54">
        <v>0</v>
      </c>
      <c r="CK87" s="54">
        <v>0</v>
      </c>
      <c r="CL87" s="50">
        <f t="shared" si="137"/>
        <v>0</v>
      </c>
      <c r="CM87" s="50">
        <v>0</v>
      </c>
      <c r="CN87" s="54">
        <v>1300</v>
      </c>
      <c r="CO87" s="50">
        <f t="shared" si="138"/>
        <v>325</v>
      </c>
      <c r="CP87" s="54">
        <v>0</v>
      </c>
      <c r="CQ87" s="54">
        <v>0</v>
      </c>
      <c r="CR87" s="46">
        <f t="shared" si="139"/>
        <v>17184.9</v>
      </c>
      <c r="CS87" s="46">
        <f t="shared" si="139"/>
        <v>4296.225</v>
      </c>
      <c r="CT87" s="46">
        <f t="shared" si="140"/>
        <v>3390.4399999999996</v>
      </c>
      <c r="CU87" s="54">
        <v>0</v>
      </c>
      <c r="CV87" s="50">
        <f t="shared" si="141"/>
        <v>0</v>
      </c>
      <c r="CW87" s="53">
        <v>0</v>
      </c>
      <c r="CX87" s="54">
        <v>2000</v>
      </c>
      <c r="CY87" s="50">
        <f t="shared" si="142"/>
        <v>500</v>
      </c>
      <c r="CZ87" s="54">
        <v>2000</v>
      </c>
      <c r="DA87" s="54">
        <v>0</v>
      </c>
      <c r="DB87" s="50">
        <f t="shared" si="143"/>
        <v>0</v>
      </c>
      <c r="DC87" s="50">
        <v>0</v>
      </c>
      <c r="DD87" s="54">
        <v>0</v>
      </c>
      <c r="DE87" s="50">
        <f t="shared" si="144"/>
        <v>0</v>
      </c>
      <c r="DF87" s="50">
        <v>0</v>
      </c>
      <c r="DG87" s="54">
        <v>0</v>
      </c>
      <c r="DH87" s="50">
        <f t="shared" si="145"/>
        <v>0</v>
      </c>
      <c r="DI87" s="50">
        <v>0</v>
      </c>
      <c r="DJ87" s="54">
        <v>900</v>
      </c>
      <c r="DK87" s="50">
        <f t="shared" si="146"/>
        <v>225</v>
      </c>
      <c r="DL87" s="54">
        <v>0</v>
      </c>
      <c r="DM87" s="54">
        <v>0</v>
      </c>
      <c r="DN87" s="52">
        <f t="shared" si="147"/>
        <v>2900</v>
      </c>
      <c r="DO87" s="52">
        <f t="shared" si="147"/>
        <v>725</v>
      </c>
      <c r="DP87" s="52">
        <f t="shared" si="148"/>
        <v>2000</v>
      </c>
    </row>
    <row r="88" spans="1:120" ht="17.25">
      <c r="A88" s="15">
        <v>79</v>
      </c>
      <c r="B88" s="42" t="s">
        <v>85</v>
      </c>
      <c r="C88" s="54">
        <v>39</v>
      </c>
      <c r="D88" s="54">
        <v>0</v>
      </c>
      <c r="E88" s="46">
        <f t="shared" si="103"/>
        <v>4126</v>
      </c>
      <c r="F88" s="46">
        <f t="shared" si="103"/>
        <v>1031.5</v>
      </c>
      <c r="G88" s="46">
        <f t="shared" si="103"/>
        <v>954.7</v>
      </c>
      <c r="H88" s="46">
        <f t="shared" si="104"/>
        <v>92.5545322346098</v>
      </c>
      <c r="I88" s="47">
        <f t="shared" si="105"/>
        <v>626</v>
      </c>
      <c r="J88" s="47">
        <f t="shared" si="105"/>
        <v>156.5</v>
      </c>
      <c r="K88" s="47">
        <f t="shared" si="105"/>
        <v>79.7</v>
      </c>
      <c r="L88" s="47">
        <f t="shared" si="106"/>
        <v>50.926517571884986</v>
      </c>
      <c r="M88" s="48">
        <f t="shared" si="107"/>
        <v>31.2</v>
      </c>
      <c r="N88" s="48">
        <f t="shared" si="107"/>
        <v>7.800000000000001</v>
      </c>
      <c r="O88" s="48">
        <f t="shared" si="107"/>
        <v>0</v>
      </c>
      <c r="P88" s="49">
        <f t="shared" si="108"/>
        <v>0</v>
      </c>
      <c r="Q88" s="54">
        <v>0</v>
      </c>
      <c r="R88" s="50">
        <f t="shared" si="109"/>
        <v>0</v>
      </c>
      <c r="S88" s="54">
        <v>0</v>
      </c>
      <c r="T88" s="50" t="e">
        <f t="shared" si="110"/>
        <v>#DIV/0!</v>
      </c>
      <c r="U88" s="54">
        <v>142.5</v>
      </c>
      <c r="V88" s="50">
        <f t="shared" si="111"/>
        <v>35.625</v>
      </c>
      <c r="W88" s="54">
        <v>79.7</v>
      </c>
      <c r="X88" s="50">
        <f t="shared" si="112"/>
        <v>223.71929824561403</v>
      </c>
      <c r="Y88" s="54">
        <v>31.2</v>
      </c>
      <c r="Z88" s="50">
        <f t="shared" si="113"/>
        <v>7.800000000000001</v>
      </c>
      <c r="AA88" s="54">
        <v>0</v>
      </c>
      <c r="AB88" s="50">
        <f t="shared" si="114"/>
        <v>0</v>
      </c>
      <c r="AC88" s="54">
        <v>0</v>
      </c>
      <c r="AD88" s="50">
        <f t="shared" si="115"/>
        <v>0</v>
      </c>
      <c r="AE88" s="54">
        <v>0</v>
      </c>
      <c r="AF88" s="50" t="e">
        <f t="shared" si="116"/>
        <v>#DIV/0!</v>
      </c>
      <c r="AG88" s="54">
        <v>0</v>
      </c>
      <c r="AH88" s="50">
        <f t="shared" si="117"/>
        <v>0</v>
      </c>
      <c r="AI88" s="54">
        <v>0</v>
      </c>
      <c r="AJ88" s="50" t="e">
        <f t="shared" si="118"/>
        <v>#DIV/0!</v>
      </c>
      <c r="AK88" s="54">
        <v>0</v>
      </c>
      <c r="AL88" s="50">
        <f t="shared" si="119"/>
        <v>0</v>
      </c>
      <c r="AM88" s="50">
        <v>0</v>
      </c>
      <c r="AN88" s="54">
        <v>0</v>
      </c>
      <c r="AO88" s="50">
        <f t="shared" si="120"/>
        <v>0</v>
      </c>
      <c r="AP88" s="50">
        <v>0</v>
      </c>
      <c r="AQ88" s="54">
        <v>3500</v>
      </c>
      <c r="AR88" s="50">
        <f t="shared" si="121"/>
        <v>875</v>
      </c>
      <c r="AS88" s="50">
        <v>875</v>
      </c>
      <c r="AT88" s="54">
        <v>0</v>
      </c>
      <c r="AU88" s="50">
        <f t="shared" si="122"/>
        <v>0</v>
      </c>
      <c r="AV88" s="54">
        <v>0</v>
      </c>
      <c r="AW88" s="54">
        <v>0</v>
      </c>
      <c r="AX88" s="50">
        <f t="shared" si="123"/>
        <v>0</v>
      </c>
      <c r="AY88" s="50">
        <v>0</v>
      </c>
      <c r="AZ88" s="54">
        <v>0</v>
      </c>
      <c r="BA88" s="50">
        <f t="shared" si="124"/>
        <v>0</v>
      </c>
      <c r="BB88" s="50">
        <v>0</v>
      </c>
      <c r="BC88" s="47">
        <f t="shared" si="125"/>
        <v>452.3</v>
      </c>
      <c r="BD88" s="47">
        <f t="shared" si="125"/>
        <v>113.07500000000002</v>
      </c>
      <c r="BE88" s="47">
        <f t="shared" si="125"/>
        <v>0</v>
      </c>
      <c r="BF88" s="51">
        <f t="shared" si="126"/>
        <v>0</v>
      </c>
      <c r="BG88" s="54">
        <v>452.3</v>
      </c>
      <c r="BH88" s="50">
        <f t="shared" si="127"/>
        <v>113.07500000000002</v>
      </c>
      <c r="BI88" s="54">
        <v>0</v>
      </c>
      <c r="BJ88" s="54">
        <v>0</v>
      </c>
      <c r="BK88" s="50">
        <f t="shared" si="128"/>
        <v>0</v>
      </c>
      <c r="BL88" s="54">
        <v>0</v>
      </c>
      <c r="BM88" s="54">
        <v>0</v>
      </c>
      <c r="BN88" s="50">
        <f t="shared" si="129"/>
        <v>0</v>
      </c>
      <c r="BO88" s="54">
        <v>0</v>
      </c>
      <c r="BP88" s="54">
        <v>0</v>
      </c>
      <c r="BQ88" s="50">
        <f t="shared" si="130"/>
        <v>0</v>
      </c>
      <c r="BR88" s="54">
        <v>0</v>
      </c>
      <c r="BS88" s="54">
        <v>0</v>
      </c>
      <c r="BT88" s="50">
        <f t="shared" si="131"/>
        <v>0</v>
      </c>
      <c r="BU88" s="50">
        <v>0</v>
      </c>
      <c r="BV88" s="54">
        <v>0</v>
      </c>
      <c r="BW88" s="50">
        <f t="shared" si="132"/>
        <v>0</v>
      </c>
      <c r="BX88" s="50">
        <v>0</v>
      </c>
      <c r="BY88" s="54">
        <v>0</v>
      </c>
      <c r="BZ88" s="50">
        <f t="shared" si="133"/>
        <v>0</v>
      </c>
      <c r="CA88" s="50">
        <v>0</v>
      </c>
      <c r="CB88" s="54">
        <v>0</v>
      </c>
      <c r="CC88" s="50">
        <f t="shared" si="134"/>
        <v>0</v>
      </c>
      <c r="CD88" s="54">
        <v>0</v>
      </c>
      <c r="CE88" s="54">
        <v>0</v>
      </c>
      <c r="CF88" s="50">
        <f t="shared" si="135"/>
        <v>0</v>
      </c>
      <c r="CG88" s="50">
        <v>0</v>
      </c>
      <c r="CH88" s="50">
        <v>0</v>
      </c>
      <c r="CI88" s="50">
        <f t="shared" si="136"/>
        <v>0</v>
      </c>
      <c r="CJ88" s="54">
        <v>0</v>
      </c>
      <c r="CK88" s="54">
        <v>0</v>
      </c>
      <c r="CL88" s="50">
        <f t="shared" si="137"/>
        <v>0</v>
      </c>
      <c r="CM88" s="50">
        <v>0</v>
      </c>
      <c r="CN88" s="54">
        <v>0</v>
      </c>
      <c r="CO88" s="50">
        <f t="shared" si="138"/>
        <v>0</v>
      </c>
      <c r="CP88" s="54">
        <v>0</v>
      </c>
      <c r="CQ88" s="54">
        <v>0</v>
      </c>
      <c r="CR88" s="46">
        <f t="shared" si="139"/>
        <v>4126</v>
      </c>
      <c r="CS88" s="46">
        <f t="shared" si="139"/>
        <v>1031.5</v>
      </c>
      <c r="CT88" s="46">
        <f t="shared" si="140"/>
        <v>954.7</v>
      </c>
      <c r="CU88" s="54">
        <v>0</v>
      </c>
      <c r="CV88" s="50">
        <f t="shared" si="141"/>
        <v>0</v>
      </c>
      <c r="CW88" s="53">
        <v>0</v>
      </c>
      <c r="CX88" s="54">
        <v>0</v>
      </c>
      <c r="CY88" s="50">
        <f t="shared" si="142"/>
        <v>0</v>
      </c>
      <c r="CZ88" s="54">
        <v>0</v>
      </c>
      <c r="DA88" s="54">
        <v>0</v>
      </c>
      <c r="DB88" s="50">
        <f t="shared" si="143"/>
        <v>0</v>
      </c>
      <c r="DC88" s="50">
        <v>0</v>
      </c>
      <c r="DD88" s="54">
        <v>0</v>
      </c>
      <c r="DE88" s="50">
        <f t="shared" si="144"/>
        <v>0</v>
      </c>
      <c r="DF88" s="50">
        <v>0</v>
      </c>
      <c r="DG88" s="54">
        <v>0</v>
      </c>
      <c r="DH88" s="50">
        <f t="shared" si="145"/>
        <v>0</v>
      </c>
      <c r="DI88" s="50">
        <v>0</v>
      </c>
      <c r="DJ88" s="54">
        <v>210</v>
      </c>
      <c r="DK88" s="50">
        <f t="shared" si="146"/>
        <v>52.5</v>
      </c>
      <c r="DL88" s="54">
        <v>0</v>
      </c>
      <c r="DM88" s="54">
        <v>0</v>
      </c>
      <c r="DN88" s="52">
        <f t="shared" si="147"/>
        <v>210</v>
      </c>
      <c r="DO88" s="52">
        <f t="shared" si="147"/>
        <v>52.5</v>
      </c>
      <c r="DP88" s="52">
        <f t="shared" si="148"/>
        <v>0</v>
      </c>
    </row>
    <row r="89" spans="1:120" ht="17.25">
      <c r="A89" s="15">
        <v>80</v>
      </c>
      <c r="B89" s="42" t="s">
        <v>86</v>
      </c>
      <c r="C89" s="54">
        <v>4.9</v>
      </c>
      <c r="D89" s="54">
        <v>0</v>
      </c>
      <c r="E89" s="46">
        <f t="shared" si="103"/>
        <v>4815.2</v>
      </c>
      <c r="F89" s="46">
        <f t="shared" si="103"/>
        <v>1203.8</v>
      </c>
      <c r="G89" s="46">
        <f t="shared" si="103"/>
        <v>961</v>
      </c>
      <c r="H89" s="46">
        <f t="shared" si="104"/>
        <v>79.83053663399237</v>
      </c>
      <c r="I89" s="47">
        <f t="shared" si="105"/>
        <v>1315.2</v>
      </c>
      <c r="J89" s="47">
        <f t="shared" si="105"/>
        <v>328.8</v>
      </c>
      <c r="K89" s="47">
        <f t="shared" si="105"/>
        <v>86</v>
      </c>
      <c r="L89" s="47">
        <f t="shared" si="106"/>
        <v>26.155717761557177</v>
      </c>
      <c r="M89" s="48">
        <f t="shared" si="107"/>
        <v>106.2</v>
      </c>
      <c r="N89" s="48">
        <f t="shared" si="107"/>
        <v>26.55</v>
      </c>
      <c r="O89" s="48">
        <f t="shared" si="107"/>
        <v>0</v>
      </c>
      <c r="P89" s="49">
        <f t="shared" si="108"/>
        <v>0</v>
      </c>
      <c r="Q89" s="54">
        <v>2.8</v>
      </c>
      <c r="R89" s="50">
        <f t="shared" si="109"/>
        <v>0.7</v>
      </c>
      <c r="S89" s="54">
        <v>0</v>
      </c>
      <c r="T89" s="50">
        <f t="shared" si="110"/>
        <v>0</v>
      </c>
      <c r="U89" s="54">
        <v>198.5</v>
      </c>
      <c r="V89" s="50">
        <f t="shared" si="111"/>
        <v>49.625</v>
      </c>
      <c r="W89" s="54">
        <v>51</v>
      </c>
      <c r="X89" s="50">
        <f t="shared" si="112"/>
        <v>102.77078085642317</v>
      </c>
      <c r="Y89" s="54">
        <v>103.4</v>
      </c>
      <c r="Z89" s="50">
        <f t="shared" si="113"/>
        <v>25.85</v>
      </c>
      <c r="AA89" s="54">
        <v>0</v>
      </c>
      <c r="AB89" s="50">
        <f t="shared" si="114"/>
        <v>0</v>
      </c>
      <c r="AC89" s="54">
        <v>0</v>
      </c>
      <c r="AD89" s="50">
        <f t="shared" si="115"/>
        <v>0</v>
      </c>
      <c r="AE89" s="54">
        <v>0</v>
      </c>
      <c r="AF89" s="50" t="e">
        <f t="shared" si="116"/>
        <v>#DIV/0!</v>
      </c>
      <c r="AG89" s="54">
        <v>0</v>
      </c>
      <c r="AH89" s="50">
        <f t="shared" si="117"/>
        <v>0</v>
      </c>
      <c r="AI89" s="54">
        <v>0</v>
      </c>
      <c r="AJ89" s="50" t="e">
        <f t="shared" si="118"/>
        <v>#DIV/0!</v>
      </c>
      <c r="AK89" s="54">
        <v>0</v>
      </c>
      <c r="AL89" s="50">
        <f t="shared" si="119"/>
        <v>0</v>
      </c>
      <c r="AM89" s="50">
        <v>0</v>
      </c>
      <c r="AN89" s="54">
        <v>0</v>
      </c>
      <c r="AO89" s="50">
        <f t="shared" si="120"/>
        <v>0</v>
      </c>
      <c r="AP89" s="50">
        <v>0</v>
      </c>
      <c r="AQ89" s="54">
        <v>3500</v>
      </c>
      <c r="AR89" s="50">
        <f t="shared" si="121"/>
        <v>875</v>
      </c>
      <c r="AS89" s="50">
        <v>875</v>
      </c>
      <c r="AT89" s="54">
        <v>0</v>
      </c>
      <c r="AU89" s="50">
        <f t="shared" si="122"/>
        <v>0</v>
      </c>
      <c r="AV89" s="54">
        <v>0</v>
      </c>
      <c r="AW89" s="54">
        <v>0</v>
      </c>
      <c r="AX89" s="50">
        <f t="shared" si="123"/>
        <v>0</v>
      </c>
      <c r="AY89" s="50">
        <v>0</v>
      </c>
      <c r="AZ89" s="54">
        <v>0</v>
      </c>
      <c r="BA89" s="50">
        <f t="shared" si="124"/>
        <v>0</v>
      </c>
      <c r="BB89" s="50">
        <v>0</v>
      </c>
      <c r="BC89" s="47">
        <f t="shared" si="125"/>
        <v>985.5</v>
      </c>
      <c r="BD89" s="47">
        <f t="shared" si="125"/>
        <v>246.375</v>
      </c>
      <c r="BE89" s="47">
        <f t="shared" si="125"/>
        <v>35</v>
      </c>
      <c r="BF89" s="51">
        <f t="shared" si="126"/>
        <v>14.205986808726534</v>
      </c>
      <c r="BG89" s="54">
        <v>395</v>
      </c>
      <c r="BH89" s="50">
        <f t="shared" si="127"/>
        <v>98.75</v>
      </c>
      <c r="BI89" s="54">
        <v>35</v>
      </c>
      <c r="BJ89" s="54">
        <v>590.5</v>
      </c>
      <c r="BK89" s="50">
        <f t="shared" si="128"/>
        <v>147.625</v>
      </c>
      <c r="BL89" s="54">
        <v>0</v>
      </c>
      <c r="BM89" s="54">
        <v>0</v>
      </c>
      <c r="BN89" s="50">
        <f t="shared" si="129"/>
        <v>0</v>
      </c>
      <c r="BO89" s="54">
        <v>0</v>
      </c>
      <c r="BP89" s="54">
        <v>0</v>
      </c>
      <c r="BQ89" s="50">
        <f t="shared" si="130"/>
        <v>0</v>
      </c>
      <c r="BR89" s="54">
        <v>0</v>
      </c>
      <c r="BS89" s="54">
        <v>0</v>
      </c>
      <c r="BT89" s="50">
        <f t="shared" si="131"/>
        <v>0</v>
      </c>
      <c r="BU89" s="50">
        <v>0</v>
      </c>
      <c r="BV89" s="54">
        <v>0</v>
      </c>
      <c r="BW89" s="50">
        <f t="shared" si="132"/>
        <v>0</v>
      </c>
      <c r="BX89" s="50">
        <v>0</v>
      </c>
      <c r="BY89" s="54">
        <v>0</v>
      </c>
      <c r="BZ89" s="50">
        <f t="shared" si="133"/>
        <v>0</v>
      </c>
      <c r="CA89" s="50">
        <v>0</v>
      </c>
      <c r="CB89" s="54">
        <v>0</v>
      </c>
      <c r="CC89" s="50">
        <f t="shared" si="134"/>
        <v>0</v>
      </c>
      <c r="CD89" s="54">
        <v>0</v>
      </c>
      <c r="CE89" s="54">
        <v>0</v>
      </c>
      <c r="CF89" s="50">
        <f t="shared" si="135"/>
        <v>0</v>
      </c>
      <c r="CG89" s="50">
        <v>0</v>
      </c>
      <c r="CH89" s="50">
        <v>0</v>
      </c>
      <c r="CI89" s="50">
        <f t="shared" si="136"/>
        <v>0</v>
      </c>
      <c r="CJ89" s="54">
        <v>0</v>
      </c>
      <c r="CK89" s="54">
        <v>0</v>
      </c>
      <c r="CL89" s="50">
        <f t="shared" si="137"/>
        <v>0</v>
      </c>
      <c r="CM89" s="50">
        <v>0</v>
      </c>
      <c r="CN89" s="54">
        <v>25</v>
      </c>
      <c r="CO89" s="50">
        <f t="shared" si="138"/>
        <v>6.25</v>
      </c>
      <c r="CP89" s="54">
        <v>0</v>
      </c>
      <c r="CQ89" s="54">
        <v>0</v>
      </c>
      <c r="CR89" s="46">
        <f t="shared" si="139"/>
        <v>4815.2</v>
      </c>
      <c r="CS89" s="46">
        <f t="shared" si="139"/>
        <v>1203.8</v>
      </c>
      <c r="CT89" s="46">
        <f t="shared" si="140"/>
        <v>961</v>
      </c>
      <c r="CU89" s="54">
        <v>0</v>
      </c>
      <c r="CV89" s="50">
        <f t="shared" si="141"/>
        <v>0</v>
      </c>
      <c r="CW89" s="53">
        <v>0</v>
      </c>
      <c r="CX89" s="54">
        <v>0</v>
      </c>
      <c r="CY89" s="50">
        <f t="shared" si="142"/>
        <v>0</v>
      </c>
      <c r="CZ89" s="54">
        <v>0</v>
      </c>
      <c r="DA89" s="54">
        <v>0</v>
      </c>
      <c r="DB89" s="50">
        <f t="shared" si="143"/>
        <v>0</v>
      </c>
      <c r="DC89" s="50">
        <v>0</v>
      </c>
      <c r="DD89" s="54">
        <v>0</v>
      </c>
      <c r="DE89" s="50">
        <f t="shared" si="144"/>
        <v>0</v>
      </c>
      <c r="DF89" s="50">
        <v>0</v>
      </c>
      <c r="DG89" s="54">
        <v>0</v>
      </c>
      <c r="DH89" s="50">
        <f t="shared" si="145"/>
        <v>0</v>
      </c>
      <c r="DI89" s="50">
        <v>0</v>
      </c>
      <c r="DJ89" s="54">
        <v>250</v>
      </c>
      <c r="DK89" s="50">
        <f t="shared" si="146"/>
        <v>62.5</v>
      </c>
      <c r="DL89" s="54">
        <v>0</v>
      </c>
      <c r="DM89" s="54">
        <v>0</v>
      </c>
      <c r="DN89" s="52">
        <f t="shared" si="147"/>
        <v>250</v>
      </c>
      <c r="DO89" s="52">
        <f t="shared" si="147"/>
        <v>62.5</v>
      </c>
      <c r="DP89" s="52">
        <f t="shared" si="148"/>
        <v>0</v>
      </c>
    </row>
    <row r="90" spans="1:120" ht="17.25">
      <c r="A90" s="15">
        <v>81</v>
      </c>
      <c r="B90" s="42" t="s">
        <v>87</v>
      </c>
      <c r="C90" s="54">
        <v>9.1</v>
      </c>
      <c r="D90" s="54">
        <v>0</v>
      </c>
      <c r="E90" s="46">
        <f t="shared" si="103"/>
        <v>4170</v>
      </c>
      <c r="F90" s="46">
        <f t="shared" si="103"/>
        <v>1042.5</v>
      </c>
      <c r="G90" s="46">
        <f t="shared" si="103"/>
        <v>1016.0799999999999</v>
      </c>
      <c r="H90" s="46">
        <f t="shared" si="104"/>
        <v>97.46570743405276</v>
      </c>
      <c r="I90" s="47">
        <f t="shared" si="105"/>
        <v>670</v>
      </c>
      <c r="J90" s="47">
        <f t="shared" si="105"/>
        <v>167.5</v>
      </c>
      <c r="K90" s="47">
        <f t="shared" si="105"/>
        <v>141.07999999999998</v>
      </c>
      <c r="L90" s="47">
        <f t="shared" si="106"/>
        <v>84.22686567164178</v>
      </c>
      <c r="M90" s="48">
        <f t="shared" si="107"/>
        <v>60</v>
      </c>
      <c r="N90" s="48">
        <f t="shared" si="107"/>
        <v>15</v>
      </c>
      <c r="O90" s="48">
        <f t="shared" si="107"/>
        <v>30.979999999999997</v>
      </c>
      <c r="P90" s="49">
        <f t="shared" si="108"/>
        <v>206.5333333333333</v>
      </c>
      <c r="Q90" s="54">
        <v>10</v>
      </c>
      <c r="R90" s="50">
        <f t="shared" si="109"/>
        <v>2.5</v>
      </c>
      <c r="S90" s="54">
        <v>0.08</v>
      </c>
      <c r="T90" s="50">
        <f t="shared" si="110"/>
        <v>3.2</v>
      </c>
      <c r="U90" s="54">
        <v>400</v>
      </c>
      <c r="V90" s="50">
        <f t="shared" si="111"/>
        <v>100</v>
      </c>
      <c r="W90" s="54">
        <v>110.1</v>
      </c>
      <c r="X90" s="50">
        <f t="shared" si="112"/>
        <v>110.1</v>
      </c>
      <c r="Y90" s="54">
        <v>50</v>
      </c>
      <c r="Z90" s="50">
        <f t="shared" si="113"/>
        <v>12.5</v>
      </c>
      <c r="AA90" s="54">
        <v>30.9</v>
      </c>
      <c r="AB90" s="50">
        <f t="shared" si="114"/>
        <v>247.2</v>
      </c>
      <c r="AC90" s="54">
        <v>0</v>
      </c>
      <c r="AD90" s="50">
        <f t="shared" si="115"/>
        <v>0</v>
      </c>
      <c r="AE90" s="54">
        <v>0</v>
      </c>
      <c r="AF90" s="50" t="e">
        <f t="shared" si="116"/>
        <v>#DIV/0!</v>
      </c>
      <c r="AG90" s="54">
        <v>0</v>
      </c>
      <c r="AH90" s="50">
        <f t="shared" si="117"/>
        <v>0</v>
      </c>
      <c r="AI90" s="54">
        <v>0</v>
      </c>
      <c r="AJ90" s="50" t="e">
        <f t="shared" si="118"/>
        <v>#DIV/0!</v>
      </c>
      <c r="AK90" s="54">
        <v>0</v>
      </c>
      <c r="AL90" s="50">
        <f t="shared" si="119"/>
        <v>0</v>
      </c>
      <c r="AM90" s="50">
        <v>0</v>
      </c>
      <c r="AN90" s="54">
        <v>0</v>
      </c>
      <c r="AO90" s="50">
        <f t="shared" si="120"/>
        <v>0</v>
      </c>
      <c r="AP90" s="50">
        <v>0</v>
      </c>
      <c r="AQ90" s="54">
        <v>3500</v>
      </c>
      <c r="AR90" s="50">
        <f t="shared" si="121"/>
        <v>875</v>
      </c>
      <c r="AS90" s="50">
        <v>875</v>
      </c>
      <c r="AT90" s="54">
        <v>0</v>
      </c>
      <c r="AU90" s="50">
        <f t="shared" si="122"/>
        <v>0</v>
      </c>
      <c r="AV90" s="54">
        <v>0</v>
      </c>
      <c r="AW90" s="54">
        <v>0</v>
      </c>
      <c r="AX90" s="50">
        <f t="shared" si="123"/>
        <v>0</v>
      </c>
      <c r="AY90" s="50">
        <v>0</v>
      </c>
      <c r="AZ90" s="54">
        <v>0</v>
      </c>
      <c r="BA90" s="50">
        <f t="shared" si="124"/>
        <v>0</v>
      </c>
      <c r="BB90" s="50">
        <v>0</v>
      </c>
      <c r="BC90" s="47">
        <f t="shared" si="125"/>
        <v>210</v>
      </c>
      <c r="BD90" s="47">
        <f t="shared" si="125"/>
        <v>52.5</v>
      </c>
      <c r="BE90" s="47">
        <f t="shared" si="125"/>
        <v>0</v>
      </c>
      <c r="BF90" s="51">
        <f t="shared" si="126"/>
        <v>0</v>
      </c>
      <c r="BG90" s="54">
        <v>185</v>
      </c>
      <c r="BH90" s="50">
        <f t="shared" si="127"/>
        <v>46.25</v>
      </c>
      <c r="BI90" s="54">
        <v>0</v>
      </c>
      <c r="BJ90" s="54">
        <v>0</v>
      </c>
      <c r="BK90" s="50">
        <f t="shared" si="128"/>
        <v>0</v>
      </c>
      <c r="BL90" s="54">
        <v>0</v>
      </c>
      <c r="BM90" s="54">
        <v>25</v>
      </c>
      <c r="BN90" s="50">
        <f t="shared" si="129"/>
        <v>6.25</v>
      </c>
      <c r="BO90" s="54">
        <v>0</v>
      </c>
      <c r="BP90" s="54">
        <v>0</v>
      </c>
      <c r="BQ90" s="50">
        <f t="shared" si="130"/>
        <v>0</v>
      </c>
      <c r="BR90" s="54">
        <v>0</v>
      </c>
      <c r="BS90" s="54">
        <v>0</v>
      </c>
      <c r="BT90" s="50">
        <f t="shared" si="131"/>
        <v>0</v>
      </c>
      <c r="BU90" s="50">
        <v>0</v>
      </c>
      <c r="BV90" s="54">
        <v>0</v>
      </c>
      <c r="BW90" s="50">
        <f t="shared" si="132"/>
        <v>0</v>
      </c>
      <c r="BX90" s="50">
        <v>0</v>
      </c>
      <c r="BY90" s="54">
        <v>0</v>
      </c>
      <c r="BZ90" s="50">
        <f t="shared" si="133"/>
        <v>0</v>
      </c>
      <c r="CA90" s="50">
        <v>0</v>
      </c>
      <c r="CB90" s="54">
        <v>0</v>
      </c>
      <c r="CC90" s="50">
        <f t="shared" si="134"/>
        <v>0</v>
      </c>
      <c r="CD90" s="54">
        <v>0</v>
      </c>
      <c r="CE90" s="54">
        <v>0</v>
      </c>
      <c r="CF90" s="50">
        <f t="shared" si="135"/>
        <v>0</v>
      </c>
      <c r="CG90" s="50">
        <v>0</v>
      </c>
      <c r="CH90" s="50">
        <v>0</v>
      </c>
      <c r="CI90" s="50">
        <f t="shared" si="136"/>
        <v>0</v>
      </c>
      <c r="CJ90" s="54">
        <v>0</v>
      </c>
      <c r="CK90" s="54">
        <v>0</v>
      </c>
      <c r="CL90" s="50">
        <f t="shared" si="137"/>
        <v>0</v>
      </c>
      <c r="CM90" s="50">
        <v>0</v>
      </c>
      <c r="CN90" s="54">
        <v>0</v>
      </c>
      <c r="CO90" s="50">
        <f t="shared" si="138"/>
        <v>0</v>
      </c>
      <c r="CP90" s="54">
        <v>0</v>
      </c>
      <c r="CQ90" s="54">
        <v>0</v>
      </c>
      <c r="CR90" s="46">
        <f t="shared" si="139"/>
        <v>4170</v>
      </c>
      <c r="CS90" s="46">
        <f t="shared" si="139"/>
        <v>1042.5</v>
      </c>
      <c r="CT90" s="46">
        <f t="shared" si="140"/>
        <v>1016.0799999999999</v>
      </c>
      <c r="CU90" s="54">
        <v>0</v>
      </c>
      <c r="CV90" s="50">
        <f t="shared" si="141"/>
        <v>0</v>
      </c>
      <c r="CW90" s="53">
        <v>0</v>
      </c>
      <c r="CX90" s="54">
        <v>0</v>
      </c>
      <c r="CY90" s="50">
        <f t="shared" si="142"/>
        <v>0</v>
      </c>
      <c r="CZ90" s="54">
        <v>0</v>
      </c>
      <c r="DA90" s="54">
        <v>0</v>
      </c>
      <c r="DB90" s="50">
        <f t="shared" si="143"/>
        <v>0</v>
      </c>
      <c r="DC90" s="50">
        <v>0</v>
      </c>
      <c r="DD90" s="54">
        <v>0</v>
      </c>
      <c r="DE90" s="50">
        <f t="shared" si="144"/>
        <v>0</v>
      </c>
      <c r="DF90" s="50">
        <v>0</v>
      </c>
      <c r="DG90" s="54">
        <v>0</v>
      </c>
      <c r="DH90" s="50">
        <f t="shared" si="145"/>
        <v>0</v>
      </c>
      <c r="DI90" s="50">
        <v>0</v>
      </c>
      <c r="DJ90" s="54">
        <v>208.5</v>
      </c>
      <c r="DK90" s="50">
        <f t="shared" si="146"/>
        <v>52.125</v>
      </c>
      <c r="DL90" s="54">
        <v>0</v>
      </c>
      <c r="DM90" s="54">
        <v>0</v>
      </c>
      <c r="DN90" s="52">
        <f t="shared" si="147"/>
        <v>208.5</v>
      </c>
      <c r="DO90" s="52">
        <f t="shared" si="147"/>
        <v>52.125</v>
      </c>
      <c r="DP90" s="52">
        <f t="shared" si="148"/>
        <v>0</v>
      </c>
    </row>
    <row r="91" spans="1:120" ht="17.25">
      <c r="A91" s="15">
        <v>82</v>
      </c>
      <c r="B91" s="42" t="s">
        <v>88</v>
      </c>
      <c r="C91" s="54">
        <v>10.3</v>
      </c>
      <c r="D91" s="54">
        <v>0</v>
      </c>
      <c r="E91" s="46">
        <f t="shared" si="103"/>
        <v>7721.3</v>
      </c>
      <c r="F91" s="46">
        <f t="shared" si="103"/>
        <v>1930.3250000000003</v>
      </c>
      <c r="G91" s="46">
        <f t="shared" si="103"/>
        <v>1652.24</v>
      </c>
      <c r="H91" s="46">
        <f t="shared" si="104"/>
        <v>85.5938766787976</v>
      </c>
      <c r="I91" s="47">
        <f t="shared" si="105"/>
        <v>1140</v>
      </c>
      <c r="J91" s="47">
        <f t="shared" si="105"/>
        <v>285</v>
      </c>
      <c r="K91" s="47">
        <f t="shared" si="105"/>
        <v>6.94</v>
      </c>
      <c r="L91" s="47">
        <f t="shared" si="106"/>
        <v>2.4350877192982456</v>
      </c>
      <c r="M91" s="48">
        <f t="shared" si="107"/>
        <v>280</v>
      </c>
      <c r="N91" s="48">
        <f t="shared" si="107"/>
        <v>70</v>
      </c>
      <c r="O91" s="48">
        <f t="shared" si="107"/>
        <v>6.94</v>
      </c>
      <c r="P91" s="49">
        <f t="shared" si="108"/>
        <v>9.914285714285715</v>
      </c>
      <c r="Q91" s="54">
        <v>0</v>
      </c>
      <c r="R91" s="50">
        <f t="shared" si="109"/>
        <v>0</v>
      </c>
      <c r="S91" s="54">
        <v>0.04</v>
      </c>
      <c r="T91" s="50" t="e">
        <f t="shared" si="110"/>
        <v>#DIV/0!</v>
      </c>
      <c r="U91" s="54">
        <v>860</v>
      </c>
      <c r="V91" s="50">
        <f t="shared" si="111"/>
        <v>215</v>
      </c>
      <c r="W91" s="54">
        <v>0</v>
      </c>
      <c r="X91" s="50">
        <f t="shared" si="112"/>
        <v>0</v>
      </c>
      <c r="Y91" s="54">
        <v>280</v>
      </c>
      <c r="Z91" s="50">
        <f t="shared" si="113"/>
        <v>70</v>
      </c>
      <c r="AA91" s="54">
        <v>6.9</v>
      </c>
      <c r="AB91" s="50">
        <f t="shared" si="114"/>
        <v>9.857142857142858</v>
      </c>
      <c r="AC91" s="54">
        <v>0</v>
      </c>
      <c r="AD91" s="50">
        <f t="shared" si="115"/>
        <v>0</v>
      </c>
      <c r="AE91" s="54">
        <v>0</v>
      </c>
      <c r="AF91" s="50" t="e">
        <f t="shared" si="116"/>
        <v>#DIV/0!</v>
      </c>
      <c r="AG91" s="54">
        <v>0</v>
      </c>
      <c r="AH91" s="50">
        <f t="shared" si="117"/>
        <v>0</v>
      </c>
      <c r="AI91" s="54">
        <v>0</v>
      </c>
      <c r="AJ91" s="50" t="e">
        <f t="shared" si="118"/>
        <v>#DIV/0!</v>
      </c>
      <c r="AK91" s="54">
        <v>0</v>
      </c>
      <c r="AL91" s="50">
        <f t="shared" si="119"/>
        <v>0</v>
      </c>
      <c r="AM91" s="50">
        <v>0</v>
      </c>
      <c r="AN91" s="54">
        <v>0</v>
      </c>
      <c r="AO91" s="50">
        <f t="shared" si="120"/>
        <v>0</v>
      </c>
      <c r="AP91" s="50">
        <v>0</v>
      </c>
      <c r="AQ91" s="54">
        <v>6581.3</v>
      </c>
      <c r="AR91" s="50">
        <f t="shared" si="121"/>
        <v>1645.3250000000003</v>
      </c>
      <c r="AS91" s="50">
        <v>1645.3</v>
      </c>
      <c r="AT91" s="54">
        <v>0</v>
      </c>
      <c r="AU91" s="50">
        <f t="shared" si="122"/>
        <v>0</v>
      </c>
      <c r="AV91" s="54">
        <v>0</v>
      </c>
      <c r="AW91" s="54">
        <v>0</v>
      </c>
      <c r="AX91" s="50">
        <f t="shared" si="123"/>
        <v>0</v>
      </c>
      <c r="AY91" s="50">
        <v>0</v>
      </c>
      <c r="AZ91" s="54">
        <v>0</v>
      </c>
      <c r="BA91" s="50">
        <f t="shared" si="124"/>
        <v>0</v>
      </c>
      <c r="BB91" s="50">
        <v>0</v>
      </c>
      <c r="BC91" s="47">
        <f t="shared" si="125"/>
        <v>0</v>
      </c>
      <c r="BD91" s="47">
        <f t="shared" si="125"/>
        <v>0</v>
      </c>
      <c r="BE91" s="47">
        <f t="shared" si="125"/>
        <v>0</v>
      </c>
      <c r="BF91" s="51" t="e">
        <f t="shared" si="126"/>
        <v>#DIV/0!</v>
      </c>
      <c r="BG91" s="54">
        <v>0</v>
      </c>
      <c r="BH91" s="50">
        <f t="shared" si="127"/>
        <v>0</v>
      </c>
      <c r="BI91" s="54">
        <v>0</v>
      </c>
      <c r="BJ91" s="54">
        <v>0</v>
      </c>
      <c r="BK91" s="50">
        <f t="shared" si="128"/>
        <v>0</v>
      </c>
      <c r="BL91" s="54">
        <v>0</v>
      </c>
      <c r="BM91" s="54">
        <v>0</v>
      </c>
      <c r="BN91" s="50">
        <f t="shared" si="129"/>
        <v>0</v>
      </c>
      <c r="BO91" s="54">
        <v>0</v>
      </c>
      <c r="BP91" s="54">
        <v>0</v>
      </c>
      <c r="BQ91" s="50">
        <f t="shared" si="130"/>
        <v>0</v>
      </c>
      <c r="BR91" s="54">
        <v>0</v>
      </c>
      <c r="BS91" s="54">
        <v>0</v>
      </c>
      <c r="BT91" s="50">
        <f t="shared" si="131"/>
        <v>0</v>
      </c>
      <c r="BU91" s="50">
        <v>0</v>
      </c>
      <c r="BV91" s="54">
        <v>0</v>
      </c>
      <c r="BW91" s="50">
        <f t="shared" si="132"/>
        <v>0</v>
      </c>
      <c r="BX91" s="50">
        <v>0</v>
      </c>
      <c r="BY91" s="54">
        <v>0</v>
      </c>
      <c r="BZ91" s="50">
        <f t="shared" si="133"/>
        <v>0</v>
      </c>
      <c r="CA91" s="50">
        <v>0</v>
      </c>
      <c r="CB91" s="54">
        <v>0</v>
      </c>
      <c r="CC91" s="50">
        <f t="shared" si="134"/>
        <v>0</v>
      </c>
      <c r="CD91" s="54">
        <v>0</v>
      </c>
      <c r="CE91" s="54">
        <v>0</v>
      </c>
      <c r="CF91" s="50">
        <f t="shared" si="135"/>
        <v>0</v>
      </c>
      <c r="CG91" s="50">
        <v>0</v>
      </c>
      <c r="CH91" s="50">
        <v>0</v>
      </c>
      <c r="CI91" s="50">
        <f t="shared" si="136"/>
        <v>0</v>
      </c>
      <c r="CJ91" s="54">
        <v>0</v>
      </c>
      <c r="CK91" s="54">
        <v>0</v>
      </c>
      <c r="CL91" s="50">
        <f t="shared" si="137"/>
        <v>0</v>
      </c>
      <c r="CM91" s="50">
        <v>0</v>
      </c>
      <c r="CN91" s="54">
        <v>0</v>
      </c>
      <c r="CO91" s="50">
        <f t="shared" si="138"/>
        <v>0</v>
      </c>
      <c r="CP91" s="54">
        <v>0</v>
      </c>
      <c r="CQ91" s="54">
        <v>0</v>
      </c>
      <c r="CR91" s="46">
        <f t="shared" si="139"/>
        <v>7721.3</v>
      </c>
      <c r="CS91" s="46">
        <f t="shared" si="139"/>
        <v>1930.3250000000003</v>
      </c>
      <c r="CT91" s="46">
        <f t="shared" si="140"/>
        <v>1652.24</v>
      </c>
      <c r="CU91" s="54">
        <v>0</v>
      </c>
      <c r="CV91" s="50">
        <f t="shared" si="141"/>
        <v>0</v>
      </c>
      <c r="CW91" s="53">
        <v>0</v>
      </c>
      <c r="CX91" s="54">
        <v>0</v>
      </c>
      <c r="CY91" s="50">
        <f t="shared" si="142"/>
        <v>0</v>
      </c>
      <c r="CZ91" s="54">
        <v>0</v>
      </c>
      <c r="DA91" s="54">
        <v>0</v>
      </c>
      <c r="DB91" s="50">
        <f t="shared" si="143"/>
        <v>0</v>
      </c>
      <c r="DC91" s="50">
        <v>0</v>
      </c>
      <c r="DD91" s="54">
        <v>0</v>
      </c>
      <c r="DE91" s="50">
        <f t="shared" si="144"/>
        <v>0</v>
      </c>
      <c r="DF91" s="50">
        <v>0</v>
      </c>
      <c r="DG91" s="54">
        <v>0</v>
      </c>
      <c r="DH91" s="50">
        <f t="shared" si="145"/>
        <v>0</v>
      </c>
      <c r="DI91" s="50">
        <v>0</v>
      </c>
      <c r="DJ91" s="54">
        <v>400</v>
      </c>
      <c r="DK91" s="50">
        <f t="shared" si="146"/>
        <v>100</v>
      </c>
      <c r="DL91" s="54">
        <v>0</v>
      </c>
      <c r="DM91" s="54">
        <v>0</v>
      </c>
      <c r="DN91" s="52">
        <f t="shared" si="147"/>
        <v>400</v>
      </c>
      <c r="DO91" s="52">
        <f t="shared" si="147"/>
        <v>100</v>
      </c>
      <c r="DP91" s="52">
        <f t="shared" si="148"/>
        <v>0</v>
      </c>
    </row>
    <row r="92" spans="1:120" ht="17.25">
      <c r="A92" s="15">
        <v>83</v>
      </c>
      <c r="B92" s="42" t="s">
        <v>89</v>
      </c>
      <c r="C92" s="54">
        <v>507.2</v>
      </c>
      <c r="D92" s="54">
        <v>0</v>
      </c>
      <c r="E92" s="46">
        <f t="shared" si="103"/>
        <v>5800</v>
      </c>
      <c r="F92" s="46">
        <f t="shared" si="103"/>
        <v>1450</v>
      </c>
      <c r="G92" s="46">
        <f t="shared" si="103"/>
        <v>1113</v>
      </c>
      <c r="H92" s="46">
        <f t="shared" si="104"/>
        <v>76.75862068965517</v>
      </c>
      <c r="I92" s="47">
        <f t="shared" si="105"/>
        <v>2300</v>
      </c>
      <c r="J92" s="47">
        <f t="shared" si="105"/>
        <v>575</v>
      </c>
      <c r="K92" s="47">
        <f t="shared" si="105"/>
        <v>238</v>
      </c>
      <c r="L92" s="47">
        <f t="shared" si="106"/>
        <v>41.391304347826086</v>
      </c>
      <c r="M92" s="48">
        <f t="shared" si="107"/>
        <v>162</v>
      </c>
      <c r="N92" s="48">
        <f t="shared" si="107"/>
        <v>40.5</v>
      </c>
      <c r="O92" s="48">
        <f t="shared" si="107"/>
        <v>70</v>
      </c>
      <c r="P92" s="49">
        <f t="shared" si="108"/>
        <v>172.8395061728395</v>
      </c>
      <c r="Q92" s="54">
        <v>5</v>
      </c>
      <c r="R92" s="50">
        <f t="shared" si="109"/>
        <v>1.25</v>
      </c>
      <c r="S92" s="54">
        <v>10</v>
      </c>
      <c r="T92" s="50">
        <f t="shared" si="110"/>
        <v>800</v>
      </c>
      <c r="U92" s="54">
        <v>1799</v>
      </c>
      <c r="V92" s="50">
        <f t="shared" si="111"/>
        <v>449.75</v>
      </c>
      <c r="W92" s="54">
        <v>146</v>
      </c>
      <c r="X92" s="50">
        <f t="shared" si="112"/>
        <v>32.46247915508616</v>
      </c>
      <c r="Y92" s="54">
        <v>157</v>
      </c>
      <c r="Z92" s="50">
        <f t="shared" si="113"/>
        <v>39.25</v>
      </c>
      <c r="AA92" s="54">
        <v>60</v>
      </c>
      <c r="AB92" s="50">
        <f t="shared" si="114"/>
        <v>152.86624203821657</v>
      </c>
      <c r="AC92" s="54">
        <v>0</v>
      </c>
      <c r="AD92" s="50">
        <f t="shared" si="115"/>
        <v>0</v>
      </c>
      <c r="AE92" s="54">
        <v>0</v>
      </c>
      <c r="AF92" s="50" t="e">
        <f t="shared" si="116"/>
        <v>#DIV/0!</v>
      </c>
      <c r="AG92" s="54">
        <v>0</v>
      </c>
      <c r="AH92" s="50">
        <f t="shared" si="117"/>
        <v>0</v>
      </c>
      <c r="AI92" s="54">
        <v>0</v>
      </c>
      <c r="AJ92" s="50" t="e">
        <f t="shared" si="118"/>
        <v>#DIV/0!</v>
      </c>
      <c r="AK92" s="54">
        <v>0</v>
      </c>
      <c r="AL92" s="50">
        <f t="shared" si="119"/>
        <v>0</v>
      </c>
      <c r="AM92" s="50">
        <v>0</v>
      </c>
      <c r="AN92" s="54">
        <v>0</v>
      </c>
      <c r="AO92" s="50">
        <f t="shared" si="120"/>
        <v>0</v>
      </c>
      <c r="AP92" s="50">
        <v>0</v>
      </c>
      <c r="AQ92" s="54">
        <v>3500</v>
      </c>
      <c r="AR92" s="50">
        <f t="shared" si="121"/>
        <v>875</v>
      </c>
      <c r="AS92" s="50">
        <v>875</v>
      </c>
      <c r="AT92" s="54">
        <v>0</v>
      </c>
      <c r="AU92" s="50">
        <f t="shared" si="122"/>
        <v>0</v>
      </c>
      <c r="AV92" s="54">
        <v>0</v>
      </c>
      <c r="AW92" s="54">
        <v>0</v>
      </c>
      <c r="AX92" s="50">
        <f t="shared" si="123"/>
        <v>0</v>
      </c>
      <c r="AY92" s="50">
        <v>0</v>
      </c>
      <c r="AZ92" s="54">
        <v>0</v>
      </c>
      <c r="BA92" s="50">
        <f t="shared" si="124"/>
        <v>0</v>
      </c>
      <c r="BB92" s="50">
        <v>0</v>
      </c>
      <c r="BC92" s="47">
        <f t="shared" si="125"/>
        <v>339</v>
      </c>
      <c r="BD92" s="47">
        <f t="shared" si="125"/>
        <v>84.75</v>
      </c>
      <c r="BE92" s="47">
        <f t="shared" si="125"/>
        <v>22</v>
      </c>
      <c r="BF92" s="51">
        <f t="shared" si="126"/>
        <v>25.958702064896755</v>
      </c>
      <c r="BG92" s="54">
        <v>339</v>
      </c>
      <c r="BH92" s="50">
        <f t="shared" si="127"/>
        <v>84.75</v>
      </c>
      <c r="BI92" s="54">
        <v>22</v>
      </c>
      <c r="BJ92" s="54">
        <v>0</v>
      </c>
      <c r="BK92" s="50">
        <f t="shared" si="128"/>
        <v>0</v>
      </c>
      <c r="BL92" s="54">
        <v>0</v>
      </c>
      <c r="BM92" s="54">
        <v>0</v>
      </c>
      <c r="BN92" s="50">
        <f t="shared" si="129"/>
        <v>0</v>
      </c>
      <c r="BO92" s="54">
        <v>0</v>
      </c>
      <c r="BP92" s="54">
        <v>0</v>
      </c>
      <c r="BQ92" s="50">
        <f t="shared" si="130"/>
        <v>0</v>
      </c>
      <c r="BR92" s="54">
        <v>0</v>
      </c>
      <c r="BS92" s="54">
        <v>0</v>
      </c>
      <c r="BT92" s="50">
        <f t="shared" si="131"/>
        <v>0</v>
      </c>
      <c r="BU92" s="50">
        <v>0</v>
      </c>
      <c r="BV92" s="54">
        <v>0</v>
      </c>
      <c r="BW92" s="50">
        <f t="shared" si="132"/>
        <v>0</v>
      </c>
      <c r="BX92" s="50">
        <v>0</v>
      </c>
      <c r="BY92" s="54">
        <v>0</v>
      </c>
      <c r="BZ92" s="50">
        <f t="shared" si="133"/>
        <v>0</v>
      </c>
      <c r="CA92" s="50">
        <v>0</v>
      </c>
      <c r="CB92" s="54">
        <v>0</v>
      </c>
      <c r="CC92" s="50">
        <f t="shared" si="134"/>
        <v>0</v>
      </c>
      <c r="CD92" s="54">
        <v>0</v>
      </c>
      <c r="CE92" s="54">
        <v>0</v>
      </c>
      <c r="CF92" s="50">
        <f t="shared" si="135"/>
        <v>0</v>
      </c>
      <c r="CG92" s="50">
        <v>0</v>
      </c>
      <c r="CH92" s="50">
        <v>0</v>
      </c>
      <c r="CI92" s="50">
        <f t="shared" si="136"/>
        <v>0</v>
      </c>
      <c r="CJ92" s="54">
        <v>0</v>
      </c>
      <c r="CK92" s="54">
        <v>0</v>
      </c>
      <c r="CL92" s="50">
        <f t="shared" si="137"/>
        <v>0</v>
      </c>
      <c r="CM92" s="50">
        <v>0</v>
      </c>
      <c r="CN92" s="54">
        <v>0</v>
      </c>
      <c r="CO92" s="50">
        <f t="shared" si="138"/>
        <v>0</v>
      </c>
      <c r="CP92" s="54">
        <v>0</v>
      </c>
      <c r="CQ92" s="54">
        <v>0</v>
      </c>
      <c r="CR92" s="46">
        <f t="shared" si="139"/>
        <v>5800</v>
      </c>
      <c r="CS92" s="46">
        <f t="shared" si="139"/>
        <v>1450</v>
      </c>
      <c r="CT92" s="46">
        <f t="shared" si="140"/>
        <v>1113</v>
      </c>
      <c r="CU92" s="54">
        <v>0</v>
      </c>
      <c r="CV92" s="50">
        <f t="shared" si="141"/>
        <v>0</v>
      </c>
      <c r="CW92" s="53">
        <v>0</v>
      </c>
      <c r="CX92" s="54">
        <v>0</v>
      </c>
      <c r="CY92" s="50">
        <f t="shared" si="142"/>
        <v>0</v>
      </c>
      <c r="CZ92" s="54">
        <v>0</v>
      </c>
      <c r="DA92" s="54">
        <v>0</v>
      </c>
      <c r="DB92" s="50">
        <f t="shared" si="143"/>
        <v>0</v>
      </c>
      <c r="DC92" s="50">
        <v>0</v>
      </c>
      <c r="DD92" s="54">
        <v>0</v>
      </c>
      <c r="DE92" s="50">
        <f t="shared" si="144"/>
        <v>0</v>
      </c>
      <c r="DF92" s="50">
        <v>0</v>
      </c>
      <c r="DG92" s="54">
        <v>0</v>
      </c>
      <c r="DH92" s="50">
        <f t="shared" si="145"/>
        <v>0</v>
      </c>
      <c r="DI92" s="50">
        <v>0</v>
      </c>
      <c r="DJ92" s="54">
        <v>291</v>
      </c>
      <c r="DK92" s="50">
        <f t="shared" si="146"/>
        <v>72.75</v>
      </c>
      <c r="DL92" s="54">
        <v>0</v>
      </c>
      <c r="DM92" s="54">
        <v>0</v>
      </c>
      <c r="DN92" s="52">
        <f t="shared" si="147"/>
        <v>291</v>
      </c>
      <c r="DO92" s="52">
        <f t="shared" si="147"/>
        <v>72.75</v>
      </c>
      <c r="DP92" s="52">
        <f t="shared" si="148"/>
        <v>0</v>
      </c>
    </row>
    <row r="93" spans="1:120" ht="17.25">
      <c r="A93" s="15">
        <v>84</v>
      </c>
      <c r="B93" s="42" t="s">
        <v>90</v>
      </c>
      <c r="C93" s="54">
        <v>0</v>
      </c>
      <c r="D93" s="54">
        <v>21.7</v>
      </c>
      <c r="E93" s="46">
        <f t="shared" si="103"/>
        <v>4573.2</v>
      </c>
      <c r="F93" s="46">
        <f t="shared" si="103"/>
        <v>1143.3</v>
      </c>
      <c r="G93" s="46">
        <f t="shared" si="103"/>
        <v>929.05</v>
      </c>
      <c r="H93" s="46">
        <f t="shared" si="104"/>
        <v>81.26038660019243</v>
      </c>
      <c r="I93" s="47">
        <f t="shared" si="105"/>
        <v>1073.2</v>
      </c>
      <c r="J93" s="47">
        <f t="shared" si="105"/>
        <v>268.3</v>
      </c>
      <c r="K93" s="47">
        <f t="shared" si="105"/>
        <v>54.05</v>
      </c>
      <c r="L93" s="47">
        <f t="shared" si="106"/>
        <v>20.145359672008944</v>
      </c>
      <c r="M93" s="48">
        <f t="shared" si="107"/>
        <v>316.1</v>
      </c>
      <c r="N93" s="48">
        <f t="shared" si="107"/>
        <v>79.025</v>
      </c>
      <c r="O93" s="48">
        <f t="shared" si="107"/>
        <v>54.05</v>
      </c>
      <c r="P93" s="49">
        <f t="shared" si="108"/>
        <v>68.39607719076241</v>
      </c>
      <c r="Q93" s="54">
        <v>0</v>
      </c>
      <c r="R93" s="50">
        <f t="shared" si="109"/>
        <v>0</v>
      </c>
      <c r="S93" s="54">
        <v>0</v>
      </c>
      <c r="T93" s="50" t="e">
        <f t="shared" si="110"/>
        <v>#DIV/0!</v>
      </c>
      <c r="U93" s="54">
        <v>587.1</v>
      </c>
      <c r="V93" s="50">
        <f t="shared" si="111"/>
        <v>146.775</v>
      </c>
      <c r="W93" s="54">
        <v>0</v>
      </c>
      <c r="X93" s="50">
        <f t="shared" si="112"/>
        <v>0</v>
      </c>
      <c r="Y93" s="54">
        <v>316.1</v>
      </c>
      <c r="Z93" s="50">
        <f t="shared" si="113"/>
        <v>79.025</v>
      </c>
      <c r="AA93" s="54">
        <v>54.05</v>
      </c>
      <c r="AB93" s="50">
        <f t="shared" si="114"/>
        <v>68.39607719076241</v>
      </c>
      <c r="AC93" s="54">
        <v>0</v>
      </c>
      <c r="AD93" s="50">
        <f t="shared" si="115"/>
        <v>0</v>
      </c>
      <c r="AE93" s="54">
        <v>0</v>
      </c>
      <c r="AF93" s="50" t="e">
        <f t="shared" si="116"/>
        <v>#DIV/0!</v>
      </c>
      <c r="AG93" s="54">
        <v>0</v>
      </c>
      <c r="AH93" s="50">
        <f t="shared" si="117"/>
        <v>0</v>
      </c>
      <c r="AI93" s="54">
        <v>0</v>
      </c>
      <c r="AJ93" s="50" t="e">
        <f t="shared" si="118"/>
        <v>#DIV/0!</v>
      </c>
      <c r="AK93" s="54">
        <v>0</v>
      </c>
      <c r="AL93" s="50">
        <f t="shared" si="119"/>
        <v>0</v>
      </c>
      <c r="AM93" s="50">
        <v>0</v>
      </c>
      <c r="AN93" s="54">
        <v>0</v>
      </c>
      <c r="AO93" s="50">
        <f t="shared" si="120"/>
        <v>0</v>
      </c>
      <c r="AP93" s="50">
        <v>0</v>
      </c>
      <c r="AQ93" s="54">
        <v>3500</v>
      </c>
      <c r="AR93" s="50">
        <f t="shared" si="121"/>
        <v>875</v>
      </c>
      <c r="AS93" s="50">
        <v>875</v>
      </c>
      <c r="AT93" s="54">
        <v>0</v>
      </c>
      <c r="AU93" s="50">
        <f t="shared" si="122"/>
        <v>0</v>
      </c>
      <c r="AV93" s="54">
        <v>0</v>
      </c>
      <c r="AW93" s="54">
        <v>0</v>
      </c>
      <c r="AX93" s="50">
        <f t="shared" si="123"/>
        <v>0</v>
      </c>
      <c r="AY93" s="50">
        <v>0</v>
      </c>
      <c r="AZ93" s="54">
        <v>0</v>
      </c>
      <c r="BA93" s="50">
        <f t="shared" si="124"/>
        <v>0</v>
      </c>
      <c r="BB93" s="50">
        <v>0</v>
      </c>
      <c r="BC93" s="47">
        <f t="shared" si="125"/>
        <v>170</v>
      </c>
      <c r="BD93" s="47">
        <f t="shared" si="125"/>
        <v>42.5</v>
      </c>
      <c r="BE93" s="47">
        <f t="shared" si="125"/>
        <v>0</v>
      </c>
      <c r="BF93" s="51">
        <f t="shared" si="126"/>
        <v>0</v>
      </c>
      <c r="BG93" s="54">
        <v>170</v>
      </c>
      <c r="BH93" s="50">
        <f t="shared" si="127"/>
        <v>42.5</v>
      </c>
      <c r="BI93" s="54">
        <v>0</v>
      </c>
      <c r="BJ93" s="54">
        <v>0</v>
      </c>
      <c r="BK93" s="50">
        <f t="shared" si="128"/>
        <v>0</v>
      </c>
      <c r="BL93" s="54">
        <v>0</v>
      </c>
      <c r="BM93" s="54">
        <v>0</v>
      </c>
      <c r="BN93" s="50">
        <f t="shared" si="129"/>
        <v>0</v>
      </c>
      <c r="BO93" s="54">
        <v>0</v>
      </c>
      <c r="BP93" s="54">
        <v>0</v>
      </c>
      <c r="BQ93" s="50">
        <f t="shared" si="130"/>
        <v>0</v>
      </c>
      <c r="BR93" s="54">
        <v>0</v>
      </c>
      <c r="BS93" s="54">
        <v>0</v>
      </c>
      <c r="BT93" s="50">
        <f t="shared" si="131"/>
        <v>0</v>
      </c>
      <c r="BU93" s="50">
        <v>0</v>
      </c>
      <c r="BV93" s="54">
        <v>0</v>
      </c>
      <c r="BW93" s="50">
        <f t="shared" si="132"/>
        <v>0</v>
      </c>
      <c r="BX93" s="50">
        <v>0</v>
      </c>
      <c r="BY93" s="54">
        <v>0</v>
      </c>
      <c r="BZ93" s="50">
        <f t="shared" si="133"/>
        <v>0</v>
      </c>
      <c r="CA93" s="50">
        <v>0</v>
      </c>
      <c r="CB93" s="54">
        <v>0</v>
      </c>
      <c r="CC93" s="50">
        <f t="shared" si="134"/>
        <v>0</v>
      </c>
      <c r="CD93" s="54">
        <v>0</v>
      </c>
      <c r="CE93" s="54">
        <v>0</v>
      </c>
      <c r="CF93" s="50">
        <f t="shared" si="135"/>
        <v>0</v>
      </c>
      <c r="CG93" s="50">
        <v>0</v>
      </c>
      <c r="CH93" s="50">
        <v>0</v>
      </c>
      <c r="CI93" s="50">
        <f t="shared" si="136"/>
        <v>0</v>
      </c>
      <c r="CJ93" s="54">
        <v>0</v>
      </c>
      <c r="CK93" s="54">
        <v>0</v>
      </c>
      <c r="CL93" s="50">
        <f t="shared" si="137"/>
        <v>0</v>
      </c>
      <c r="CM93" s="50">
        <v>0</v>
      </c>
      <c r="CN93" s="54">
        <v>0</v>
      </c>
      <c r="CO93" s="50">
        <f t="shared" si="138"/>
        <v>0</v>
      </c>
      <c r="CP93" s="54">
        <v>0</v>
      </c>
      <c r="CQ93" s="54">
        <v>0</v>
      </c>
      <c r="CR93" s="46">
        <f t="shared" si="139"/>
        <v>4573.2</v>
      </c>
      <c r="CS93" s="46">
        <f t="shared" si="139"/>
        <v>1143.3</v>
      </c>
      <c r="CT93" s="46">
        <f t="shared" si="140"/>
        <v>929.05</v>
      </c>
      <c r="CU93" s="54">
        <v>0</v>
      </c>
      <c r="CV93" s="50">
        <f t="shared" si="141"/>
        <v>0</v>
      </c>
      <c r="CW93" s="53">
        <v>0</v>
      </c>
      <c r="CX93" s="54">
        <v>0</v>
      </c>
      <c r="CY93" s="50">
        <f t="shared" si="142"/>
        <v>0</v>
      </c>
      <c r="CZ93" s="54">
        <v>0</v>
      </c>
      <c r="DA93" s="54">
        <v>0</v>
      </c>
      <c r="DB93" s="50">
        <f t="shared" si="143"/>
        <v>0</v>
      </c>
      <c r="DC93" s="50">
        <v>0</v>
      </c>
      <c r="DD93" s="54">
        <v>0</v>
      </c>
      <c r="DE93" s="50">
        <f t="shared" si="144"/>
        <v>0</v>
      </c>
      <c r="DF93" s="50">
        <v>0</v>
      </c>
      <c r="DG93" s="54">
        <v>0</v>
      </c>
      <c r="DH93" s="50">
        <f t="shared" si="145"/>
        <v>0</v>
      </c>
      <c r="DI93" s="50">
        <v>0</v>
      </c>
      <c r="DJ93" s="54">
        <v>230</v>
      </c>
      <c r="DK93" s="50">
        <f t="shared" si="146"/>
        <v>57.5</v>
      </c>
      <c r="DL93" s="54">
        <v>0</v>
      </c>
      <c r="DM93" s="54">
        <v>0</v>
      </c>
      <c r="DN93" s="52">
        <f t="shared" si="147"/>
        <v>230</v>
      </c>
      <c r="DO93" s="52">
        <f t="shared" si="147"/>
        <v>57.5</v>
      </c>
      <c r="DP93" s="52">
        <f t="shared" si="148"/>
        <v>0</v>
      </c>
    </row>
    <row r="94" spans="1:120" ht="17.25">
      <c r="A94" s="15">
        <v>85</v>
      </c>
      <c r="B94" s="42" t="s">
        <v>91</v>
      </c>
      <c r="C94" s="54">
        <v>2771.4</v>
      </c>
      <c r="D94" s="54">
        <v>0.0004</v>
      </c>
      <c r="E94" s="46">
        <f t="shared" si="103"/>
        <v>12236.400000000001</v>
      </c>
      <c r="F94" s="46">
        <f t="shared" si="103"/>
        <v>3059.1000000000004</v>
      </c>
      <c r="G94" s="46">
        <f t="shared" si="103"/>
        <v>2607.4</v>
      </c>
      <c r="H94" s="46">
        <f t="shared" si="104"/>
        <v>85.23421921480173</v>
      </c>
      <c r="I94" s="47">
        <f t="shared" si="105"/>
        <v>4219.3</v>
      </c>
      <c r="J94" s="47">
        <f t="shared" si="105"/>
        <v>1054.825</v>
      </c>
      <c r="K94" s="47">
        <f t="shared" si="105"/>
        <v>603.1</v>
      </c>
      <c r="L94" s="47">
        <f t="shared" si="106"/>
        <v>57.1753608418458</v>
      </c>
      <c r="M94" s="48">
        <f t="shared" si="107"/>
        <v>702</v>
      </c>
      <c r="N94" s="48">
        <f t="shared" si="107"/>
        <v>175.5</v>
      </c>
      <c r="O94" s="48">
        <f t="shared" si="107"/>
        <v>280.65000000000003</v>
      </c>
      <c r="P94" s="49">
        <f t="shared" si="108"/>
        <v>159.91452991452994</v>
      </c>
      <c r="Q94" s="54">
        <v>23.3</v>
      </c>
      <c r="R94" s="50">
        <f t="shared" si="109"/>
        <v>5.825</v>
      </c>
      <c r="S94" s="54">
        <v>0.1</v>
      </c>
      <c r="T94" s="50">
        <f t="shared" si="110"/>
        <v>1.7167381974248928</v>
      </c>
      <c r="U94" s="54">
        <v>1505.3</v>
      </c>
      <c r="V94" s="50">
        <f t="shared" si="111"/>
        <v>376.325</v>
      </c>
      <c r="W94" s="54">
        <v>216.9</v>
      </c>
      <c r="X94" s="50">
        <f t="shared" si="112"/>
        <v>57.63635155782901</v>
      </c>
      <c r="Y94" s="54">
        <v>678.7</v>
      </c>
      <c r="Z94" s="50">
        <f t="shared" si="113"/>
        <v>169.675</v>
      </c>
      <c r="AA94" s="54">
        <v>280.55</v>
      </c>
      <c r="AB94" s="50">
        <f t="shared" si="114"/>
        <v>165.3455134816561</v>
      </c>
      <c r="AC94" s="54">
        <v>20</v>
      </c>
      <c r="AD94" s="50">
        <f t="shared" si="115"/>
        <v>5</v>
      </c>
      <c r="AE94" s="54">
        <v>0</v>
      </c>
      <c r="AF94" s="50">
        <f t="shared" si="116"/>
        <v>0</v>
      </c>
      <c r="AG94" s="54">
        <v>0</v>
      </c>
      <c r="AH94" s="50">
        <f t="shared" si="117"/>
        <v>0</v>
      </c>
      <c r="AI94" s="54">
        <v>0</v>
      </c>
      <c r="AJ94" s="50" t="e">
        <f t="shared" si="118"/>
        <v>#DIV/0!</v>
      </c>
      <c r="AK94" s="54">
        <v>0</v>
      </c>
      <c r="AL94" s="50">
        <f t="shared" si="119"/>
        <v>0</v>
      </c>
      <c r="AM94" s="50">
        <v>0</v>
      </c>
      <c r="AN94" s="54">
        <v>0</v>
      </c>
      <c r="AO94" s="50">
        <f t="shared" si="120"/>
        <v>0</v>
      </c>
      <c r="AP94" s="50">
        <v>0</v>
      </c>
      <c r="AQ94" s="54">
        <v>8017.1</v>
      </c>
      <c r="AR94" s="50">
        <f t="shared" si="121"/>
        <v>2004.275</v>
      </c>
      <c r="AS94" s="50">
        <v>2004.3</v>
      </c>
      <c r="AT94" s="54">
        <v>0</v>
      </c>
      <c r="AU94" s="50">
        <f t="shared" si="122"/>
        <v>0</v>
      </c>
      <c r="AV94" s="54">
        <v>0</v>
      </c>
      <c r="AW94" s="54">
        <v>0</v>
      </c>
      <c r="AX94" s="50">
        <f t="shared" si="123"/>
        <v>0</v>
      </c>
      <c r="AY94" s="50">
        <v>0</v>
      </c>
      <c r="AZ94" s="54">
        <v>0</v>
      </c>
      <c r="BA94" s="50">
        <f t="shared" si="124"/>
        <v>0</v>
      </c>
      <c r="BB94" s="50">
        <v>0</v>
      </c>
      <c r="BC94" s="47">
        <f t="shared" si="125"/>
        <v>10</v>
      </c>
      <c r="BD94" s="47">
        <f t="shared" si="125"/>
        <v>2.5</v>
      </c>
      <c r="BE94" s="47">
        <f t="shared" si="125"/>
        <v>8.4</v>
      </c>
      <c r="BF94" s="51">
        <f t="shared" si="126"/>
        <v>336</v>
      </c>
      <c r="BG94" s="54">
        <v>10</v>
      </c>
      <c r="BH94" s="50">
        <f t="shared" si="127"/>
        <v>2.5</v>
      </c>
      <c r="BI94" s="54">
        <v>8.4</v>
      </c>
      <c r="BJ94" s="54">
        <v>0</v>
      </c>
      <c r="BK94" s="50">
        <f t="shared" si="128"/>
        <v>0</v>
      </c>
      <c r="BL94" s="54">
        <v>0</v>
      </c>
      <c r="BM94" s="54">
        <v>0</v>
      </c>
      <c r="BN94" s="50">
        <f t="shared" si="129"/>
        <v>0</v>
      </c>
      <c r="BO94" s="54">
        <v>0</v>
      </c>
      <c r="BP94" s="54">
        <v>0</v>
      </c>
      <c r="BQ94" s="50">
        <f t="shared" si="130"/>
        <v>0</v>
      </c>
      <c r="BR94" s="54">
        <v>0</v>
      </c>
      <c r="BS94" s="54">
        <v>0</v>
      </c>
      <c r="BT94" s="50">
        <f t="shared" si="131"/>
        <v>0</v>
      </c>
      <c r="BU94" s="50">
        <v>0</v>
      </c>
      <c r="BV94" s="54">
        <v>0</v>
      </c>
      <c r="BW94" s="50">
        <f t="shared" si="132"/>
        <v>0</v>
      </c>
      <c r="BX94" s="50">
        <v>0</v>
      </c>
      <c r="BY94" s="54">
        <v>0</v>
      </c>
      <c r="BZ94" s="50">
        <f t="shared" si="133"/>
        <v>0</v>
      </c>
      <c r="CA94" s="50">
        <v>0</v>
      </c>
      <c r="CB94" s="54">
        <v>0</v>
      </c>
      <c r="CC94" s="50">
        <f t="shared" si="134"/>
        <v>0</v>
      </c>
      <c r="CD94" s="54">
        <v>0</v>
      </c>
      <c r="CE94" s="54">
        <v>0</v>
      </c>
      <c r="CF94" s="50">
        <f t="shared" si="135"/>
        <v>0</v>
      </c>
      <c r="CG94" s="50">
        <v>0</v>
      </c>
      <c r="CH94" s="50">
        <v>0</v>
      </c>
      <c r="CI94" s="50">
        <f t="shared" si="136"/>
        <v>0</v>
      </c>
      <c r="CJ94" s="54">
        <v>0</v>
      </c>
      <c r="CK94" s="54">
        <v>0</v>
      </c>
      <c r="CL94" s="50">
        <f t="shared" si="137"/>
        <v>0</v>
      </c>
      <c r="CM94" s="50">
        <v>0</v>
      </c>
      <c r="CN94" s="54">
        <v>1982</v>
      </c>
      <c r="CO94" s="50">
        <f t="shared" si="138"/>
        <v>495.5</v>
      </c>
      <c r="CP94" s="54">
        <v>97.15</v>
      </c>
      <c r="CQ94" s="54">
        <v>0</v>
      </c>
      <c r="CR94" s="46">
        <f t="shared" si="139"/>
        <v>12236.400000000001</v>
      </c>
      <c r="CS94" s="46">
        <f t="shared" si="139"/>
        <v>3059.1000000000004</v>
      </c>
      <c r="CT94" s="46">
        <f t="shared" si="140"/>
        <v>2607.4</v>
      </c>
      <c r="CU94" s="54">
        <v>0</v>
      </c>
      <c r="CV94" s="50">
        <f t="shared" si="141"/>
        <v>0</v>
      </c>
      <c r="CW94" s="53">
        <v>0</v>
      </c>
      <c r="CX94" s="54">
        <v>0</v>
      </c>
      <c r="CY94" s="50">
        <f t="shared" si="142"/>
        <v>0</v>
      </c>
      <c r="CZ94" s="54">
        <v>0</v>
      </c>
      <c r="DA94" s="54">
        <v>0</v>
      </c>
      <c r="DB94" s="50">
        <f t="shared" si="143"/>
        <v>0</v>
      </c>
      <c r="DC94" s="50">
        <v>0</v>
      </c>
      <c r="DD94" s="54">
        <v>0</v>
      </c>
      <c r="DE94" s="50">
        <f t="shared" si="144"/>
        <v>0</v>
      </c>
      <c r="DF94" s="50">
        <v>0</v>
      </c>
      <c r="DG94" s="54">
        <v>0</v>
      </c>
      <c r="DH94" s="50">
        <f t="shared" si="145"/>
        <v>0</v>
      </c>
      <c r="DI94" s="50">
        <v>0</v>
      </c>
      <c r="DJ94" s="54">
        <v>0</v>
      </c>
      <c r="DK94" s="50">
        <f t="shared" si="146"/>
        <v>0</v>
      </c>
      <c r="DL94" s="54">
        <v>0</v>
      </c>
      <c r="DM94" s="54">
        <v>0</v>
      </c>
      <c r="DN94" s="52">
        <f t="shared" si="147"/>
        <v>0</v>
      </c>
      <c r="DO94" s="52">
        <f t="shared" si="147"/>
        <v>0</v>
      </c>
      <c r="DP94" s="52">
        <f t="shared" si="148"/>
        <v>0</v>
      </c>
    </row>
    <row r="95" spans="1:120" ht="17.25">
      <c r="A95" s="15">
        <v>86</v>
      </c>
      <c r="B95" s="42" t="s">
        <v>92</v>
      </c>
      <c r="C95" s="54">
        <v>5646</v>
      </c>
      <c r="D95" s="54">
        <v>1204.2</v>
      </c>
      <c r="E95" s="46">
        <f t="shared" si="103"/>
        <v>11965.199999999999</v>
      </c>
      <c r="F95" s="46">
        <f t="shared" si="103"/>
        <v>2991.2999999999997</v>
      </c>
      <c r="G95" s="46">
        <f t="shared" si="103"/>
        <v>2788.83</v>
      </c>
      <c r="H95" s="46">
        <f t="shared" si="104"/>
        <v>93.23137097582992</v>
      </c>
      <c r="I95" s="47">
        <f t="shared" si="105"/>
        <v>1950.8</v>
      </c>
      <c r="J95" s="47">
        <f t="shared" si="105"/>
        <v>487.7</v>
      </c>
      <c r="K95" s="47">
        <f t="shared" si="105"/>
        <v>285.23</v>
      </c>
      <c r="L95" s="47">
        <f t="shared" si="106"/>
        <v>58.48472421570638</v>
      </c>
      <c r="M95" s="48">
        <f t="shared" si="107"/>
        <v>610</v>
      </c>
      <c r="N95" s="48">
        <f t="shared" si="107"/>
        <v>152.5</v>
      </c>
      <c r="O95" s="48">
        <f t="shared" si="107"/>
        <v>216.78</v>
      </c>
      <c r="P95" s="49">
        <f t="shared" si="108"/>
        <v>142.15081967213115</v>
      </c>
      <c r="Q95" s="54">
        <v>10</v>
      </c>
      <c r="R95" s="50">
        <f t="shared" si="109"/>
        <v>2.5</v>
      </c>
      <c r="S95" s="54">
        <v>0.18</v>
      </c>
      <c r="T95" s="50">
        <f t="shared" si="110"/>
        <v>7.2</v>
      </c>
      <c r="U95" s="54">
        <v>1116.8</v>
      </c>
      <c r="V95" s="50">
        <f t="shared" si="111"/>
        <v>279.2</v>
      </c>
      <c r="W95" s="54">
        <v>68.45</v>
      </c>
      <c r="X95" s="50">
        <f t="shared" si="112"/>
        <v>24.516475644699142</v>
      </c>
      <c r="Y95" s="54">
        <v>600</v>
      </c>
      <c r="Z95" s="50">
        <f t="shared" si="113"/>
        <v>150</v>
      </c>
      <c r="AA95" s="54">
        <v>216.6</v>
      </c>
      <c r="AB95" s="50">
        <f t="shared" si="114"/>
        <v>144.4</v>
      </c>
      <c r="AC95" s="54">
        <v>24</v>
      </c>
      <c r="AD95" s="50">
        <f t="shared" si="115"/>
        <v>6</v>
      </c>
      <c r="AE95" s="54">
        <v>0</v>
      </c>
      <c r="AF95" s="50">
        <f t="shared" si="116"/>
        <v>0</v>
      </c>
      <c r="AG95" s="54">
        <v>0</v>
      </c>
      <c r="AH95" s="50">
        <f t="shared" si="117"/>
        <v>0</v>
      </c>
      <c r="AI95" s="54">
        <v>0</v>
      </c>
      <c r="AJ95" s="50" t="e">
        <f t="shared" si="118"/>
        <v>#DIV/0!</v>
      </c>
      <c r="AK95" s="54">
        <v>0</v>
      </c>
      <c r="AL95" s="50">
        <f t="shared" si="119"/>
        <v>0</v>
      </c>
      <c r="AM95" s="50">
        <v>0</v>
      </c>
      <c r="AN95" s="54">
        <v>0</v>
      </c>
      <c r="AO95" s="50">
        <f t="shared" si="120"/>
        <v>0</v>
      </c>
      <c r="AP95" s="50">
        <v>0</v>
      </c>
      <c r="AQ95" s="54">
        <v>10014.4</v>
      </c>
      <c r="AR95" s="50">
        <f t="shared" si="121"/>
        <v>2503.6</v>
      </c>
      <c r="AS95" s="50">
        <v>2503.6</v>
      </c>
      <c r="AT95" s="54">
        <v>0</v>
      </c>
      <c r="AU95" s="50">
        <f t="shared" si="122"/>
        <v>0</v>
      </c>
      <c r="AV95" s="54">
        <v>0</v>
      </c>
      <c r="AW95" s="54">
        <v>0</v>
      </c>
      <c r="AX95" s="50">
        <f t="shared" si="123"/>
        <v>0</v>
      </c>
      <c r="AY95" s="50">
        <v>0</v>
      </c>
      <c r="AZ95" s="54">
        <v>0</v>
      </c>
      <c r="BA95" s="50">
        <f t="shared" si="124"/>
        <v>0</v>
      </c>
      <c r="BB95" s="50">
        <v>0</v>
      </c>
      <c r="BC95" s="47">
        <f t="shared" si="125"/>
        <v>200</v>
      </c>
      <c r="BD95" s="47">
        <f t="shared" si="125"/>
        <v>50</v>
      </c>
      <c r="BE95" s="47">
        <f t="shared" si="125"/>
        <v>0</v>
      </c>
      <c r="BF95" s="51">
        <f t="shared" si="126"/>
        <v>0</v>
      </c>
      <c r="BG95" s="54">
        <v>0</v>
      </c>
      <c r="BH95" s="50">
        <f t="shared" si="127"/>
        <v>0</v>
      </c>
      <c r="BI95" s="54">
        <v>0</v>
      </c>
      <c r="BJ95" s="54">
        <v>0</v>
      </c>
      <c r="BK95" s="50">
        <f t="shared" si="128"/>
        <v>0</v>
      </c>
      <c r="BL95" s="54">
        <v>0</v>
      </c>
      <c r="BM95" s="54">
        <v>0</v>
      </c>
      <c r="BN95" s="50">
        <f t="shared" si="129"/>
        <v>0</v>
      </c>
      <c r="BO95" s="54">
        <v>0</v>
      </c>
      <c r="BP95" s="54">
        <v>200</v>
      </c>
      <c r="BQ95" s="50">
        <f t="shared" si="130"/>
        <v>50</v>
      </c>
      <c r="BR95" s="54">
        <v>0</v>
      </c>
      <c r="BS95" s="54">
        <v>0</v>
      </c>
      <c r="BT95" s="50">
        <f t="shared" si="131"/>
        <v>0</v>
      </c>
      <c r="BU95" s="50">
        <v>0</v>
      </c>
      <c r="BV95" s="54">
        <v>0</v>
      </c>
      <c r="BW95" s="50">
        <f t="shared" si="132"/>
        <v>0</v>
      </c>
      <c r="BX95" s="50">
        <v>0</v>
      </c>
      <c r="BY95" s="54">
        <v>0</v>
      </c>
      <c r="BZ95" s="50">
        <f t="shared" si="133"/>
        <v>0</v>
      </c>
      <c r="CA95" s="50">
        <v>0</v>
      </c>
      <c r="CB95" s="54">
        <v>0</v>
      </c>
      <c r="CC95" s="50">
        <f t="shared" si="134"/>
        <v>0</v>
      </c>
      <c r="CD95" s="54">
        <v>0</v>
      </c>
      <c r="CE95" s="54">
        <v>0</v>
      </c>
      <c r="CF95" s="50">
        <f t="shared" si="135"/>
        <v>0</v>
      </c>
      <c r="CG95" s="50">
        <v>0</v>
      </c>
      <c r="CH95" s="50">
        <v>0</v>
      </c>
      <c r="CI95" s="50">
        <f t="shared" si="136"/>
        <v>0</v>
      </c>
      <c r="CJ95" s="54">
        <v>0</v>
      </c>
      <c r="CK95" s="54">
        <v>0</v>
      </c>
      <c r="CL95" s="50">
        <f t="shared" si="137"/>
        <v>0</v>
      </c>
      <c r="CM95" s="50">
        <v>0</v>
      </c>
      <c r="CN95" s="54">
        <v>0</v>
      </c>
      <c r="CO95" s="50">
        <f t="shared" si="138"/>
        <v>0</v>
      </c>
      <c r="CP95" s="54">
        <v>0</v>
      </c>
      <c r="CQ95" s="54">
        <v>0</v>
      </c>
      <c r="CR95" s="46">
        <f t="shared" si="139"/>
        <v>11965.199999999999</v>
      </c>
      <c r="CS95" s="46">
        <f t="shared" si="139"/>
        <v>2991.2999999999997</v>
      </c>
      <c r="CT95" s="46">
        <f t="shared" si="140"/>
        <v>2788.83</v>
      </c>
      <c r="CU95" s="54">
        <v>0</v>
      </c>
      <c r="CV95" s="50">
        <f t="shared" si="141"/>
        <v>0</v>
      </c>
      <c r="CW95" s="53">
        <v>0</v>
      </c>
      <c r="CX95" s="54">
        <v>0</v>
      </c>
      <c r="CY95" s="50">
        <f t="shared" si="142"/>
        <v>0</v>
      </c>
      <c r="CZ95" s="54">
        <v>0</v>
      </c>
      <c r="DA95" s="54">
        <v>0</v>
      </c>
      <c r="DB95" s="50">
        <f t="shared" si="143"/>
        <v>0</v>
      </c>
      <c r="DC95" s="50">
        <v>0</v>
      </c>
      <c r="DD95" s="54">
        <v>0</v>
      </c>
      <c r="DE95" s="50">
        <f t="shared" si="144"/>
        <v>0</v>
      </c>
      <c r="DF95" s="50">
        <v>0</v>
      </c>
      <c r="DG95" s="54">
        <v>0</v>
      </c>
      <c r="DH95" s="50">
        <f t="shared" si="145"/>
        <v>0</v>
      </c>
      <c r="DI95" s="50">
        <v>0</v>
      </c>
      <c r="DJ95" s="54">
        <v>1190</v>
      </c>
      <c r="DK95" s="50">
        <f t="shared" si="146"/>
        <v>297.5</v>
      </c>
      <c r="DL95" s="54">
        <v>0</v>
      </c>
      <c r="DM95" s="54">
        <v>0</v>
      </c>
      <c r="DN95" s="52">
        <f t="shared" si="147"/>
        <v>1190</v>
      </c>
      <c r="DO95" s="52">
        <f t="shared" si="147"/>
        <v>297.5</v>
      </c>
      <c r="DP95" s="52">
        <f t="shared" si="148"/>
        <v>0</v>
      </c>
    </row>
    <row r="96" spans="1:120" ht="17.25">
      <c r="A96" s="15">
        <v>87</v>
      </c>
      <c r="B96" s="42" t="s">
        <v>93</v>
      </c>
      <c r="C96" s="54">
        <v>822.5</v>
      </c>
      <c r="D96" s="54">
        <v>0</v>
      </c>
      <c r="E96" s="46">
        <f t="shared" si="103"/>
        <v>4258.4</v>
      </c>
      <c r="F96" s="46">
        <f t="shared" si="103"/>
        <v>1064.6</v>
      </c>
      <c r="G96" s="46">
        <f t="shared" si="103"/>
        <v>951</v>
      </c>
      <c r="H96" s="46">
        <f t="shared" si="104"/>
        <v>89.32932556828857</v>
      </c>
      <c r="I96" s="47">
        <f t="shared" si="105"/>
        <v>758.4</v>
      </c>
      <c r="J96" s="47">
        <f t="shared" si="105"/>
        <v>189.6</v>
      </c>
      <c r="K96" s="47">
        <f t="shared" si="105"/>
        <v>76</v>
      </c>
      <c r="L96" s="47">
        <f t="shared" si="106"/>
        <v>40.08438818565401</v>
      </c>
      <c r="M96" s="48">
        <f t="shared" si="107"/>
        <v>350.2</v>
      </c>
      <c r="N96" s="48">
        <f t="shared" si="107"/>
        <v>87.55</v>
      </c>
      <c r="O96" s="48">
        <f t="shared" si="107"/>
        <v>0</v>
      </c>
      <c r="P96" s="49">
        <f t="shared" si="108"/>
        <v>0</v>
      </c>
      <c r="Q96" s="54">
        <v>0.4</v>
      </c>
      <c r="R96" s="50">
        <f t="shared" si="109"/>
        <v>0.1</v>
      </c>
      <c r="S96" s="54">
        <v>0</v>
      </c>
      <c r="T96" s="50">
        <f t="shared" si="110"/>
        <v>0</v>
      </c>
      <c r="U96" s="54">
        <v>228.2</v>
      </c>
      <c r="V96" s="50">
        <f t="shared" si="111"/>
        <v>57.05</v>
      </c>
      <c r="W96" s="54">
        <v>76</v>
      </c>
      <c r="X96" s="50">
        <f t="shared" si="112"/>
        <v>133.216476774759</v>
      </c>
      <c r="Y96" s="54">
        <v>349.8</v>
      </c>
      <c r="Z96" s="50">
        <f t="shared" si="113"/>
        <v>87.45</v>
      </c>
      <c r="AA96" s="54">
        <v>0</v>
      </c>
      <c r="AB96" s="50">
        <f t="shared" si="114"/>
        <v>0</v>
      </c>
      <c r="AC96" s="54">
        <v>0</v>
      </c>
      <c r="AD96" s="50">
        <f t="shared" si="115"/>
        <v>0</v>
      </c>
      <c r="AE96" s="54">
        <v>0</v>
      </c>
      <c r="AF96" s="50" t="e">
        <f t="shared" si="116"/>
        <v>#DIV/0!</v>
      </c>
      <c r="AG96" s="54">
        <v>0</v>
      </c>
      <c r="AH96" s="50">
        <f t="shared" si="117"/>
        <v>0</v>
      </c>
      <c r="AI96" s="54">
        <v>0</v>
      </c>
      <c r="AJ96" s="50" t="e">
        <f t="shared" si="118"/>
        <v>#DIV/0!</v>
      </c>
      <c r="AK96" s="54">
        <v>0</v>
      </c>
      <c r="AL96" s="50">
        <f t="shared" si="119"/>
        <v>0</v>
      </c>
      <c r="AM96" s="50">
        <v>0</v>
      </c>
      <c r="AN96" s="54">
        <v>0</v>
      </c>
      <c r="AO96" s="50">
        <f t="shared" si="120"/>
        <v>0</v>
      </c>
      <c r="AP96" s="50">
        <v>0</v>
      </c>
      <c r="AQ96" s="54">
        <v>3500</v>
      </c>
      <c r="AR96" s="50">
        <f t="shared" si="121"/>
        <v>875</v>
      </c>
      <c r="AS96" s="50">
        <v>875</v>
      </c>
      <c r="AT96" s="54">
        <v>0</v>
      </c>
      <c r="AU96" s="50">
        <f t="shared" si="122"/>
        <v>0</v>
      </c>
      <c r="AV96" s="54">
        <v>0</v>
      </c>
      <c r="AW96" s="54">
        <v>0</v>
      </c>
      <c r="AX96" s="50">
        <f t="shared" si="123"/>
        <v>0</v>
      </c>
      <c r="AY96" s="50">
        <v>0</v>
      </c>
      <c r="AZ96" s="54">
        <v>0</v>
      </c>
      <c r="BA96" s="50">
        <f t="shared" si="124"/>
        <v>0</v>
      </c>
      <c r="BB96" s="50">
        <v>0</v>
      </c>
      <c r="BC96" s="47">
        <f t="shared" si="125"/>
        <v>180</v>
      </c>
      <c r="BD96" s="47">
        <f t="shared" si="125"/>
        <v>45</v>
      </c>
      <c r="BE96" s="47">
        <f t="shared" si="125"/>
        <v>0</v>
      </c>
      <c r="BF96" s="51">
        <f t="shared" si="126"/>
        <v>0</v>
      </c>
      <c r="BG96" s="54">
        <v>180</v>
      </c>
      <c r="BH96" s="50">
        <f t="shared" si="127"/>
        <v>45</v>
      </c>
      <c r="BI96" s="54">
        <v>0</v>
      </c>
      <c r="BJ96" s="54">
        <v>0</v>
      </c>
      <c r="BK96" s="50">
        <f t="shared" si="128"/>
        <v>0</v>
      </c>
      <c r="BL96" s="54">
        <v>0</v>
      </c>
      <c r="BM96" s="54">
        <v>0</v>
      </c>
      <c r="BN96" s="50">
        <f t="shared" si="129"/>
        <v>0</v>
      </c>
      <c r="BO96" s="54">
        <v>0</v>
      </c>
      <c r="BP96" s="54">
        <v>0</v>
      </c>
      <c r="BQ96" s="50">
        <f t="shared" si="130"/>
        <v>0</v>
      </c>
      <c r="BR96" s="54">
        <v>0</v>
      </c>
      <c r="BS96" s="54">
        <v>0</v>
      </c>
      <c r="BT96" s="50">
        <f t="shared" si="131"/>
        <v>0</v>
      </c>
      <c r="BU96" s="50">
        <v>0</v>
      </c>
      <c r="BV96" s="54">
        <v>0</v>
      </c>
      <c r="BW96" s="50">
        <f t="shared" si="132"/>
        <v>0</v>
      </c>
      <c r="BX96" s="50">
        <v>0</v>
      </c>
      <c r="BY96" s="54">
        <v>0</v>
      </c>
      <c r="BZ96" s="50">
        <f t="shared" si="133"/>
        <v>0</v>
      </c>
      <c r="CA96" s="50">
        <v>0</v>
      </c>
      <c r="CB96" s="54">
        <v>0</v>
      </c>
      <c r="CC96" s="50">
        <f t="shared" si="134"/>
        <v>0</v>
      </c>
      <c r="CD96" s="54">
        <v>0</v>
      </c>
      <c r="CE96" s="54">
        <v>0</v>
      </c>
      <c r="CF96" s="50">
        <f t="shared" si="135"/>
        <v>0</v>
      </c>
      <c r="CG96" s="50">
        <v>0</v>
      </c>
      <c r="CH96" s="50">
        <v>0</v>
      </c>
      <c r="CI96" s="50">
        <f t="shared" si="136"/>
        <v>0</v>
      </c>
      <c r="CJ96" s="54">
        <v>0</v>
      </c>
      <c r="CK96" s="54">
        <v>0</v>
      </c>
      <c r="CL96" s="50">
        <f t="shared" si="137"/>
        <v>0</v>
      </c>
      <c r="CM96" s="50">
        <v>0</v>
      </c>
      <c r="CN96" s="54">
        <v>0</v>
      </c>
      <c r="CO96" s="50">
        <f t="shared" si="138"/>
        <v>0</v>
      </c>
      <c r="CP96" s="54">
        <v>0</v>
      </c>
      <c r="CQ96" s="54">
        <v>0</v>
      </c>
      <c r="CR96" s="46">
        <f t="shared" si="139"/>
        <v>4258.4</v>
      </c>
      <c r="CS96" s="46">
        <f t="shared" si="139"/>
        <v>1064.6</v>
      </c>
      <c r="CT96" s="46">
        <f t="shared" si="140"/>
        <v>951</v>
      </c>
      <c r="CU96" s="54">
        <v>0</v>
      </c>
      <c r="CV96" s="50">
        <f t="shared" si="141"/>
        <v>0</v>
      </c>
      <c r="CW96" s="53">
        <v>0</v>
      </c>
      <c r="CX96" s="54">
        <v>0</v>
      </c>
      <c r="CY96" s="50">
        <f t="shared" si="142"/>
        <v>0</v>
      </c>
      <c r="CZ96" s="54">
        <v>0</v>
      </c>
      <c r="DA96" s="54">
        <v>0</v>
      </c>
      <c r="DB96" s="50">
        <f t="shared" si="143"/>
        <v>0</v>
      </c>
      <c r="DC96" s="50">
        <v>0</v>
      </c>
      <c r="DD96" s="54">
        <v>0</v>
      </c>
      <c r="DE96" s="50">
        <f t="shared" si="144"/>
        <v>0</v>
      </c>
      <c r="DF96" s="50">
        <v>0</v>
      </c>
      <c r="DG96" s="54">
        <v>0</v>
      </c>
      <c r="DH96" s="50">
        <f t="shared" si="145"/>
        <v>0</v>
      </c>
      <c r="DI96" s="50">
        <v>0</v>
      </c>
      <c r="DJ96" s="54">
        <v>212</v>
      </c>
      <c r="DK96" s="50">
        <f t="shared" si="146"/>
        <v>53</v>
      </c>
      <c r="DL96" s="54">
        <v>0</v>
      </c>
      <c r="DM96" s="54">
        <v>0</v>
      </c>
      <c r="DN96" s="52">
        <f t="shared" si="147"/>
        <v>212</v>
      </c>
      <c r="DO96" s="52">
        <f t="shared" si="147"/>
        <v>53</v>
      </c>
      <c r="DP96" s="52">
        <f t="shared" si="148"/>
        <v>0</v>
      </c>
    </row>
    <row r="97" spans="1:120" ht="17.25">
      <c r="A97" s="15">
        <v>88</v>
      </c>
      <c r="B97" s="42" t="s">
        <v>94</v>
      </c>
      <c r="C97" s="54">
        <v>506.4</v>
      </c>
      <c r="D97" s="54">
        <v>220</v>
      </c>
      <c r="E97" s="46">
        <f t="shared" si="103"/>
        <v>8545.7</v>
      </c>
      <c r="F97" s="46">
        <f t="shared" si="103"/>
        <v>2136.425</v>
      </c>
      <c r="G97" s="46">
        <f t="shared" si="103"/>
        <v>1852.47</v>
      </c>
      <c r="H97" s="46">
        <f t="shared" si="104"/>
        <v>86.70887112816972</v>
      </c>
      <c r="I97" s="47">
        <f t="shared" si="105"/>
        <v>1378.5</v>
      </c>
      <c r="J97" s="47">
        <f t="shared" si="105"/>
        <v>344.625</v>
      </c>
      <c r="K97" s="47">
        <f t="shared" si="105"/>
        <v>60.67</v>
      </c>
      <c r="L97" s="47">
        <f t="shared" si="106"/>
        <v>17.604642727602467</v>
      </c>
      <c r="M97" s="48">
        <f t="shared" si="107"/>
        <v>498.5</v>
      </c>
      <c r="N97" s="48">
        <f t="shared" si="107"/>
        <v>124.625</v>
      </c>
      <c r="O97" s="48">
        <f t="shared" si="107"/>
        <v>25.17</v>
      </c>
      <c r="P97" s="49">
        <f t="shared" si="108"/>
        <v>20.196589769307923</v>
      </c>
      <c r="Q97" s="54">
        <v>3.5</v>
      </c>
      <c r="R97" s="50">
        <f t="shared" si="109"/>
        <v>0.875</v>
      </c>
      <c r="S97" s="54">
        <v>1.67</v>
      </c>
      <c r="T97" s="50">
        <f t="shared" si="110"/>
        <v>190.85714285714286</v>
      </c>
      <c r="U97" s="54">
        <v>640</v>
      </c>
      <c r="V97" s="50">
        <f t="shared" si="111"/>
        <v>160</v>
      </c>
      <c r="W97" s="54">
        <v>35.5</v>
      </c>
      <c r="X97" s="50">
        <f t="shared" si="112"/>
        <v>22.1875</v>
      </c>
      <c r="Y97" s="54">
        <v>495</v>
      </c>
      <c r="Z97" s="50">
        <f t="shared" si="113"/>
        <v>123.75</v>
      </c>
      <c r="AA97" s="54">
        <v>23.5</v>
      </c>
      <c r="AB97" s="50">
        <f t="shared" si="114"/>
        <v>18.98989898989899</v>
      </c>
      <c r="AC97" s="54">
        <v>40</v>
      </c>
      <c r="AD97" s="50">
        <f t="shared" si="115"/>
        <v>10</v>
      </c>
      <c r="AE97" s="54">
        <v>0</v>
      </c>
      <c r="AF97" s="50">
        <f t="shared" si="116"/>
        <v>0</v>
      </c>
      <c r="AG97" s="54">
        <v>0</v>
      </c>
      <c r="AH97" s="50">
        <f t="shared" si="117"/>
        <v>0</v>
      </c>
      <c r="AI97" s="54">
        <v>0</v>
      </c>
      <c r="AJ97" s="50" t="e">
        <f t="shared" si="118"/>
        <v>#DIV/0!</v>
      </c>
      <c r="AK97" s="54">
        <v>0</v>
      </c>
      <c r="AL97" s="50">
        <f t="shared" si="119"/>
        <v>0</v>
      </c>
      <c r="AM97" s="50">
        <v>0</v>
      </c>
      <c r="AN97" s="54">
        <v>0</v>
      </c>
      <c r="AO97" s="50">
        <f t="shared" si="120"/>
        <v>0</v>
      </c>
      <c r="AP97" s="50">
        <v>0</v>
      </c>
      <c r="AQ97" s="54">
        <v>7167.2</v>
      </c>
      <c r="AR97" s="50">
        <f t="shared" si="121"/>
        <v>1791.8</v>
      </c>
      <c r="AS97" s="50">
        <v>1791.8</v>
      </c>
      <c r="AT97" s="54">
        <v>0</v>
      </c>
      <c r="AU97" s="50">
        <f t="shared" si="122"/>
        <v>0</v>
      </c>
      <c r="AV97" s="54">
        <v>0</v>
      </c>
      <c r="AW97" s="54">
        <v>0</v>
      </c>
      <c r="AX97" s="50">
        <f t="shared" si="123"/>
        <v>0</v>
      </c>
      <c r="AY97" s="50">
        <v>0</v>
      </c>
      <c r="AZ97" s="54">
        <v>0</v>
      </c>
      <c r="BA97" s="50">
        <f t="shared" si="124"/>
        <v>0</v>
      </c>
      <c r="BB97" s="50">
        <v>0</v>
      </c>
      <c r="BC97" s="47">
        <f t="shared" si="125"/>
        <v>200</v>
      </c>
      <c r="BD97" s="47">
        <f t="shared" si="125"/>
        <v>50</v>
      </c>
      <c r="BE97" s="47">
        <f t="shared" si="125"/>
        <v>0</v>
      </c>
      <c r="BF97" s="51">
        <f t="shared" si="126"/>
        <v>0</v>
      </c>
      <c r="BG97" s="54">
        <v>200</v>
      </c>
      <c r="BH97" s="50">
        <f t="shared" si="127"/>
        <v>50</v>
      </c>
      <c r="BI97" s="54">
        <v>0</v>
      </c>
      <c r="BJ97" s="54">
        <v>0</v>
      </c>
      <c r="BK97" s="50">
        <f t="shared" si="128"/>
        <v>0</v>
      </c>
      <c r="BL97" s="54">
        <v>0</v>
      </c>
      <c r="BM97" s="54">
        <v>0</v>
      </c>
      <c r="BN97" s="50">
        <f t="shared" si="129"/>
        <v>0</v>
      </c>
      <c r="BO97" s="54">
        <v>0</v>
      </c>
      <c r="BP97" s="54">
        <v>0</v>
      </c>
      <c r="BQ97" s="50">
        <f t="shared" si="130"/>
        <v>0</v>
      </c>
      <c r="BR97" s="54">
        <v>0</v>
      </c>
      <c r="BS97" s="54">
        <v>0</v>
      </c>
      <c r="BT97" s="50">
        <f t="shared" si="131"/>
        <v>0</v>
      </c>
      <c r="BU97" s="50">
        <v>0</v>
      </c>
      <c r="BV97" s="54">
        <v>0</v>
      </c>
      <c r="BW97" s="50">
        <f t="shared" si="132"/>
        <v>0</v>
      </c>
      <c r="BX97" s="50">
        <v>0</v>
      </c>
      <c r="BY97" s="54">
        <v>0</v>
      </c>
      <c r="BZ97" s="50">
        <f t="shared" si="133"/>
        <v>0</v>
      </c>
      <c r="CA97" s="50">
        <v>0</v>
      </c>
      <c r="CB97" s="54">
        <v>0</v>
      </c>
      <c r="CC97" s="50">
        <f t="shared" si="134"/>
        <v>0</v>
      </c>
      <c r="CD97" s="54">
        <v>0</v>
      </c>
      <c r="CE97" s="54">
        <v>0</v>
      </c>
      <c r="CF97" s="50">
        <f t="shared" si="135"/>
        <v>0</v>
      </c>
      <c r="CG97" s="50">
        <v>0</v>
      </c>
      <c r="CH97" s="50">
        <v>0</v>
      </c>
      <c r="CI97" s="50">
        <f t="shared" si="136"/>
        <v>0</v>
      </c>
      <c r="CJ97" s="54">
        <v>0</v>
      </c>
      <c r="CK97" s="54">
        <v>0</v>
      </c>
      <c r="CL97" s="50">
        <f t="shared" si="137"/>
        <v>0</v>
      </c>
      <c r="CM97" s="50">
        <v>0</v>
      </c>
      <c r="CN97" s="54">
        <v>0</v>
      </c>
      <c r="CO97" s="50">
        <f t="shared" si="138"/>
        <v>0</v>
      </c>
      <c r="CP97" s="54">
        <v>0</v>
      </c>
      <c r="CQ97" s="54">
        <v>0</v>
      </c>
      <c r="CR97" s="46">
        <f t="shared" si="139"/>
        <v>8545.7</v>
      </c>
      <c r="CS97" s="46">
        <f t="shared" si="139"/>
        <v>2136.425</v>
      </c>
      <c r="CT97" s="46">
        <f t="shared" si="140"/>
        <v>1852.47</v>
      </c>
      <c r="CU97" s="54">
        <v>0</v>
      </c>
      <c r="CV97" s="50">
        <f t="shared" si="141"/>
        <v>0</v>
      </c>
      <c r="CW97" s="53">
        <v>0</v>
      </c>
      <c r="CX97" s="54">
        <v>0</v>
      </c>
      <c r="CY97" s="50">
        <f t="shared" si="142"/>
        <v>0</v>
      </c>
      <c r="CZ97" s="54">
        <v>0</v>
      </c>
      <c r="DA97" s="54">
        <v>0</v>
      </c>
      <c r="DB97" s="50">
        <f t="shared" si="143"/>
        <v>0</v>
      </c>
      <c r="DC97" s="50">
        <v>0</v>
      </c>
      <c r="DD97" s="54">
        <v>0</v>
      </c>
      <c r="DE97" s="50">
        <f t="shared" si="144"/>
        <v>0</v>
      </c>
      <c r="DF97" s="50">
        <v>0</v>
      </c>
      <c r="DG97" s="54">
        <v>0</v>
      </c>
      <c r="DH97" s="50">
        <f t="shared" si="145"/>
        <v>0</v>
      </c>
      <c r="DI97" s="50">
        <v>0</v>
      </c>
      <c r="DJ97" s="54">
        <v>430</v>
      </c>
      <c r="DK97" s="50">
        <f t="shared" si="146"/>
        <v>107.5</v>
      </c>
      <c r="DL97" s="54">
        <v>0</v>
      </c>
      <c r="DM97" s="54">
        <v>0</v>
      </c>
      <c r="DN97" s="52">
        <f t="shared" si="147"/>
        <v>430</v>
      </c>
      <c r="DO97" s="52">
        <f t="shared" si="147"/>
        <v>107.5</v>
      </c>
      <c r="DP97" s="52">
        <f t="shared" si="148"/>
        <v>0</v>
      </c>
    </row>
    <row r="98" spans="1:120" ht="17.25">
      <c r="A98" s="15">
        <v>89</v>
      </c>
      <c r="B98" s="42" t="s">
        <v>95</v>
      </c>
      <c r="C98" s="54">
        <v>1909.2</v>
      </c>
      <c r="D98" s="54">
        <v>0</v>
      </c>
      <c r="E98" s="46">
        <f t="shared" si="103"/>
        <v>11738.800000000001</v>
      </c>
      <c r="F98" s="46">
        <f t="shared" si="103"/>
        <v>2934.7000000000003</v>
      </c>
      <c r="G98" s="46">
        <f t="shared" si="103"/>
        <v>3483</v>
      </c>
      <c r="H98" s="46">
        <f t="shared" si="104"/>
        <v>118.68334071625719</v>
      </c>
      <c r="I98" s="47">
        <f t="shared" si="105"/>
        <v>3553.7</v>
      </c>
      <c r="J98" s="47">
        <f t="shared" si="105"/>
        <v>888.425</v>
      </c>
      <c r="K98" s="47">
        <f t="shared" si="105"/>
        <v>1436.6999999999998</v>
      </c>
      <c r="L98" s="47">
        <f t="shared" si="106"/>
        <v>161.71314404704952</v>
      </c>
      <c r="M98" s="48">
        <f t="shared" si="107"/>
        <v>1227</v>
      </c>
      <c r="N98" s="48">
        <f t="shared" si="107"/>
        <v>306.75</v>
      </c>
      <c r="O98" s="48">
        <f t="shared" si="107"/>
        <v>543.0600000000001</v>
      </c>
      <c r="P98" s="49">
        <f t="shared" si="108"/>
        <v>177.03667481662595</v>
      </c>
      <c r="Q98" s="54">
        <v>20</v>
      </c>
      <c r="R98" s="50">
        <f t="shared" si="109"/>
        <v>5</v>
      </c>
      <c r="S98" s="54">
        <v>19.83</v>
      </c>
      <c r="T98" s="50">
        <f t="shared" si="110"/>
        <v>396.59999999999997</v>
      </c>
      <c r="U98" s="54">
        <v>2000</v>
      </c>
      <c r="V98" s="50">
        <f t="shared" si="111"/>
        <v>500</v>
      </c>
      <c r="W98" s="54">
        <v>792.06</v>
      </c>
      <c r="X98" s="50">
        <f t="shared" si="112"/>
        <v>158.412</v>
      </c>
      <c r="Y98" s="54">
        <v>1207</v>
      </c>
      <c r="Z98" s="50">
        <f t="shared" si="113"/>
        <v>301.75</v>
      </c>
      <c r="AA98" s="54">
        <v>523.23</v>
      </c>
      <c r="AB98" s="50">
        <f t="shared" si="114"/>
        <v>173.39850869925434</v>
      </c>
      <c r="AC98" s="54">
        <v>24</v>
      </c>
      <c r="AD98" s="50">
        <f t="shared" si="115"/>
        <v>6</v>
      </c>
      <c r="AE98" s="54">
        <v>6</v>
      </c>
      <c r="AF98" s="50">
        <f t="shared" si="116"/>
        <v>100</v>
      </c>
      <c r="AG98" s="54">
        <v>0</v>
      </c>
      <c r="AH98" s="50">
        <f t="shared" si="117"/>
        <v>0</v>
      </c>
      <c r="AI98" s="54">
        <v>0</v>
      </c>
      <c r="AJ98" s="50" t="e">
        <f t="shared" si="118"/>
        <v>#DIV/0!</v>
      </c>
      <c r="AK98" s="54">
        <v>0</v>
      </c>
      <c r="AL98" s="50">
        <f t="shared" si="119"/>
        <v>0</v>
      </c>
      <c r="AM98" s="50">
        <v>0</v>
      </c>
      <c r="AN98" s="54">
        <v>0</v>
      </c>
      <c r="AO98" s="50">
        <f t="shared" si="120"/>
        <v>0</v>
      </c>
      <c r="AP98" s="50">
        <v>0</v>
      </c>
      <c r="AQ98" s="54">
        <v>8185.1</v>
      </c>
      <c r="AR98" s="50">
        <f t="shared" si="121"/>
        <v>2046.275</v>
      </c>
      <c r="AS98" s="50">
        <v>2046.3</v>
      </c>
      <c r="AT98" s="54">
        <v>0</v>
      </c>
      <c r="AU98" s="50">
        <f t="shared" si="122"/>
        <v>0</v>
      </c>
      <c r="AV98" s="54">
        <v>0</v>
      </c>
      <c r="AW98" s="54">
        <v>0</v>
      </c>
      <c r="AX98" s="50">
        <f t="shared" si="123"/>
        <v>0</v>
      </c>
      <c r="AY98" s="50">
        <v>0</v>
      </c>
      <c r="AZ98" s="54">
        <v>0</v>
      </c>
      <c r="BA98" s="50">
        <f t="shared" si="124"/>
        <v>0</v>
      </c>
      <c r="BB98" s="50">
        <v>0</v>
      </c>
      <c r="BC98" s="47">
        <f t="shared" si="125"/>
        <v>302.7</v>
      </c>
      <c r="BD98" s="47">
        <f t="shared" si="125"/>
        <v>75.675</v>
      </c>
      <c r="BE98" s="47">
        <f t="shared" si="125"/>
        <v>95.58</v>
      </c>
      <c r="BF98" s="51">
        <f t="shared" si="126"/>
        <v>126.30327056491576</v>
      </c>
      <c r="BG98" s="54">
        <v>302.7</v>
      </c>
      <c r="BH98" s="50">
        <f t="shared" si="127"/>
        <v>75.675</v>
      </c>
      <c r="BI98" s="54">
        <v>95.58</v>
      </c>
      <c r="BJ98" s="54">
        <v>0</v>
      </c>
      <c r="BK98" s="50">
        <f t="shared" si="128"/>
        <v>0</v>
      </c>
      <c r="BL98" s="54">
        <v>0</v>
      </c>
      <c r="BM98" s="54">
        <v>0</v>
      </c>
      <c r="BN98" s="50">
        <f t="shared" si="129"/>
        <v>0</v>
      </c>
      <c r="BO98" s="54">
        <v>0</v>
      </c>
      <c r="BP98" s="54">
        <v>0</v>
      </c>
      <c r="BQ98" s="50">
        <f t="shared" si="130"/>
        <v>0</v>
      </c>
      <c r="BR98" s="54">
        <v>0</v>
      </c>
      <c r="BS98" s="54">
        <v>0</v>
      </c>
      <c r="BT98" s="50">
        <f t="shared" si="131"/>
        <v>0</v>
      </c>
      <c r="BU98" s="50">
        <v>0</v>
      </c>
      <c r="BV98" s="54">
        <v>0</v>
      </c>
      <c r="BW98" s="50">
        <f t="shared" si="132"/>
        <v>0</v>
      </c>
      <c r="BX98" s="50">
        <v>0</v>
      </c>
      <c r="BY98" s="54">
        <v>0</v>
      </c>
      <c r="BZ98" s="50">
        <f t="shared" si="133"/>
        <v>0</v>
      </c>
      <c r="CA98" s="50">
        <v>0</v>
      </c>
      <c r="CB98" s="54">
        <v>0</v>
      </c>
      <c r="CC98" s="50">
        <f t="shared" si="134"/>
        <v>0</v>
      </c>
      <c r="CD98" s="54">
        <v>0</v>
      </c>
      <c r="CE98" s="54">
        <v>0</v>
      </c>
      <c r="CF98" s="50">
        <f t="shared" si="135"/>
        <v>0</v>
      </c>
      <c r="CG98" s="50">
        <v>0</v>
      </c>
      <c r="CH98" s="50">
        <v>0</v>
      </c>
      <c r="CI98" s="50">
        <f t="shared" si="136"/>
        <v>0</v>
      </c>
      <c r="CJ98" s="54">
        <v>0</v>
      </c>
      <c r="CK98" s="54">
        <v>0</v>
      </c>
      <c r="CL98" s="50">
        <f t="shared" si="137"/>
        <v>0</v>
      </c>
      <c r="CM98" s="50">
        <v>0</v>
      </c>
      <c r="CN98" s="54">
        <v>0</v>
      </c>
      <c r="CO98" s="50">
        <f t="shared" si="138"/>
        <v>0</v>
      </c>
      <c r="CP98" s="54">
        <v>0</v>
      </c>
      <c r="CQ98" s="54">
        <v>0</v>
      </c>
      <c r="CR98" s="46">
        <f t="shared" si="139"/>
        <v>11738.800000000001</v>
      </c>
      <c r="CS98" s="46">
        <f t="shared" si="139"/>
        <v>2934.7000000000003</v>
      </c>
      <c r="CT98" s="46">
        <f t="shared" si="140"/>
        <v>3483</v>
      </c>
      <c r="CU98" s="54">
        <v>0</v>
      </c>
      <c r="CV98" s="50">
        <f t="shared" si="141"/>
        <v>0</v>
      </c>
      <c r="CW98" s="53">
        <v>0</v>
      </c>
      <c r="CX98" s="54">
        <v>0</v>
      </c>
      <c r="CY98" s="50">
        <f t="shared" si="142"/>
        <v>0</v>
      </c>
      <c r="CZ98" s="54">
        <v>0</v>
      </c>
      <c r="DA98" s="54">
        <v>0</v>
      </c>
      <c r="DB98" s="50">
        <f t="shared" si="143"/>
        <v>0</v>
      </c>
      <c r="DC98" s="50">
        <v>0</v>
      </c>
      <c r="DD98" s="54">
        <v>0</v>
      </c>
      <c r="DE98" s="50">
        <f t="shared" si="144"/>
        <v>0</v>
      </c>
      <c r="DF98" s="50">
        <v>0</v>
      </c>
      <c r="DG98" s="54">
        <v>0</v>
      </c>
      <c r="DH98" s="50">
        <f t="shared" si="145"/>
        <v>0</v>
      </c>
      <c r="DI98" s="50">
        <v>0</v>
      </c>
      <c r="DJ98" s="54">
        <v>600</v>
      </c>
      <c r="DK98" s="50">
        <f t="shared" si="146"/>
        <v>150</v>
      </c>
      <c r="DL98" s="54">
        <v>0</v>
      </c>
      <c r="DM98" s="54">
        <v>0</v>
      </c>
      <c r="DN98" s="52">
        <f t="shared" si="147"/>
        <v>600</v>
      </c>
      <c r="DO98" s="52">
        <f t="shared" si="147"/>
        <v>150</v>
      </c>
      <c r="DP98" s="52">
        <f t="shared" si="148"/>
        <v>0</v>
      </c>
    </row>
    <row r="99" spans="1:120" ht="17.25">
      <c r="A99" s="15">
        <v>90</v>
      </c>
      <c r="B99" s="42" t="s">
        <v>96</v>
      </c>
      <c r="C99" s="54">
        <v>1977</v>
      </c>
      <c r="D99" s="54">
        <v>0</v>
      </c>
      <c r="E99" s="46">
        <f t="shared" si="103"/>
        <v>11009</v>
      </c>
      <c r="F99" s="46">
        <f t="shared" si="103"/>
        <v>2752.25</v>
      </c>
      <c r="G99" s="46">
        <f t="shared" si="103"/>
        <v>2665.32</v>
      </c>
      <c r="H99" s="46">
        <f t="shared" si="104"/>
        <v>96.84149332364429</v>
      </c>
      <c r="I99" s="47">
        <f t="shared" si="105"/>
        <v>1938.6999999999998</v>
      </c>
      <c r="J99" s="47">
        <f t="shared" si="105"/>
        <v>484.67499999999995</v>
      </c>
      <c r="K99" s="47">
        <f t="shared" si="105"/>
        <v>397.72</v>
      </c>
      <c r="L99" s="47">
        <f t="shared" si="106"/>
        <v>82.05911177593234</v>
      </c>
      <c r="M99" s="48">
        <f t="shared" si="107"/>
        <v>435.4</v>
      </c>
      <c r="N99" s="48">
        <f t="shared" si="107"/>
        <v>108.85</v>
      </c>
      <c r="O99" s="48">
        <f t="shared" si="107"/>
        <v>51.57</v>
      </c>
      <c r="P99" s="49">
        <f t="shared" si="108"/>
        <v>47.37712448323381</v>
      </c>
      <c r="Q99" s="54">
        <v>25.9</v>
      </c>
      <c r="R99" s="50">
        <f t="shared" si="109"/>
        <v>6.475</v>
      </c>
      <c r="S99" s="54">
        <v>0</v>
      </c>
      <c r="T99" s="50">
        <f t="shared" si="110"/>
        <v>0</v>
      </c>
      <c r="U99" s="54">
        <v>868.2</v>
      </c>
      <c r="V99" s="50">
        <f t="shared" si="111"/>
        <v>217.05</v>
      </c>
      <c r="W99" s="54">
        <v>287.35</v>
      </c>
      <c r="X99" s="50">
        <f t="shared" si="112"/>
        <v>132.3888504952776</v>
      </c>
      <c r="Y99" s="54">
        <v>409.5</v>
      </c>
      <c r="Z99" s="50">
        <f t="shared" si="113"/>
        <v>102.375</v>
      </c>
      <c r="AA99" s="54">
        <v>51.57</v>
      </c>
      <c r="AB99" s="50">
        <f t="shared" si="114"/>
        <v>50.37362637362637</v>
      </c>
      <c r="AC99" s="54">
        <v>0</v>
      </c>
      <c r="AD99" s="50">
        <f t="shared" si="115"/>
        <v>0</v>
      </c>
      <c r="AE99" s="54">
        <v>0</v>
      </c>
      <c r="AF99" s="50" t="e">
        <f t="shared" si="116"/>
        <v>#DIV/0!</v>
      </c>
      <c r="AG99" s="54">
        <v>0</v>
      </c>
      <c r="AH99" s="50">
        <f t="shared" si="117"/>
        <v>0</v>
      </c>
      <c r="AI99" s="54">
        <v>0</v>
      </c>
      <c r="AJ99" s="50" t="e">
        <f t="shared" si="118"/>
        <v>#DIV/0!</v>
      </c>
      <c r="AK99" s="54">
        <v>0</v>
      </c>
      <c r="AL99" s="50">
        <f t="shared" si="119"/>
        <v>0</v>
      </c>
      <c r="AM99" s="50">
        <v>0</v>
      </c>
      <c r="AN99" s="54">
        <v>0</v>
      </c>
      <c r="AO99" s="50">
        <f t="shared" si="120"/>
        <v>0</v>
      </c>
      <c r="AP99" s="50">
        <v>0</v>
      </c>
      <c r="AQ99" s="54">
        <v>9070.3</v>
      </c>
      <c r="AR99" s="50">
        <f t="shared" si="121"/>
        <v>2267.575</v>
      </c>
      <c r="AS99" s="50">
        <v>2267.6</v>
      </c>
      <c r="AT99" s="54">
        <v>0</v>
      </c>
      <c r="AU99" s="50">
        <f t="shared" si="122"/>
        <v>0</v>
      </c>
      <c r="AV99" s="54">
        <v>0</v>
      </c>
      <c r="AW99" s="54">
        <v>0</v>
      </c>
      <c r="AX99" s="50">
        <f t="shared" si="123"/>
        <v>0</v>
      </c>
      <c r="AY99" s="50">
        <v>0</v>
      </c>
      <c r="AZ99" s="54">
        <v>0</v>
      </c>
      <c r="BA99" s="50">
        <f t="shared" si="124"/>
        <v>0</v>
      </c>
      <c r="BB99" s="50">
        <v>0</v>
      </c>
      <c r="BC99" s="47">
        <f t="shared" si="125"/>
        <v>334</v>
      </c>
      <c r="BD99" s="47">
        <f t="shared" si="125"/>
        <v>83.5</v>
      </c>
      <c r="BE99" s="47">
        <f t="shared" si="125"/>
        <v>58.8</v>
      </c>
      <c r="BF99" s="51">
        <f t="shared" si="126"/>
        <v>70.41916167664671</v>
      </c>
      <c r="BG99" s="54">
        <v>234</v>
      </c>
      <c r="BH99" s="50">
        <f t="shared" si="127"/>
        <v>58.5</v>
      </c>
      <c r="BI99" s="54">
        <v>58.8</v>
      </c>
      <c r="BJ99" s="54">
        <v>100</v>
      </c>
      <c r="BK99" s="50">
        <f t="shared" si="128"/>
        <v>25</v>
      </c>
      <c r="BL99" s="54">
        <v>0</v>
      </c>
      <c r="BM99" s="54">
        <v>0</v>
      </c>
      <c r="BN99" s="50">
        <f t="shared" si="129"/>
        <v>0</v>
      </c>
      <c r="BO99" s="54">
        <v>0</v>
      </c>
      <c r="BP99" s="54">
        <v>0</v>
      </c>
      <c r="BQ99" s="50">
        <f t="shared" si="130"/>
        <v>0</v>
      </c>
      <c r="BR99" s="54">
        <v>0</v>
      </c>
      <c r="BS99" s="54">
        <v>0</v>
      </c>
      <c r="BT99" s="50">
        <f t="shared" si="131"/>
        <v>0</v>
      </c>
      <c r="BU99" s="50">
        <v>0</v>
      </c>
      <c r="BV99" s="54">
        <v>0</v>
      </c>
      <c r="BW99" s="50">
        <f t="shared" si="132"/>
        <v>0</v>
      </c>
      <c r="BX99" s="50">
        <v>0</v>
      </c>
      <c r="BY99" s="54">
        <v>0</v>
      </c>
      <c r="BZ99" s="50">
        <f t="shared" si="133"/>
        <v>0</v>
      </c>
      <c r="CA99" s="50">
        <v>0</v>
      </c>
      <c r="CB99" s="54">
        <v>0</v>
      </c>
      <c r="CC99" s="50">
        <f t="shared" si="134"/>
        <v>0</v>
      </c>
      <c r="CD99" s="54">
        <v>0</v>
      </c>
      <c r="CE99" s="54">
        <v>0</v>
      </c>
      <c r="CF99" s="50">
        <f t="shared" si="135"/>
        <v>0</v>
      </c>
      <c r="CG99" s="50">
        <v>0</v>
      </c>
      <c r="CH99" s="50">
        <v>0</v>
      </c>
      <c r="CI99" s="50">
        <f t="shared" si="136"/>
        <v>0</v>
      </c>
      <c r="CJ99" s="54">
        <v>0</v>
      </c>
      <c r="CK99" s="54">
        <v>0</v>
      </c>
      <c r="CL99" s="50">
        <f t="shared" si="137"/>
        <v>0</v>
      </c>
      <c r="CM99" s="50">
        <v>0</v>
      </c>
      <c r="CN99" s="54">
        <v>301.1</v>
      </c>
      <c r="CO99" s="50">
        <f t="shared" si="138"/>
        <v>75.275</v>
      </c>
      <c r="CP99" s="54">
        <v>0</v>
      </c>
      <c r="CQ99" s="54">
        <v>0</v>
      </c>
      <c r="CR99" s="46">
        <f t="shared" si="139"/>
        <v>11009</v>
      </c>
      <c r="CS99" s="46">
        <f t="shared" si="139"/>
        <v>2752.25</v>
      </c>
      <c r="CT99" s="46">
        <f t="shared" si="140"/>
        <v>2665.32</v>
      </c>
      <c r="CU99" s="54">
        <v>0</v>
      </c>
      <c r="CV99" s="50">
        <f t="shared" si="141"/>
        <v>0</v>
      </c>
      <c r="CW99" s="53">
        <v>0</v>
      </c>
      <c r="CX99" s="54">
        <v>0</v>
      </c>
      <c r="CY99" s="50">
        <f t="shared" si="142"/>
        <v>0</v>
      </c>
      <c r="CZ99" s="54">
        <v>0</v>
      </c>
      <c r="DA99" s="54">
        <v>0</v>
      </c>
      <c r="DB99" s="50">
        <f t="shared" si="143"/>
        <v>0</v>
      </c>
      <c r="DC99" s="50">
        <v>0</v>
      </c>
      <c r="DD99" s="54">
        <v>0</v>
      </c>
      <c r="DE99" s="50">
        <f t="shared" si="144"/>
        <v>0</v>
      </c>
      <c r="DF99" s="50">
        <v>0</v>
      </c>
      <c r="DG99" s="54">
        <v>0</v>
      </c>
      <c r="DH99" s="50">
        <f t="shared" si="145"/>
        <v>0</v>
      </c>
      <c r="DI99" s="50">
        <v>0</v>
      </c>
      <c r="DJ99" s="54">
        <v>560</v>
      </c>
      <c r="DK99" s="50">
        <f t="shared" si="146"/>
        <v>140</v>
      </c>
      <c r="DL99" s="54">
        <v>0</v>
      </c>
      <c r="DM99" s="54">
        <v>0</v>
      </c>
      <c r="DN99" s="52">
        <f t="shared" si="147"/>
        <v>560</v>
      </c>
      <c r="DO99" s="52">
        <f t="shared" si="147"/>
        <v>140</v>
      </c>
      <c r="DP99" s="52">
        <f t="shared" si="148"/>
        <v>0</v>
      </c>
    </row>
    <row r="100" spans="1:120" ht="17.25">
      <c r="A100" s="15">
        <v>91</v>
      </c>
      <c r="B100" s="42" t="s">
        <v>97</v>
      </c>
      <c r="C100" s="50">
        <v>0.6</v>
      </c>
      <c r="D100" s="50">
        <v>4308</v>
      </c>
      <c r="E100" s="46">
        <f t="shared" si="103"/>
        <v>115999.99999999999</v>
      </c>
      <c r="F100" s="46">
        <f t="shared" si="103"/>
        <v>28999.999999999996</v>
      </c>
      <c r="G100" s="46">
        <f t="shared" si="103"/>
        <v>27431.800000000007</v>
      </c>
      <c r="H100" s="46">
        <f t="shared" si="104"/>
        <v>94.59241379310347</v>
      </c>
      <c r="I100" s="47">
        <f t="shared" si="105"/>
        <v>37112.2</v>
      </c>
      <c r="J100" s="47">
        <f t="shared" si="105"/>
        <v>9278.05</v>
      </c>
      <c r="K100" s="47">
        <f t="shared" si="105"/>
        <v>9257</v>
      </c>
      <c r="L100" s="47">
        <f t="shared" si="106"/>
        <v>99.77312042940058</v>
      </c>
      <c r="M100" s="48">
        <f t="shared" si="107"/>
        <v>14910</v>
      </c>
      <c r="N100" s="48">
        <f t="shared" si="107"/>
        <v>3727.5</v>
      </c>
      <c r="O100" s="48">
        <f t="shared" si="107"/>
        <v>3445.85</v>
      </c>
      <c r="P100" s="49">
        <f t="shared" si="108"/>
        <v>92.44399731723675</v>
      </c>
      <c r="Q100" s="50">
        <v>2025</v>
      </c>
      <c r="R100" s="50">
        <f t="shared" si="109"/>
        <v>506.25</v>
      </c>
      <c r="S100" s="50">
        <v>392.95</v>
      </c>
      <c r="T100" s="50">
        <f t="shared" si="110"/>
        <v>77.61975308641975</v>
      </c>
      <c r="U100" s="50">
        <v>5160</v>
      </c>
      <c r="V100" s="50">
        <f t="shared" si="111"/>
        <v>1290</v>
      </c>
      <c r="W100" s="50">
        <v>2596.53</v>
      </c>
      <c r="X100" s="50">
        <f t="shared" si="112"/>
        <v>201.28139534883724</v>
      </c>
      <c r="Y100" s="50">
        <v>12885</v>
      </c>
      <c r="Z100" s="50">
        <f t="shared" si="113"/>
        <v>3221.25</v>
      </c>
      <c r="AA100" s="50">
        <v>3052.9</v>
      </c>
      <c r="AB100" s="50">
        <f t="shared" si="114"/>
        <v>94.77376794722545</v>
      </c>
      <c r="AC100" s="50">
        <v>3300</v>
      </c>
      <c r="AD100" s="50">
        <f t="shared" si="115"/>
        <v>825</v>
      </c>
      <c r="AE100" s="50">
        <v>810.32</v>
      </c>
      <c r="AF100" s="50">
        <f t="shared" si="116"/>
        <v>98.22060606060606</v>
      </c>
      <c r="AG100" s="50">
        <v>5000</v>
      </c>
      <c r="AH100" s="50">
        <f t="shared" si="117"/>
        <v>1250</v>
      </c>
      <c r="AI100" s="50">
        <v>1438.4</v>
      </c>
      <c r="AJ100" s="50">
        <f t="shared" si="118"/>
        <v>115.072</v>
      </c>
      <c r="AK100" s="50">
        <v>0</v>
      </c>
      <c r="AL100" s="50">
        <f t="shared" si="119"/>
        <v>0</v>
      </c>
      <c r="AM100" s="50">
        <v>0</v>
      </c>
      <c r="AN100" s="50">
        <v>5410</v>
      </c>
      <c r="AO100" s="50">
        <f t="shared" si="120"/>
        <v>1352.5</v>
      </c>
      <c r="AP100" s="50">
        <v>0</v>
      </c>
      <c r="AQ100" s="50">
        <v>69070.9</v>
      </c>
      <c r="AR100" s="50">
        <f t="shared" si="121"/>
        <v>17267.725</v>
      </c>
      <c r="AS100" s="50">
        <v>17267.7</v>
      </c>
      <c r="AT100" s="50">
        <v>1881.9</v>
      </c>
      <c r="AU100" s="50">
        <f t="shared" si="122"/>
        <v>470.475</v>
      </c>
      <c r="AV100" s="50">
        <v>376.2</v>
      </c>
      <c r="AW100" s="50">
        <v>0</v>
      </c>
      <c r="AX100" s="50">
        <f t="shared" si="123"/>
        <v>0</v>
      </c>
      <c r="AY100" s="50">
        <v>0</v>
      </c>
      <c r="AZ100" s="50">
        <v>0</v>
      </c>
      <c r="BA100" s="50">
        <f t="shared" si="124"/>
        <v>0</v>
      </c>
      <c r="BB100" s="50">
        <v>0</v>
      </c>
      <c r="BC100" s="47">
        <f t="shared" si="125"/>
        <v>4900</v>
      </c>
      <c r="BD100" s="47">
        <f t="shared" si="125"/>
        <v>1225</v>
      </c>
      <c r="BE100" s="47">
        <f t="shared" si="125"/>
        <v>633.9</v>
      </c>
      <c r="BF100" s="51">
        <f t="shared" si="126"/>
        <v>51.7469387755102</v>
      </c>
      <c r="BG100" s="50">
        <v>900</v>
      </c>
      <c r="BH100" s="50">
        <f t="shared" si="127"/>
        <v>225</v>
      </c>
      <c r="BI100" s="50">
        <v>104.9</v>
      </c>
      <c r="BJ100" s="50">
        <v>0</v>
      </c>
      <c r="BK100" s="50">
        <f t="shared" si="128"/>
        <v>0</v>
      </c>
      <c r="BL100" s="50">
        <v>0</v>
      </c>
      <c r="BM100" s="50">
        <v>0</v>
      </c>
      <c r="BN100" s="50">
        <f t="shared" si="129"/>
        <v>0</v>
      </c>
      <c r="BO100" s="54">
        <v>0</v>
      </c>
      <c r="BP100" s="50">
        <v>4000</v>
      </c>
      <c r="BQ100" s="50">
        <f t="shared" si="130"/>
        <v>1000</v>
      </c>
      <c r="BR100" s="50">
        <v>529</v>
      </c>
      <c r="BS100" s="50">
        <v>0</v>
      </c>
      <c r="BT100" s="50">
        <f t="shared" si="131"/>
        <v>0</v>
      </c>
      <c r="BU100" s="50">
        <v>0</v>
      </c>
      <c r="BV100" s="50">
        <v>2525</v>
      </c>
      <c r="BW100" s="50">
        <f t="shared" si="132"/>
        <v>631.25</v>
      </c>
      <c r="BX100" s="50">
        <v>530.9</v>
      </c>
      <c r="BY100" s="50">
        <v>0</v>
      </c>
      <c r="BZ100" s="50">
        <f t="shared" si="133"/>
        <v>0</v>
      </c>
      <c r="CA100" s="50">
        <v>0</v>
      </c>
      <c r="CB100" s="50">
        <v>0</v>
      </c>
      <c r="CC100" s="50">
        <f t="shared" si="134"/>
        <v>0</v>
      </c>
      <c r="CD100" s="54">
        <v>0</v>
      </c>
      <c r="CE100" s="50">
        <v>0</v>
      </c>
      <c r="CF100" s="50">
        <f t="shared" si="135"/>
        <v>0</v>
      </c>
      <c r="CG100" s="50">
        <v>0</v>
      </c>
      <c r="CH100" s="50">
        <v>0</v>
      </c>
      <c r="CI100" s="50">
        <f t="shared" si="136"/>
        <v>0</v>
      </c>
      <c r="CJ100" s="54">
        <v>0</v>
      </c>
      <c r="CK100" s="50">
        <v>0</v>
      </c>
      <c r="CL100" s="50">
        <f t="shared" si="137"/>
        <v>0</v>
      </c>
      <c r="CM100" s="50">
        <v>0</v>
      </c>
      <c r="CN100" s="50">
        <v>3842.2</v>
      </c>
      <c r="CO100" s="50">
        <f t="shared" si="138"/>
        <v>960.55</v>
      </c>
      <c r="CP100" s="50">
        <v>332</v>
      </c>
      <c r="CQ100" s="54">
        <v>0</v>
      </c>
      <c r="CR100" s="46">
        <f t="shared" si="139"/>
        <v>115999.99999999999</v>
      </c>
      <c r="CS100" s="46">
        <f t="shared" si="139"/>
        <v>28999.999999999996</v>
      </c>
      <c r="CT100" s="46">
        <f t="shared" si="140"/>
        <v>27431.800000000007</v>
      </c>
      <c r="CU100" s="50">
        <v>0</v>
      </c>
      <c r="CV100" s="50">
        <f t="shared" si="141"/>
        <v>0</v>
      </c>
      <c r="CW100" s="53">
        <v>0</v>
      </c>
      <c r="CX100" s="50">
        <v>0</v>
      </c>
      <c r="CY100" s="50">
        <f t="shared" si="142"/>
        <v>0</v>
      </c>
      <c r="CZ100" s="50">
        <v>0</v>
      </c>
      <c r="DA100" s="50">
        <v>0</v>
      </c>
      <c r="DB100" s="50">
        <f t="shared" si="143"/>
        <v>0</v>
      </c>
      <c r="DC100" s="50">
        <v>0</v>
      </c>
      <c r="DD100" s="50">
        <v>0</v>
      </c>
      <c r="DE100" s="50">
        <f t="shared" si="144"/>
        <v>0</v>
      </c>
      <c r="DF100" s="50">
        <v>0</v>
      </c>
      <c r="DG100" s="50">
        <v>0</v>
      </c>
      <c r="DH100" s="50">
        <f t="shared" si="145"/>
        <v>0</v>
      </c>
      <c r="DI100" s="50">
        <v>0</v>
      </c>
      <c r="DJ100" s="50">
        <v>5800</v>
      </c>
      <c r="DK100" s="50">
        <f t="shared" si="146"/>
        <v>1450</v>
      </c>
      <c r="DL100" s="50">
        <v>0</v>
      </c>
      <c r="DM100" s="54">
        <v>0</v>
      </c>
      <c r="DN100" s="52">
        <f t="shared" si="147"/>
        <v>5800</v>
      </c>
      <c r="DO100" s="52">
        <f t="shared" si="147"/>
        <v>1450</v>
      </c>
      <c r="DP100" s="52">
        <f t="shared" si="148"/>
        <v>0</v>
      </c>
    </row>
    <row r="101" spans="1:120" ht="17.25">
      <c r="A101" s="15">
        <v>92</v>
      </c>
      <c r="B101" s="42" t="s">
        <v>98</v>
      </c>
      <c r="C101" s="54">
        <v>4680.3</v>
      </c>
      <c r="D101" s="54">
        <v>0</v>
      </c>
      <c r="E101" s="46">
        <f t="shared" si="103"/>
        <v>4597</v>
      </c>
      <c r="F101" s="46">
        <f t="shared" si="103"/>
        <v>1149.25</v>
      </c>
      <c r="G101" s="46">
        <f t="shared" si="103"/>
        <v>968.3499999999999</v>
      </c>
      <c r="H101" s="46">
        <f t="shared" si="104"/>
        <v>84.25929954318032</v>
      </c>
      <c r="I101" s="47">
        <f t="shared" si="105"/>
        <v>1097</v>
      </c>
      <c r="J101" s="47">
        <f t="shared" si="105"/>
        <v>274.25</v>
      </c>
      <c r="K101" s="47">
        <f t="shared" si="105"/>
        <v>93.35</v>
      </c>
      <c r="L101" s="47">
        <f t="shared" si="106"/>
        <v>34.038286235186874</v>
      </c>
      <c r="M101" s="48">
        <f t="shared" si="107"/>
        <v>68.5</v>
      </c>
      <c r="N101" s="48">
        <f t="shared" si="107"/>
        <v>17.125</v>
      </c>
      <c r="O101" s="48">
        <f t="shared" si="107"/>
        <v>0.05</v>
      </c>
      <c r="P101" s="49">
        <f t="shared" si="108"/>
        <v>0.291970802919708</v>
      </c>
      <c r="Q101" s="54">
        <v>5</v>
      </c>
      <c r="R101" s="50">
        <f t="shared" si="109"/>
        <v>1.25</v>
      </c>
      <c r="S101" s="54">
        <v>0.05</v>
      </c>
      <c r="T101" s="50">
        <f t="shared" si="110"/>
        <v>4</v>
      </c>
      <c r="U101" s="54">
        <v>898.5</v>
      </c>
      <c r="V101" s="50">
        <f t="shared" si="111"/>
        <v>224.625</v>
      </c>
      <c r="W101" s="54">
        <v>60</v>
      </c>
      <c r="X101" s="50">
        <f t="shared" si="112"/>
        <v>26.71118530884808</v>
      </c>
      <c r="Y101" s="54">
        <v>63.5</v>
      </c>
      <c r="Z101" s="50">
        <f t="shared" si="113"/>
        <v>15.875</v>
      </c>
      <c r="AA101" s="54">
        <v>0</v>
      </c>
      <c r="AB101" s="50">
        <f t="shared" si="114"/>
        <v>0</v>
      </c>
      <c r="AC101" s="54">
        <v>0</v>
      </c>
      <c r="AD101" s="50">
        <f t="shared" si="115"/>
        <v>0</v>
      </c>
      <c r="AE101" s="54">
        <v>0</v>
      </c>
      <c r="AF101" s="50" t="e">
        <f t="shared" si="116"/>
        <v>#DIV/0!</v>
      </c>
      <c r="AG101" s="54">
        <v>0</v>
      </c>
      <c r="AH101" s="50">
        <f t="shared" si="117"/>
        <v>0</v>
      </c>
      <c r="AI101" s="50">
        <f aca="true" t="shared" si="149" ref="AI101:AI118">AH101/12*3</f>
        <v>0</v>
      </c>
      <c r="AJ101" s="50" t="e">
        <f t="shared" si="118"/>
        <v>#DIV/0!</v>
      </c>
      <c r="AK101" s="54">
        <v>0</v>
      </c>
      <c r="AL101" s="50">
        <f t="shared" si="119"/>
        <v>0</v>
      </c>
      <c r="AM101" s="50">
        <v>0</v>
      </c>
      <c r="AN101" s="54">
        <v>0</v>
      </c>
      <c r="AO101" s="50">
        <f t="shared" si="120"/>
        <v>0</v>
      </c>
      <c r="AP101" s="50">
        <v>0</v>
      </c>
      <c r="AQ101" s="54">
        <v>3500</v>
      </c>
      <c r="AR101" s="50">
        <f t="shared" si="121"/>
        <v>875</v>
      </c>
      <c r="AS101" s="50">
        <v>875</v>
      </c>
      <c r="AT101" s="54">
        <v>0</v>
      </c>
      <c r="AU101" s="50">
        <f t="shared" si="122"/>
        <v>0</v>
      </c>
      <c r="AV101" s="54">
        <v>0</v>
      </c>
      <c r="AW101" s="54">
        <v>0</v>
      </c>
      <c r="AX101" s="50">
        <f t="shared" si="123"/>
        <v>0</v>
      </c>
      <c r="AY101" s="50">
        <v>0</v>
      </c>
      <c r="AZ101" s="54">
        <v>0</v>
      </c>
      <c r="BA101" s="50">
        <f t="shared" si="124"/>
        <v>0</v>
      </c>
      <c r="BB101" s="50">
        <v>0</v>
      </c>
      <c r="BC101" s="47">
        <f t="shared" si="125"/>
        <v>130</v>
      </c>
      <c r="BD101" s="47">
        <f t="shared" si="125"/>
        <v>32.5</v>
      </c>
      <c r="BE101" s="47">
        <f t="shared" si="125"/>
        <v>33.3</v>
      </c>
      <c r="BF101" s="51">
        <f t="shared" si="126"/>
        <v>102.46153846153845</v>
      </c>
      <c r="BG101" s="54">
        <v>130</v>
      </c>
      <c r="BH101" s="50">
        <f t="shared" si="127"/>
        <v>32.5</v>
      </c>
      <c r="BI101" s="54">
        <v>33.3</v>
      </c>
      <c r="BJ101" s="54">
        <v>0</v>
      </c>
      <c r="BK101" s="50">
        <f t="shared" si="128"/>
        <v>0</v>
      </c>
      <c r="BL101" s="54">
        <v>0</v>
      </c>
      <c r="BM101" s="54">
        <v>0</v>
      </c>
      <c r="BN101" s="50">
        <f t="shared" si="129"/>
        <v>0</v>
      </c>
      <c r="BO101" s="54">
        <v>0</v>
      </c>
      <c r="BP101" s="54">
        <v>0</v>
      </c>
      <c r="BQ101" s="50">
        <f t="shared" si="130"/>
        <v>0</v>
      </c>
      <c r="BR101" s="54">
        <v>0</v>
      </c>
      <c r="BS101" s="54">
        <v>0</v>
      </c>
      <c r="BT101" s="50">
        <f t="shared" si="131"/>
        <v>0</v>
      </c>
      <c r="BU101" s="50">
        <v>0</v>
      </c>
      <c r="BV101" s="54">
        <v>0</v>
      </c>
      <c r="BW101" s="50">
        <f t="shared" si="132"/>
        <v>0</v>
      </c>
      <c r="BX101" s="54">
        <v>0</v>
      </c>
      <c r="BY101" s="54">
        <v>0</v>
      </c>
      <c r="BZ101" s="50">
        <f t="shared" si="133"/>
        <v>0</v>
      </c>
      <c r="CA101" s="50">
        <v>0</v>
      </c>
      <c r="CB101" s="54">
        <v>0</v>
      </c>
      <c r="CC101" s="50">
        <f t="shared" si="134"/>
        <v>0</v>
      </c>
      <c r="CD101" s="54">
        <v>0</v>
      </c>
      <c r="CE101" s="54">
        <v>0</v>
      </c>
      <c r="CF101" s="50">
        <f t="shared" si="135"/>
        <v>0</v>
      </c>
      <c r="CG101" s="50">
        <v>0</v>
      </c>
      <c r="CH101" s="50">
        <v>0</v>
      </c>
      <c r="CI101" s="50">
        <f t="shared" si="136"/>
        <v>0</v>
      </c>
      <c r="CJ101" s="54">
        <v>0</v>
      </c>
      <c r="CK101" s="54">
        <v>0</v>
      </c>
      <c r="CL101" s="50">
        <f t="shared" si="137"/>
        <v>0</v>
      </c>
      <c r="CM101" s="50">
        <v>0</v>
      </c>
      <c r="CN101" s="54">
        <v>0</v>
      </c>
      <c r="CO101" s="50">
        <f t="shared" si="138"/>
        <v>0</v>
      </c>
      <c r="CP101" s="54">
        <v>0</v>
      </c>
      <c r="CQ101" s="54">
        <v>0</v>
      </c>
      <c r="CR101" s="46">
        <f t="shared" si="139"/>
        <v>4597</v>
      </c>
      <c r="CS101" s="46">
        <f t="shared" si="139"/>
        <v>1149.25</v>
      </c>
      <c r="CT101" s="46">
        <f t="shared" si="140"/>
        <v>968.3499999999999</v>
      </c>
      <c r="CU101" s="54">
        <v>0</v>
      </c>
      <c r="CV101" s="50">
        <f t="shared" si="141"/>
        <v>0</v>
      </c>
      <c r="CW101" s="53">
        <v>0</v>
      </c>
      <c r="CX101" s="54">
        <v>0</v>
      </c>
      <c r="CY101" s="50">
        <f t="shared" si="142"/>
        <v>0</v>
      </c>
      <c r="CZ101" s="54">
        <v>0</v>
      </c>
      <c r="DA101" s="54">
        <v>0</v>
      </c>
      <c r="DB101" s="50">
        <f t="shared" si="143"/>
        <v>0</v>
      </c>
      <c r="DC101" s="50">
        <v>0</v>
      </c>
      <c r="DD101" s="54">
        <v>0</v>
      </c>
      <c r="DE101" s="50">
        <f t="shared" si="144"/>
        <v>0</v>
      </c>
      <c r="DF101" s="50">
        <v>0</v>
      </c>
      <c r="DG101" s="54">
        <v>0</v>
      </c>
      <c r="DH101" s="50">
        <f t="shared" si="145"/>
        <v>0</v>
      </c>
      <c r="DI101" s="50">
        <v>0</v>
      </c>
      <c r="DJ101" s="54">
        <v>235</v>
      </c>
      <c r="DK101" s="50">
        <f t="shared" si="146"/>
        <v>58.75</v>
      </c>
      <c r="DL101" s="54">
        <v>0</v>
      </c>
      <c r="DM101" s="54">
        <v>0</v>
      </c>
      <c r="DN101" s="52">
        <f t="shared" si="147"/>
        <v>235</v>
      </c>
      <c r="DO101" s="52">
        <f t="shared" si="147"/>
        <v>58.75</v>
      </c>
      <c r="DP101" s="52">
        <f t="shared" si="148"/>
        <v>0</v>
      </c>
    </row>
    <row r="102" spans="1:120" ht="17.25">
      <c r="A102" s="15">
        <v>93</v>
      </c>
      <c r="B102" s="42" t="s">
        <v>99</v>
      </c>
      <c r="C102" s="54">
        <v>1282.8</v>
      </c>
      <c r="D102" s="54">
        <v>0</v>
      </c>
      <c r="E102" s="46">
        <f t="shared" si="103"/>
        <v>15022.9</v>
      </c>
      <c r="F102" s="46">
        <f t="shared" si="103"/>
        <v>3755.7250000000004</v>
      </c>
      <c r="G102" s="46">
        <f t="shared" si="103"/>
        <v>4086.2299999999996</v>
      </c>
      <c r="H102" s="46">
        <f t="shared" si="104"/>
        <v>108.80003195122111</v>
      </c>
      <c r="I102" s="47">
        <f t="shared" si="105"/>
        <v>2698</v>
      </c>
      <c r="J102" s="47">
        <f t="shared" si="105"/>
        <v>674.5</v>
      </c>
      <c r="K102" s="47">
        <f t="shared" si="105"/>
        <v>1005.03</v>
      </c>
      <c r="L102" s="47">
        <f t="shared" si="106"/>
        <v>149.00370644922165</v>
      </c>
      <c r="M102" s="48">
        <f t="shared" si="107"/>
        <v>953.7</v>
      </c>
      <c r="N102" s="48">
        <f t="shared" si="107"/>
        <v>238.42500000000004</v>
      </c>
      <c r="O102" s="48">
        <f t="shared" si="107"/>
        <v>415.93</v>
      </c>
      <c r="P102" s="49">
        <f t="shared" si="108"/>
        <v>174.44898815141028</v>
      </c>
      <c r="Q102" s="54">
        <v>2.6</v>
      </c>
      <c r="R102" s="50">
        <f t="shared" si="109"/>
        <v>0.65</v>
      </c>
      <c r="S102" s="54">
        <v>0.14</v>
      </c>
      <c r="T102" s="50">
        <f t="shared" si="110"/>
        <v>21.53846153846154</v>
      </c>
      <c r="U102" s="54">
        <v>1132.3</v>
      </c>
      <c r="V102" s="50">
        <f t="shared" si="111"/>
        <v>283.075</v>
      </c>
      <c r="W102" s="54">
        <v>541.1</v>
      </c>
      <c r="X102" s="50">
        <f t="shared" si="112"/>
        <v>191.15075510023846</v>
      </c>
      <c r="Y102" s="54">
        <v>951.1</v>
      </c>
      <c r="Z102" s="50">
        <f t="shared" si="113"/>
        <v>237.77500000000003</v>
      </c>
      <c r="AA102" s="54">
        <v>415.79</v>
      </c>
      <c r="AB102" s="50">
        <f t="shared" si="114"/>
        <v>174.86699610976763</v>
      </c>
      <c r="AC102" s="54">
        <v>62</v>
      </c>
      <c r="AD102" s="50">
        <f t="shared" si="115"/>
        <v>15.5</v>
      </c>
      <c r="AE102" s="54">
        <v>8</v>
      </c>
      <c r="AF102" s="50">
        <f t="shared" si="116"/>
        <v>51.61290322580645</v>
      </c>
      <c r="AG102" s="54">
        <v>0</v>
      </c>
      <c r="AH102" s="50">
        <f t="shared" si="117"/>
        <v>0</v>
      </c>
      <c r="AI102" s="50">
        <f t="shared" si="149"/>
        <v>0</v>
      </c>
      <c r="AJ102" s="50" t="e">
        <f t="shared" si="118"/>
        <v>#DIV/0!</v>
      </c>
      <c r="AK102" s="54">
        <v>0</v>
      </c>
      <c r="AL102" s="50">
        <f t="shared" si="119"/>
        <v>0</v>
      </c>
      <c r="AM102" s="50">
        <v>0</v>
      </c>
      <c r="AN102" s="54">
        <v>0</v>
      </c>
      <c r="AO102" s="50">
        <f t="shared" si="120"/>
        <v>0</v>
      </c>
      <c r="AP102" s="50">
        <v>0</v>
      </c>
      <c r="AQ102" s="54">
        <v>12324.9</v>
      </c>
      <c r="AR102" s="50">
        <f t="shared" si="121"/>
        <v>3081.2250000000004</v>
      </c>
      <c r="AS102" s="50">
        <v>3081.2</v>
      </c>
      <c r="AT102" s="54">
        <v>0</v>
      </c>
      <c r="AU102" s="50">
        <f t="shared" si="122"/>
        <v>0</v>
      </c>
      <c r="AV102" s="54">
        <v>0</v>
      </c>
      <c r="AW102" s="54">
        <v>0</v>
      </c>
      <c r="AX102" s="50">
        <f t="shared" si="123"/>
        <v>0</v>
      </c>
      <c r="AY102" s="50">
        <v>0</v>
      </c>
      <c r="AZ102" s="54">
        <v>0</v>
      </c>
      <c r="BA102" s="50">
        <f t="shared" si="124"/>
        <v>0</v>
      </c>
      <c r="BB102" s="50">
        <v>0</v>
      </c>
      <c r="BC102" s="47">
        <f t="shared" si="125"/>
        <v>550</v>
      </c>
      <c r="BD102" s="47">
        <f t="shared" si="125"/>
        <v>137.5</v>
      </c>
      <c r="BE102" s="47">
        <f t="shared" si="125"/>
        <v>40</v>
      </c>
      <c r="BF102" s="51">
        <f t="shared" si="126"/>
        <v>29.09090909090909</v>
      </c>
      <c r="BG102" s="54">
        <v>400</v>
      </c>
      <c r="BH102" s="50">
        <f t="shared" si="127"/>
        <v>100</v>
      </c>
      <c r="BI102" s="54">
        <v>40</v>
      </c>
      <c r="BJ102" s="54">
        <v>0</v>
      </c>
      <c r="BK102" s="50">
        <f t="shared" si="128"/>
        <v>0</v>
      </c>
      <c r="BL102" s="54">
        <v>0</v>
      </c>
      <c r="BM102" s="54">
        <v>0</v>
      </c>
      <c r="BN102" s="50">
        <f t="shared" si="129"/>
        <v>0</v>
      </c>
      <c r="BO102" s="54">
        <v>0</v>
      </c>
      <c r="BP102" s="54">
        <v>150</v>
      </c>
      <c r="BQ102" s="50">
        <f t="shared" si="130"/>
        <v>37.5</v>
      </c>
      <c r="BR102" s="54">
        <v>0</v>
      </c>
      <c r="BS102" s="54">
        <v>0</v>
      </c>
      <c r="BT102" s="50">
        <f t="shared" si="131"/>
        <v>0</v>
      </c>
      <c r="BU102" s="50">
        <v>0</v>
      </c>
      <c r="BV102" s="54">
        <v>0</v>
      </c>
      <c r="BW102" s="50">
        <f t="shared" si="132"/>
        <v>0</v>
      </c>
      <c r="BX102" s="54">
        <v>0</v>
      </c>
      <c r="BY102" s="54">
        <v>0</v>
      </c>
      <c r="BZ102" s="50">
        <f t="shared" si="133"/>
        <v>0</v>
      </c>
      <c r="CA102" s="50">
        <v>0</v>
      </c>
      <c r="CB102" s="54">
        <v>0</v>
      </c>
      <c r="CC102" s="50">
        <f t="shared" si="134"/>
        <v>0</v>
      </c>
      <c r="CD102" s="54">
        <v>0</v>
      </c>
      <c r="CE102" s="54">
        <v>0</v>
      </c>
      <c r="CF102" s="50">
        <f t="shared" si="135"/>
        <v>0</v>
      </c>
      <c r="CG102" s="50">
        <v>0</v>
      </c>
      <c r="CH102" s="50">
        <v>0</v>
      </c>
      <c r="CI102" s="50">
        <f t="shared" si="136"/>
        <v>0</v>
      </c>
      <c r="CJ102" s="54">
        <v>0</v>
      </c>
      <c r="CK102" s="54">
        <v>0</v>
      </c>
      <c r="CL102" s="50">
        <f t="shared" si="137"/>
        <v>0</v>
      </c>
      <c r="CM102" s="50">
        <v>0</v>
      </c>
      <c r="CN102" s="54">
        <v>0</v>
      </c>
      <c r="CO102" s="50">
        <f t="shared" si="138"/>
        <v>0</v>
      </c>
      <c r="CP102" s="54">
        <v>0</v>
      </c>
      <c r="CQ102" s="54">
        <v>0</v>
      </c>
      <c r="CR102" s="46">
        <f t="shared" si="139"/>
        <v>15022.9</v>
      </c>
      <c r="CS102" s="46">
        <f t="shared" si="139"/>
        <v>3755.7250000000004</v>
      </c>
      <c r="CT102" s="46">
        <f t="shared" si="140"/>
        <v>4086.2299999999996</v>
      </c>
      <c r="CU102" s="54">
        <v>0</v>
      </c>
      <c r="CV102" s="50">
        <f t="shared" si="141"/>
        <v>0</v>
      </c>
      <c r="CW102" s="53">
        <v>0</v>
      </c>
      <c r="CX102" s="54">
        <v>0</v>
      </c>
      <c r="CY102" s="50">
        <f t="shared" si="142"/>
        <v>0</v>
      </c>
      <c r="CZ102" s="54">
        <v>0</v>
      </c>
      <c r="DA102" s="54">
        <v>0</v>
      </c>
      <c r="DB102" s="50">
        <f t="shared" si="143"/>
        <v>0</v>
      </c>
      <c r="DC102" s="50">
        <v>0</v>
      </c>
      <c r="DD102" s="54">
        <v>0</v>
      </c>
      <c r="DE102" s="50">
        <f t="shared" si="144"/>
        <v>0</v>
      </c>
      <c r="DF102" s="50">
        <v>0</v>
      </c>
      <c r="DG102" s="54">
        <v>0</v>
      </c>
      <c r="DH102" s="50">
        <f t="shared" si="145"/>
        <v>0</v>
      </c>
      <c r="DI102" s="50">
        <v>0</v>
      </c>
      <c r="DJ102" s="54">
        <v>800</v>
      </c>
      <c r="DK102" s="50">
        <f t="shared" si="146"/>
        <v>200</v>
      </c>
      <c r="DL102" s="54">
        <v>0</v>
      </c>
      <c r="DM102" s="54">
        <v>0</v>
      </c>
      <c r="DN102" s="52">
        <f t="shared" si="147"/>
        <v>800</v>
      </c>
      <c r="DO102" s="52">
        <f t="shared" si="147"/>
        <v>200</v>
      </c>
      <c r="DP102" s="52">
        <f t="shared" si="148"/>
        <v>0</v>
      </c>
    </row>
    <row r="103" spans="1:120" ht="17.25">
      <c r="A103" s="15">
        <v>94</v>
      </c>
      <c r="B103" s="42" t="s">
        <v>100</v>
      </c>
      <c r="C103" s="54">
        <v>1669.6</v>
      </c>
      <c r="D103" s="54">
        <v>0</v>
      </c>
      <c r="E103" s="46">
        <f t="shared" si="103"/>
        <v>9082.2</v>
      </c>
      <c r="F103" s="46">
        <f t="shared" si="103"/>
        <v>2270.55</v>
      </c>
      <c r="G103" s="46">
        <f t="shared" si="103"/>
        <v>1288.2</v>
      </c>
      <c r="H103" s="46">
        <f t="shared" si="104"/>
        <v>56.73515227588029</v>
      </c>
      <c r="I103" s="47">
        <f t="shared" si="105"/>
        <v>5582.200000000001</v>
      </c>
      <c r="J103" s="47">
        <f t="shared" si="105"/>
        <v>1395.5500000000002</v>
      </c>
      <c r="K103" s="47">
        <f t="shared" si="105"/>
        <v>413.19999999999993</v>
      </c>
      <c r="L103" s="47">
        <f t="shared" si="106"/>
        <v>29.608398122603983</v>
      </c>
      <c r="M103" s="48">
        <f t="shared" si="107"/>
        <v>271.1</v>
      </c>
      <c r="N103" s="48">
        <f t="shared" si="107"/>
        <v>67.775</v>
      </c>
      <c r="O103" s="48">
        <f t="shared" si="107"/>
        <v>84.78</v>
      </c>
      <c r="P103" s="49">
        <f t="shared" si="108"/>
        <v>125.09037255625229</v>
      </c>
      <c r="Q103" s="54">
        <v>0</v>
      </c>
      <c r="R103" s="50">
        <f t="shared" si="109"/>
        <v>0</v>
      </c>
      <c r="S103" s="54">
        <v>0</v>
      </c>
      <c r="T103" s="50" t="e">
        <f t="shared" si="110"/>
        <v>#DIV/0!</v>
      </c>
      <c r="U103" s="54">
        <v>2900.3</v>
      </c>
      <c r="V103" s="50">
        <f t="shared" si="111"/>
        <v>725.075</v>
      </c>
      <c r="W103" s="54">
        <v>193</v>
      </c>
      <c r="X103" s="50">
        <f t="shared" si="112"/>
        <v>26.61793607557839</v>
      </c>
      <c r="Y103" s="54">
        <v>271.1</v>
      </c>
      <c r="Z103" s="50">
        <f t="shared" si="113"/>
        <v>67.775</v>
      </c>
      <c r="AA103" s="54">
        <v>84.78</v>
      </c>
      <c r="AB103" s="50">
        <f t="shared" si="114"/>
        <v>125.09037255625229</v>
      </c>
      <c r="AC103" s="54">
        <v>0</v>
      </c>
      <c r="AD103" s="50">
        <f t="shared" si="115"/>
        <v>0</v>
      </c>
      <c r="AE103" s="54">
        <v>0</v>
      </c>
      <c r="AF103" s="50" t="e">
        <f t="shared" si="116"/>
        <v>#DIV/0!</v>
      </c>
      <c r="AG103" s="54">
        <v>0</v>
      </c>
      <c r="AH103" s="50">
        <f t="shared" si="117"/>
        <v>0</v>
      </c>
      <c r="AI103" s="50">
        <f t="shared" si="149"/>
        <v>0</v>
      </c>
      <c r="AJ103" s="50" t="e">
        <f t="shared" si="118"/>
        <v>#DIV/0!</v>
      </c>
      <c r="AK103" s="54">
        <v>0</v>
      </c>
      <c r="AL103" s="50">
        <f t="shared" si="119"/>
        <v>0</v>
      </c>
      <c r="AM103" s="50">
        <v>0</v>
      </c>
      <c r="AN103" s="54">
        <v>0</v>
      </c>
      <c r="AO103" s="50">
        <f t="shared" si="120"/>
        <v>0</v>
      </c>
      <c r="AP103" s="50">
        <v>0</v>
      </c>
      <c r="AQ103" s="54">
        <v>3500</v>
      </c>
      <c r="AR103" s="50">
        <f t="shared" si="121"/>
        <v>875</v>
      </c>
      <c r="AS103" s="50">
        <v>875</v>
      </c>
      <c r="AT103" s="54">
        <v>0</v>
      </c>
      <c r="AU103" s="50">
        <f t="shared" si="122"/>
        <v>0</v>
      </c>
      <c r="AV103" s="54">
        <v>0</v>
      </c>
      <c r="AW103" s="54">
        <v>0</v>
      </c>
      <c r="AX103" s="50">
        <f t="shared" si="123"/>
        <v>0</v>
      </c>
      <c r="AY103" s="50">
        <v>0</v>
      </c>
      <c r="AZ103" s="54">
        <v>0</v>
      </c>
      <c r="BA103" s="50">
        <f t="shared" si="124"/>
        <v>0</v>
      </c>
      <c r="BB103" s="50">
        <v>0</v>
      </c>
      <c r="BC103" s="47">
        <f t="shared" si="125"/>
        <v>2410.8</v>
      </c>
      <c r="BD103" s="47">
        <f t="shared" si="125"/>
        <v>602.7</v>
      </c>
      <c r="BE103" s="47">
        <f t="shared" si="125"/>
        <v>103.4</v>
      </c>
      <c r="BF103" s="51">
        <f t="shared" si="126"/>
        <v>17.156130744980917</v>
      </c>
      <c r="BG103" s="54">
        <v>2410.8</v>
      </c>
      <c r="BH103" s="50">
        <f t="shared" si="127"/>
        <v>602.7</v>
      </c>
      <c r="BI103" s="54">
        <v>103.4</v>
      </c>
      <c r="BJ103" s="54">
        <v>0</v>
      </c>
      <c r="BK103" s="50">
        <f t="shared" si="128"/>
        <v>0</v>
      </c>
      <c r="BL103" s="54">
        <v>0</v>
      </c>
      <c r="BM103" s="54">
        <v>0</v>
      </c>
      <c r="BN103" s="50">
        <f t="shared" si="129"/>
        <v>0</v>
      </c>
      <c r="BO103" s="54">
        <v>0</v>
      </c>
      <c r="BP103" s="54">
        <v>0</v>
      </c>
      <c r="BQ103" s="50">
        <f t="shared" si="130"/>
        <v>0</v>
      </c>
      <c r="BR103" s="54">
        <v>0</v>
      </c>
      <c r="BS103" s="54">
        <v>0</v>
      </c>
      <c r="BT103" s="50">
        <f t="shared" si="131"/>
        <v>0</v>
      </c>
      <c r="BU103" s="50">
        <v>0</v>
      </c>
      <c r="BV103" s="54">
        <v>0</v>
      </c>
      <c r="BW103" s="50">
        <f t="shared" si="132"/>
        <v>0</v>
      </c>
      <c r="BX103" s="54">
        <v>0</v>
      </c>
      <c r="BY103" s="54">
        <v>0</v>
      </c>
      <c r="BZ103" s="50">
        <f t="shared" si="133"/>
        <v>0</v>
      </c>
      <c r="CA103" s="50">
        <v>0</v>
      </c>
      <c r="CB103" s="54">
        <v>0</v>
      </c>
      <c r="CC103" s="50">
        <f t="shared" si="134"/>
        <v>0</v>
      </c>
      <c r="CD103" s="54">
        <v>0</v>
      </c>
      <c r="CE103" s="54">
        <v>0</v>
      </c>
      <c r="CF103" s="50">
        <f t="shared" si="135"/>
        <v>0</v>
      </c>
      <c r="CG103" s="50">
        <v>0</v>
      </c>
      <c r="CH103" s="50">
        <v>0</v>
      </c>
      <c r="CI103" s="50">
        <f t="shared" si="136"/>
        <v>0</v>
      </c>
      <c r="CJ103" s="54">
        <v>0</v>
      </c>
      <c r="CK103" s="54">
        <v>0</v>
      </c>
      <c r="CL103" s="50">
        <f t="shared" si="137"/>
        <v>0</v>
      </c>
      <c r="CM103" s="50">
        <v>0</v>
      </c>
      <c r="CN103" s="54">
        <v>0</v>
      </c>
      <c r="CO103" s="50">
        <f t="shared" si="138"/>
        <v>0</v>
      </c>
      <c r="CP103" s="54">
        <v>32.02</v>
      </c>
      <c r="CQ103" s="54">
        <v>0</v>
      </c>
      <c r="CR103" s="46">
        <f t="shared" si="139"/>
        <v>9082.2</v>
      </c>
      <c r="CS103" s="46">
        <f t="shared" si="139"/>
        <v>2270.55</v>
      </c>
      <c r="CT103" s="46">
        <f t="shared" si="140"/>
        <v>1288.2</v>
      </c>
      <c r="CU103" s="54">
        <v>0</v>
      </c>
      <c r="CV103" s="50">
        <f t="shared" si="141"/>
        <v>0</v>
      </c>
      <c r="CW103" s="53">
        <v>0</v>
      </c>
      <c r="CX103" s="54">
        <v>0</v>
      </c>
      <c r="CY103" s="50">
        <f t="shared" si="142"/>
        <v>0</v>
      </c>
      <c r="CZ103" s="54">
        <v>0</v>
      </c>
      <c r="DA103" s="54">
        <v>0</v>
      </c>
      <c r="DB103" s="50">
        <f t="shared" si="143"/>
        <v>0</v>
      </c>
      <c r="DC103" s="50">
        <v>0</v>
      </c>
      <c r="DD103" s="54">
        <v>0</v>
      </c>
      <c r="DE103" s="50">
        <f t="shared" si="144"/>
        <v>0</v>
      </c>
      <c r="DF103" s="50">
        <v>0</v>
      </c>
      <c r="DG103" s="54">
        <v>0</v>
      </c>
      <c r="DH103" s="50">
        <f t="shared" si="145"/>
        <v>0</v>
      </c>
      <c r="DI103" s="50">
        <v>0</v>
      </c>
      <c r="DJ103" s="54">
        <v>460</v>
      </c>
      <c r="DK103" s="50">
        <f t="shared" si="146"/>
        <v>115</v>
      </c>
      <c r="DL103" s="54">
        <v>0</v>
      </c>
      <c r="DM103" s="54">
        <v>0</v>
      </c>
      <c r="DN103" s="52">
        <f t="shared" si="147"/>
        <v>460</v>
      </c>
      <c r="DO103" s="52">
        <f t="shared" si="147"/>
        <v>115</v>
      </c>
      <c r="DP103" s="52">
        <f t="shared" si="148"/>
        <v>0</v>
      </c>
    </row>
    <row r="104" spans="1:120" ht="17.25">
      <c r="A104" s="15">
        <v>95</v>
      </c>
      <c r="B104" s="42" t="s">
        <v>101</v>
      </c>
      <c r="C104" s="54">
        <v>129.7</v>
      </c>
      <c r="D104" s="54">
        <v>0</v>
      </c>
      <c r="E104" s="46">
        <f t="shared" si="103"/>
        <v>4233</v>
      </c>
      <c r="F104" s="46">
        <f t="shared" si="103"/>
        <v>1058.25</v>
      </c>
      <c r="G104" s="46">
        <f t="shared" si="103"/>
        <v>987.5</v>
      </c>
      <c r="H104" s="46">
        <f t="shared" si="104"/>
        <v>93.3144342074179</v>
      </c>
      <c r="I104" s="47">
        <f t="shared" si="105"/>
        <v>733</v>
      </c>
      <c r="J104" s="47">
        <f t="shared" si="105"/>
        <v>183.25</v>
      </c>
      <c r="K104" s="47">
        <f t="shared" si="105"/>
        <v>112.5</v>
      </c>
      <c r="L104" s="47">
        <f t="shared" si="106"/>
        <v>61.391541609822646</v>
      </c>
      <c r="M104" s="48">
        <f t="shared" si="107"/>
        <v>66</v>
      </c>
      <c r="N104" s="48">
        <f t="shared" si="107"/>
        <v>16.5</v>
      </c>
      <c r="O104" s="48">
        <f t="shared" si="107"/>
        <v>34.5</v>
      </c>
      <c r="P104" s="49">
        <f t="shared" si="108"/>
        <v>209.0909090909091</v>
      </c>
      <c r="Q104" s="54">
        <v>0</v>
      </c>
      <c r="R104" s="50">
        <f t="shared" si="109"/>
        <v>0</v>
      </c>
      <c r="S104" s="54">
        <v>0</v>
      </c>
      <c r="T104" s="50" t="e">
        <f t="shared" si="110"/>
        <v>#DIV/0!</v>
      </c>
      <c r="U104" s="54">
        <v>467</v>
      </c>
      <c r="V104" s="50">
        <f t="shared" si="111"/>
        <v>116.75</v>
      </c>
      <c r="W104" s="54">
        <v>78</v>
      </c>
      <c r="X104" s="50">
        <f t="shared" si="112"/>
        <v>66.80942184154176</v>
      </c>
      <c r="Y104" s="54">
        <v>66</v>
      </c>
      <c r="Z104" s="50">
        <f t="shared" si="113"/>
        <v>16.5</v>
      </c>
      <c r="AA104" s="54">
        <v>34.5</v>
      </c>
      <c r="AB104" s="50">
        <f t="shared" si="114"/>
        <v>209.0909090909091</v>
      </c>
      <c r="AC104" s="54">
        <v>0</v>
      </c>
      <c r="AD104" s="50">
        <f t="shared" si="115"/>
        <v>0</v>
      </c>
      <c r="AE104" s="54">
        <v>0</v>
      </c>
      <c r="AF104" s="50" t="e">
        <f t="shared" si="116"/>
        <v>#DIV/0!</v>
      </c>
      <c r="AG104" s="54">
        <v>0</v>
      </c>
      <c r="AH104" s="50">
        <f t="shared" si="117"/>
        <v>0</v>
      </c>
      <c r="AI104" s="50">
        <f t="shared" si="149"/>
        <v>0</v>
      </c>
      <c r="AJ104" s="50" t="e">
        <f t="shared" si="118"/>
        <v>#DIV/0!</v>
      </c>
      <c r="AK104" s="54">
        <v>0</v>
      </c>
      <c r="AL104" s="50">
        <f t="shared" si="119"/>
        <v>0</v>
      </c>
      <c r="AM104" s="50">
        <v>0</v>
      </c>
      <c r="AN104" s="54">
        <v>0</v>
      </c>
      <c r="AO104" s="50">
        <f t="shared" si="120"/>
        <v>0</v>
      </c>
      <c r="AP104" s="50">
        <v>0</v>
      </c>
      <c r="AQ104" s="54">
        <v>3500</v>
      </c>
      <c r="AR104" s="50">
        <f t="shared" si="121"/>
        <v>875</v>
      </c>
      <c r="AS104" s="50">
        <v>875</v>
      </c>
      <c r="AT104" s="54">
        <v>0</v>
      </c>
      <c r="AU104" s="50">
        <f t="shared" si="122"/>
        <v>0</v>
      </c>
      <c r="AV104" s="54">
        <v>0</v>
      </c>
      <c r="AW104" s="54">
        <v>0</v>
      </c>
      <c r="AX104" s="50">
        <f t="shared" si="123"/>
        <v>0</v>
      </c>
      <c r="AY104" s="50">
        <v>0</v>
      </c>
      <c r="AZ104" s="54">
        <v>0</v>
      </c>
      <c r="BA104" s="50">
        <f t="shared" si="124"/>
        <v>0</v>
      </c>
      <c r="BB104" s="50">
        <v>0</v>
      </c>
      <c r="BC104" s="47">
        <f t="shared" si="125"/>
        <v>200</v>
      </c>
      <c r="BD104" s="47">
        <f t="shared" si="125"/>
        <v>50</v>
      </c>
      <c r="BE104" s="47">
        <f t="shared" si="125"/>
        <v>0</v>
      </c>
      <c r="BF104" s="51">
        <f t="shared" si="126"/>
        <v>0</v>
      </c>
      <c r="BG104" s="54">
        <v>200</v>
      </c>
      <c r="BH104" s="50">
        <f t="shared" si="127"/>
        <v>50</v>
      </c>
      <c r="BI104" s="54">
        <v>0</v>
      </c>
      <c r="BJ104" s="54">
        <v>0</v>
      </c>
      <c r="BK104" s="50">
        <f t="shared" si="128"/>
        <v>0</v>
      </c>
      <c r="BL104" s="54">
        <v>0</v>
      </c>
      <c r="BM104" s="54">
        <v>0</v>
      </c>
      <c r="BN104" s="50">
        <f t="shared" si="129"/>
        <v>0</v>
      </c>
      <c r="BO104" s="54">
        <v>0</v>
      </c>
      <c r="BP104" s="54">
        <v>0</v>
      </c>
      <c r="BQ104" s="50">
        <f t="shared" si="130"/>
        <v>0</v>
      </c>
      <c r="BR104" s="54">
        <v>0</v>
      </c>
      <c r="BS104" s="54">
        <v>0</v>
      </c>
      <c r="BT104" s="50">
        <f t="shared" si="131"/>
        <v>0</v>
      </c>
      <c r="BU104" s="50">
        <v>0</v>
      </c>
      <c r="BV104" s="54">
        <v>0</v>
      </c>
      <c r="BW104" s="50">
        <f t="shared" si="132"/>
        <v>0</v>
      </c>
      <c r="BX104" s="54">
        <v>0</v>
      </c>
      <c r="BY104" s="54">
        <v>0</v>
      </c>
      <c r="BZ104" s="50">
        <f t="shared" si="133"/>
        <v>0</v>
      </c>
      <c r="CA104" s="50">
        <v>0</v>
      </c>
      <c r="CB104" s="54">
        <v>0</v>
      </c>
      <c r="CC104" s="50">
        <f t="shared" si="134"/>
        <v>0</v>
      </c>
      <c r="CD104" s="54">
        <v>0</v>
      </c>
      <c r="CE104" s="54">
        <v>0</v>
      </c>
      <c r="CF104" s="50">
        <f t="shared" si="135"/>
        <v>0</v>
      </c>
      <c r="CG104" s="50">
        <v>0</v>
      </c>
      <c r="CH104" s="50">
        <v>0</v>
      </c>
      <c r="CI104" s="50">
        <f t="shared" si="136"/>
        <v>0</v>
      </c>
      <c r="CJ104" s="54">
        <v>0</v>
      </c>
      <c r="CK104" s="54">
        <v>0</v>
      </c>
      <c r="CL104" s="50">
        <f t="shared" si="137"/>
        <v>0</v>
      </c>
      <c r="CM104" s="50">
        <v>0</v>
      </c>
      <c r="CN104" s="54">
        <v>0</v>
      </c>
      <c r="CO104" s="50">
        <f t="shared" si="138"/>
        <v>0</v>
      </c>
      <c r="CP104" s="54">
        <v>0</v>
      </c>
      <c r="CQ104" s="54">
        <v>0</v>
      </c>
      <c r="CR104" s="46">
        <f t="shared" si="139"/>
        <v>4233</v>
      </c>
      <c r="CS104" s="46">
        <f t="shared" si="139"/>
        <v>1058.25</v>
      </c>
      <c r="CT104" s="46">
        <f t="shared" si="140"/>
        <v>987.5</v>
      </c>
      <c r="CU104" s="54">
        <v>0</v>
      </c>
      <c r="CV104" s="50">
        <f t="shared" si="141"/>
        <v>0</v>
      </c>
      <c r="CW104" s="53">
        <v>0</v>
      </c>
      <c r="CX104" s="54">
        <v>0</v>
      </c>
      <c r="CY104" s="50">
        <f t="shared" si="142"/>
        <v>0</v>
      </c>
      <c r="CZ104" s="54">
        <v>0</v>
      </c>
      <c r="DA104" s="54">
        <v>0</v>
      </c>
      <c r="DB104" s="50">
        <f t="shared" si="143"/>
        <v>0</v>
      </c>
      <c r="DC104" s="50">
        <v>0</v>
      </c>
      <c r="DD104" s="54">
        <v>0</v>
      </c>
      <c r="DE104" s="50">
        <f t="shared" si="144"/>
        <v>0</v>
      </c>
      <c r="DF104" s="50">
        <v>0</v>
      </c>
      <c r="DG104" s="54">
        <v>0</v>
      </c>
      <c r="DH104" s="50">
        <f t="shared" si="145"/>
        <v>0</v>
      </c>
      <c r="DI104" s="50">
        <v>0</v>
      </c>
      <c r="DJ104" s="54">
        <v>215</v>
      </c>
      <c r="DK104" s="50">
        <f t="shared" si="146"/>
        <v>53.75</v>
      </c>
      <c r="DL104" s="54">
        <v>0</v>
      </c>
      <c r="DM104" s="54">
        <v>0</v>
      </c>
      <c r="DN104" s="52">
        <f t="shared" si="147"/>
        <v>215</v>
      </c>
      <c r="DO104" s="52">
        <f t="shared" si="147"/>
        <v>53.75</v>
      </c>
      <c r="DP104" s="52">
        <f t="shared" si="148"/>
        <v>0</v>
      </c>
    </row>
    <row r="105" spans="1:120" ht="17.25">
      <c r="A105" s="15">
        <v>96</v>
      </c>
      <c r="B105" s="42" t="s">
        <v>102</v>
      </c>
      <c r="C105" s="54">
        <v>14504.1</v>
      </c>
      <c r="D105" s="54">
        <v>0</v>
      </c>
      <c r="E105" s="46">
        <f t="shared" si="103"/>
        <v>21548.100000000002</v>
      </c>
      <c r="F105" s="46">
        <f t="shared" si="103"/>
        <v>5387.025000000001</v>
      </c>
      <c r="G105" s="46">
        <f t="shared" si="103"/>
        <v>5043.300000000001</v>
      </c>
      <c r="H105" s="46">
        <f t="shared" si="104"/>
        <v>93.61939103679676</v>
      </c>
      <c r="I105" s="47">
        <f t="shared" si="105"/>
        <v>4237.9</v>
      </c>
      <c r="J105" s="47">
        <f t="shared" si="105"/>
        <v>1059.475</v>
      </c>
      <c r="K105" s="47">
        <f t="shared" si="105"/>
        <v>715.7</v>
      </c>
      <c r="L105" s="47">
        <f t="shared" si="106"/>
        <v>67.55232544420586</v>
      </c>
      <c r="M105" s="48">
        <f t="shared" si="107"/>
        <v>1945.4</v>
      </c>
      <c r="N105" s="48">
        <f t="shared" si="107"/>
        <v>486.35</v>
      </c>
      <c r="O105" s="48">
        <f t="shared" si="107"/>
        <v>227.61999999999998</v>
      </c>
      <c r="P105" s="49">
        <f t="shared" si="108"/>
        <v>46.80168602858023</v>
      </c>
      <c r="Q105" s="54">
        <v>99</v>
      </c>
      <c r="R105" s="50">
        <f t="shared" si="109"/>
        <v>24.75</v>
      </c>
      <c r="S105" s="54">
        <v>2.42</v>
      </c>
      <c r="T105" s="50">
        <f t="shared" si="110"/>
        <v>9.777777777777779</v>
      </c>
      <c r="U105" s="54">
        <v>827.5</v>
      </c>
      <c r="V105" s="50">
        <f t="shared" si="111"/>
        <v>206.875</v>
      </c>
      <c r="W105" s="54">
        <v>316.82</v>
      </c>
      <c r="X105" s="50">
        <f t="shared" si="112"/>
        <v>153.14561933534742</v>
      </c>
      <c r="Y105" s="54">
        <v>1846.4</v>
      </c>
      <c r="Z105" s="50">
        <f t="shared" si="113"/>
        <v>461.6</v>
      </c>
      <c r="AA105" s="54">
        <v>225.2</v>
      </c>
      <c r="AB105" s="50">
        <f t="shared" si="114"/>
        <v>48.786828422876944</v>
      </c>
      <c r="AC105" s="54">
        <v>165</v>
      </c>
      <c r="AD105" s="50">
        <f t="shared" si="115"/>
        <v>41.25</v>
      </c>
      <c r="AE105" s="54">
        <v>3</v>
      </c>
      <c r="AF105" s="50">
        <f t="shared" si="116"/>
        <v>7.2727272727272725</v>
      </c>
      <c r="AG105" s="54">
        <v>0</v>
      </c>
      <c r="AH105" s="50">
        <f t="shared" si="117"/>
        <v>0</v>
      </c>
      <c r="AI105" s="50">
        <f t="shared" si="149"/>
        <v>0</v>
      </c>
      <c r="AJ105" s="50" t="e">
        <f t="shared" si="118"/>
        <v>#DIV/0!</v>
      </c>
      <c r="AK105" s="54">
        <v>0</v>
      </c>
      <c r="AL105" s="50">
        <f t="shared" si="119"/>
        <v>0</v>
      </c>
      <c r="AM105" s="50">
        <v>0</v>
      </c>
      <c r="AN105" s="54">
        <v>0</v>
      </c>
      <c r="AO105" s="50">
        <f t="shared" si="120"/>
        <v>0</v>
      </c>
      <c r="AP105" s="50">
        <v>0</v>
      </c>
      <c r="AQ105" s="54">
        <v>17310.2</v>
      </c>
      <c r="AR105" s="50">
        <f t="shared" si="121"/>
        <v>4327.55</v>
      </c>
      <c r="AS105" s="50">
        <v>4327.6</v>
      </c>
      <c r="AT105" s="54">
        <v>0</v>
      </c>
      <c r="AU105" s="50">
        <f t="shared" si="122"/>
        <v>0</v>
      </c>
      <c r="AV105" s="54">
        <v>0</v>
      </c>
      <c r="AW105" s="54">
        <v>0</v>
      </c>
      <c r="AX105" s="50">
        <f t="shared" si="123"/>
        <v>0</v>
      </c>
      <c r="AY105" s="50">
        <v>0</v>
      </c>
      <c r="AZ105" s="54">
        <v>0</v>
      </c>
      <c r="BA105" s="50">
        <f t="shared" si="124"/>
        <v>0</v>
      </c>
      <c r="BB105" s="50">
        <v>0</v>
      </c>
      <c r="BC105" s="47">
        <f t="shared" si="125"/>
        <v>1200</v>
      </c>
      <c r="BD105" s="47">
        <f t="shared" si="125"/>
        <v>300</v>
      </c>
      <c r="BE105" s="47">
        <f t="shared" si="125"/>
        <v>168.26</v>
      </c>
      <c r="BF105" s="51">
        <f t="shared" si="126"/>
        <v>56.086666666666666</v>
      </c>
      <c r="BG105" s="54">
        <v>1060</v>
      </c>
      <c r="BH105" s="50">
        <f t="shared" si="127"/>
        <v>265</v>
      </c>
      <c r="BI105" s="54">
        <v>168.26</v>
      </c>
      <c r="BJ105" s="54">
        <v>140</v>
      </c>
      <c r="BK105" s="50">
        <f t="shared" si="128"/>
        <v>35</v>
      </c>
      <c r="BL105" s="54">
        <v>0</v>
      </c>
      <c r="BM105" s="54">
        <v>0</v>
      </c>
      <c r="BN105" s="50">
        <f t="shared" si="129"/>
        <v>0</v>
      </c>
      <c r="BO105" s="54">
        <v>0</v>
      </c>
      <c r="BP105" s="54">
        <v>0</v>
      </c>
      <c r="BQ105" s="50">
        <f t="shared" si="130"/>
        <v>0</v>
      </c>
      <c r="BR105" s="54">
        <v>0</v>
      </c>
      <c r="BS105" s="54">
        <v>0</v>
      </c>
      <c r="BT105" s="50">
        <f t="shared" si="131"/>
        <v>0</v>
      </c>
      <c r="BU105" s="50">
        <v>0</v>
      </c>
      <c r="BV105" s="54">
        <v>0</v>
      </c>
      <c r="BW105" s="50">
        <f t="shared" si="132"/>
        <v>0</v>
      </c>
      <c r="BX105" s="54">
        <v>0</v>
      </c>
      <c r="BY105" s="54">
        <v>0</v>
      </c>
      <c r="BZ105" s="50">
        <f t="shared" si="133"/>
        <v>0</v>
      </c>
      <c r="CA105" s="50">
        <v>0</v>
      </c>
      <c r="CB105" s="54">
        <v>0</v>
      </c>
      <c r="CC105" s="50">
        <f t="shared" si="134"/>
        <v>0</v>
      </c>
      <c r="CD105" s="54">
        <v>0</v>
      </c>
      <c r="CE105" s="54">
        <v>0</v>
      </c>
      <c r="CF105" s="50">
        <f t="shared" si="135"/>
        <v>0</v>
      </c>
      <c r="CG105" s="50">
        <v>0</v>
      </c>
      <c r="CH105" s="50">
        <v>0</v>
      </c>
      <c r="CI105" s="50">
        <f t="shared" si="136"/>
        <v>0</v>
      </c>
      <c r="CJ105" s="54">
        <v>0</v>
      </c>
      <c r="CK105" s="54">
        <v>0</v>
      </c>
      <c r="CL105" s="50">
        <f t="shared" si="137"/>
        <v>0</v>
      </c>
      <c r="CM105" s="50">
        <v>0</v>
      </c>
      <c r="CN105" s="54">
        <v>100</v>
      </c>
      <c r="CO105" s="50">
        <f t="shared" si="138"/>
        <v>25</v>
      </c>
      <c r="CP105" s="54">
        <v>0</v>
      </c>
      <c r="CQ105" s="54">
        <v>0</v>
      </c>
      <c r="CR105" s="46">
        <f t="shared" si="139"/>
        <v>21548.100000000002</v>
      </c>
      <c r="CS105" s="46">
        <f t="shared" si="139"/>
        <v>5387.025000000001</v>
      </c>
      <c r="CT105" s="46">
        <f t="shared" si="140"/>
        <v>5043.300000000001</v>
      </c>
      <c r="CU105" s="54">
        <v>0</v>
      </c>
      <c r="CV105" s="50">
        <f t="shared" si="141"/>
        <v>0</v>
      </c>
      <c r="CW105" s="53">
        <v>0</v>
      </c>
      <c r="CX105" s="54">
        <v>0</v>
      </c>
      <c r="CY105" s="50">
        <f t="shared" si="142"/>
        <v>0</v>
      </c>
      <c r="CZ105" s="54">
        <v>0</v>
      </c>
      <c r="DA105" s="54">
        <v>0</v>
      </c>
      <c r="DB105" s="50">
        <f t="shared" si="143"/>
        <v>0</v>
      </c>
      <c r="DC105" s="50">
        <v>0</v>
      </c>
      <c r="DD105" s="54">
        <v>0</v>
      </c>
      <c r="DE105" s="50">
        <f t="shared" si="144"/>
        <v>0</v>
      </c>
      <c r="DF105" s="50">
        <v>0</v>
      </c>
      <c r="DG105" s="54">
        <v>0</v>
      </c>
      <c r="DH105" s="50">
        <f t="shared" si="145"/>
        <v>0</v>
      </c>
      <c r="DI105" s="50">
        <v>0</v>
      </c>
      <c r="DJ105" s="54">
        <v>1100</v>
      </c>
      <c r="DK105" s="50">
        <f t="shared" si="146"/>
        <v>275</v>
      </c>
      <c r="DL105" s="54">
        <v>0</v>
      </c>
      <c r="DM105" s="54">
        <v>0</v>
      </c>
      <c r="DN105" s="52">
        <f t="shared" si="147"/>
        <v>1100</v>
      </c>
      <c r="DO105" s="52">
        <f t="shared" si="147"/>
        <v>275</v>
      </c>
      <c r="DP105" s="52">
        <f t="shared" si="148"/>
        <v>0</v>
      </c>
    </row>
    <row r="106" spans="1:120" ht="17.25">
      <c r="A106" s="15">
        <v>97</v>
      </c>
      <c r="B106" s="42" t="s">
        <v>103</v>
      </c>
      <c r="C106" s="54">
        <v>876.9</v>
      </c>
      <c r="D106" s="54">
        <v>0</v>
      </c>
      <c r="E106" s="46">
        <f aca="true" t="shared" si="150" ref="E106:G123">CR106+DN106-DJ106</f>
        <v>17503.1</v>
      </c>
      <c r="F106" s="46">
        <f t="shared" si="150"/>
        <v>4375.775000000001</v>
      </c>
      <c r="G106" s="46">
        <f t="shared" si="150"/>
        <v>4039.2000000000003</v>
      </c>
      <c r="H106" s="46">
        <f t="shared" si="104"/>
        <v>92.30821968679832</v>
      </c>
      <c r="I106" s="47">
        <f aca="true" t="shared" si="151" ref="I106:K123">Q106+U106+Y106+AC106+AG106+AK106+AZ106+BG106+BJ106+BM106+BP106+BS106+BY106+CB106+CE106+CH106+CN106</f>
        <v>2026</v>
      </c>
      <c r="J106" s="47">
        <f t="shared" si="151"/>
        <v>506.5</v>
      </c>
      <c r="K106" s="47">
        <f t="shared" si="151"/>
        <v>169.9</v>
      </c>
      <c r="L106" s="47">
        <f t="shared" si="106"/>
        <v>33.543928923988155</v>
      </c>
      <c r="M106" s="48">
        <f aca="true" t="shared" si="152" ref="M106:O123">Q106+Y106</f>
        <v>570</v>
      </c>
      <c r="N106" s="48">
        <f t="shared" si="152"/>
        <v>142.5</v>
      </c>
      <c r="O106" s="48">
        <f t="shared" si="152"/>
        <v>140.1</v>
      </c>
      <c r="P106" s="49">
        <f t="shared" si="108"/>
        <v>98.3157894736842</v>
      </c>
      <c r="Q106" s="54">
        <v>70</v>
      </c>
      <c r="R106" s="50">
        <f t="shared" si="109"/>
        <v>17.5</v>
      </c>
      <c r="S106" s="54">
        <v>0</v>
      </c>
      <c r="T106" s="50">
        <f t="shared" si="110"/>
        <v>0</v>
      </c>
      <c r="U106" s="54">
        <v>1320</v>
      </c>
      <c r="V106" s="50">
        <f t="shared" si="111"/>
        <v>330</v>
      </c>
      <c r="W106" s="54">
        <v>29.8</v>
      </c>
      <c r="X106" s="50">
        <f t="shared" si="112"/>
        <v>9.030303030303031</v>
      </c>
      <c r="Y106" s="54">
        <v>500</v>
      </c>
      <c r="Z106" s="50">
        <f t="shared" si="113"/>
        <v>125</v>
      </c>
      <c r="AA106" s="54">
        <v>140.1</v>
      </c>
      <c r="AB106" s="50">
        <f t="shared" si="114"/>
        <v>112.08</v>
      </c>
      <c r="AC106" s="54">
        <v>36</v>
      </c>
      <c r="AD106" s="50">
        <f t="shared" si="115"/>
        <v>9</v>
      </c>
      <c r="AE106" s="54">
        <v>0</v>
      </c>
      <c r="AF106" s="50">
        <f t="shared" si="116"/>
        <v>0</v>
      </c>
      <c r="AG106" s="54">
        <v>0</v>
      </c>
      <c r="AH106" s="50">
        <f t="shared" si="117"/>
        <v>0</v>
      </c>
      <c r="AI106" s="50">
        <f t="shared" si="149"/>
        <v>0</v>
      </c>
      <c r="AJ106" s="50" t="e">
        <f t="shared" si="118"/>
        <v>#DIV/0!</v>
      </c>
      <c r="AK106" s="54">
        <v>0</v>
      </c>
      <c r="AL106" s="50">
        <f t="shared" si="119"/>
        <v>0</v>
      </c>
      <c r="AM106" s="50">
        <v>0</v>
      </c>
      <c r="AN106" s="54">
        <v>0</v>
      </c>
      <c r="AO106" s="50">
        <f t="shared" si="120"/>
        <v>0</v>
      </c>
      <c r="AP106" s="50">
        <v>0</v>
      </c>
      <c r="AQ106" s="54">
        <v>15477.1</v>
      </c>
      <c r="AR106" s="50">
        <f t="shared" si="121"/>
        <v>3869.2750000000005</v>
      </c>
      <c r="AS106" s="50">
        <v>3869.3</v>
      </c>
      <c r="AT106" s="54">
        <v>0</v>
      </c>
      <c r="AU106" s="50">
        <f t="shared" si="122"/>
        <v>0</v>
      </c>
      <c r="AV106" s="54">
        <v>0</v>
      </c>
      <c r="AW106" s="54">
        <v>0</v>
      </c>
      <c r="AX106" s="50">
        <f t="shared" si="123"/>
        <v>0</v>
      </c>
      <c r="AY106" s="50">
        <v>0</v>
      </c>
      <c r="AZ106" s="54">
        <v>0</v>
      </c>
      <c r="BA106" s="50">
        <f t="shared" si="124"/>
        <v>0</v>
      </c>
      <c r="BB106" s="50">
        <v>0</v>
      </c>
      <c r="BC106" s="47">
        <f aca="true" t="shared" si="153" ref="BC106:BE123">BG106+BJ106+BM106+BP106</f>
        <v>100</v>
      </c>
      <c r="BD106" s="47">
        <f t="shared" si="153"/>
        <v>25</v>
      </c>
      <c r="BE106" s="47">
        <f t="shared" si="153"/>
        <v>0</v>
      </c>
      <c r="BF106" s="51">
        <f t="shared" si="126"/>
        <v>0</v>
      </c>
      <c r="BG106" s="54">
        <v>100</v>
      </c>
      <c r="BH106" s="50">
        <f t="shared" si="127"/>
        <v>25</v>
      </c>
      <c r="BI106" s="54">
        <v>0</v>
      </c>
      <c r="BJ106" s="54">
        <v>0</v>
      </c>
      <c r="BK106" s="50">
        <f t="shared" si="128"/>
        <v>0</v>
      </c>
      <c r="BL106" s="54">
        <v>0</v>
      </c>
      <c r="BM106" s="54">
        <v>0</v>
      </c>
      <c r="BN106" s="50">
        <f t="shared" si="129"/>
        <v>0</v>
      </c>
      <c r="BO106" s="54">
        <v>0</v>
      </c>
      <c r="BP106" s="54">
        <v>0</v>
      </c>
      <c r="BQ106" s="50">
        <f t="shared" si="130"/>
        <v>0</v>
      </c>
      <c r="BR106" s="54">
        <v>0</v>
      </c>
      <c r="BS106" s="54">
        <v>0</v>
      </c>
      <c r="BT106" s="50">
        <f t="shared" si="131"/>
        <v>0</v>
      </c>
      <c r="BU106" s="50">
        <v>0</v>
      </c>
      <c r="BV106" s="54">
        <v>0</v>
      </c>
      <c r="BW106" s="50">
        <f t="shared" si="132"/>
        <v>0</v>
      </c>
      <c r="BX106" s="54">
        <v>0</v>
      </c>
      <c r="BY106" s="54">
        <v>0</v>
      </c>
      <c r="BZ106" s="50">
        <f t="shared" si="133"/>
        <v>0</v>
      </c>
      <c r="CA106" s="50">
        <v>0</v>
      </c>
      <c r="CB106" s="54">
        <v>0</v>
      </c>
      <c r="CC106" s="50">
        <f t="shared" si="134"/>
        <v>0</v>
      </c>
      <c r="CD106" s="54">
        <v>0</v>
      </c>
      <c r="CE106" s="54">
        <v>0</v>
      </c>
      <c r="CF106" s="50">
        <f t="shared" si="135"/>
        <v>0</v>
      </c>
      <c r="CG106" s="50">
        <v>0</v>
      </c>
      <c r="CH106" s="50">
        <v>0</v>
      </c>
      <c r="CI106" s="50">
        <f t="shared" si="136"/>
        <v>0</v>
      </c>
      <c r="CJ106" s="54">
        <v>0</v>
      </c>
      <c r="CK106" s="54">
        <v>0</v>
      </c>
      <c r="CL106" s="50">
        <f t="shared" si="137"/>
        <v>0</v>
      </c>
      <c r="CM106" s="50">
        <v>0</v>
      </c>
      <c r="CN106" s="54">
        <v>0</v>
      </c>
      <c r="CO106" s="50">
        <f t="shared" si="138"/>
        <v>0</v>
      </c>
      <c r="CP106" s="54">
        <v>0</v>
      </c>
      <c r="CQ106" s="54">
        <v>0</v>
      </c>
      <c r="CR106" s="46">
        <f aca="true" t="shared" si="154" ref="CR106:CS123">Q106+U106+Y106+AC106+AG106+AK106+AN106+AQ106+AT106+AW106+AZ106+BG106+BJ106+BM106+BP106+BS106+BV106+BY106+CB106+CE106+CH106+CK106+CN106</f>
        <v>17503.1</v>
      </c>
      <c r="CS106" s="46">
        <f t="shared" si="154"/>
        <v>4375.775000000001</v>
      </c>
      <c r="CT106" s="46">
        <f t="shared" si="140"/>
        <v>4039.2000000000003</v>
      </c>
      <c r="CU106" s="54">
        <v>0</v>
      </c>
      <c r="CV106" s="50">
        <f t="shared" si="141"/>
        <v>0</v>
      </c>
      <c r="CW106" s="53">
        <v>0</v>
      </c>
      <c r="CX106" s="54">
        <v>0</v>
      </c>
      <c r="CY106" s="50">
        <f t="shared" si="142"/>
        <v>0</v>
      </c>
      <c r="CZ106" s="54">
        <v>0</v>
      </c>
      <c r="DA106" s="54">
        <v>0</v>
      </c>
      <c r="DB106" s="50">
        <f t="shared" si="143"/>
        <v>0</v>
      </c>
      <c r="DC106" s="50">
        <v>0</v>
      </c>
      <c r="DD106" s="54">
        <v>0</v>
      </c>
      <c r="DE106" s="50">
        <f t="shared" si="144"/>
        <v>0</v>
      </c>
      <c r="DF106" s="50">
        <v>0</v>
      </c>
      <c r="DG106" s="54">
        <v>0</v>
      </c>
      <c r="DH106" s="50">
        <f t="shared" si="145"/>
        <v>0</v>
      </c>
      <c r="DI106" s="50">
        <v>0</v>
      </c>
      <c r="DJ106" s="54">
        <v>1000</v>
      </c>
      <c r="DK106" s="50">
        <f t="shared" si="146"/>
        <v>250</v>
      </c>
      <c r="DL106" s="54">
        <v>0</v>
      </c>
      <c r="DM106" s="54">
        <v>0</v>
      </c>
      <c r="DN106" s="52">
        <f aca="true" t="shared" si="155" ref="DN106:DO123">CU106+CX106+DA106+DD106+DG106+DJ106</f>
        <v>1000</v>
      </c>
      <c r="DO106" s="52">
        <f t="shared" si="155"/>
        <v>250</v>
      </c>
      <c r="DP106" s="52">
        <f t="shared" si="148"/>
        <v>0</v>
      </c>
    </row>
    <row r="107" spans="1:120" ht="17.25">
      <c r="A107" s="15">
        <v>98</v>
      </c>
      <c r="B107" s="42" t="s">
        <v>104</v>
      </c>
      <c r="C107" s="54">
        <v>0</v>
      </c>
      <c r="D107" s="54">
        <v>1.9</v>
      </c>
      <c r="E107" s="46">
        <f t="shared" si="150"/>
        <v>9680.4</v>
      </c>
      <c r="F107" s="46">
        <f t="shared" si="150"/>
        <v>2420.1</v>
      </c>
      <c r="G107" s="46">
        <f t="shared" si="150"/>
        <v>2259.9</v>
      </c>
      <c r="H107" s="46">
        <f t="shared" si="104"/>
        <v>93.38043882484195</v>
      </c>
      <c r="I107" s="47">
        <f t="shared" si="151"/>
        <v>1046</v>
      </c>
      <c r="J107" s="47">
        <f t="shared" si="151"/>
        <v>261.5</v>
      </c>
      <c r="K107" s="47">
        <f t="shared" si="151"/>
        <v>101.3</v>
      </c>
      <c r="L107" s="47">
        <f t="shared" si="106"/>
        <v>38.738049713193114</v>
      </c>
      <c r="M107" s="48">
        <f t="shared" si="152"/>
        <v>450</v>
      </c>
      <c r="N107" s="48">
        <f t="shared" si="152"/>
        <v>112.5</v>
      </c>
      <c r="O107" s="48">
        <f t="shared" si="152"/>
        <v>1.45</v>
      </c>
      <c r="P107" s="49">
        <f t="shared" si="108"/>
        <v>1.288888888888889</v>
      </c>
      <c r="Q107" s="54">
        <v>0</v>
      </c>
      <c r="R107" s="50">
        <f t="shared" si="109"/>
        <v>0</v>
      </c>
      <c r="S107" s="54">
        <v>1.45</v>
      </c>
      <c r="T107" s="50" t="e">
        <f t="shared" si="110"/>
        <v>#DIV/0!</v>
      </c>
      <c r="U107" s="54">
        <v>500</v>
      </c>
      <c r="V107" s="50">
        <f t="shared" si="111"/>
        <v>125</v>
      </c>
      <c r="W107" s="54">
        <v>99.85</v>
      </c>
      <c r="X107" s="50">
        <f t="shared" si="112"/>
        <v>79.88</v>
      </c>
      <c r="Y107" s="54">
        <v>450</v>
      </c>
      <c r="Z107" s="50">
        <f t="shared" si="113"/>
        <v>112.5</v>
      </c>
      <c r="AA107" s="54">
        <v>0</v>
      </c>
      <c r="AB107" s="50">
        <f t="shared" si="114"/>
        <v>0</v>
      </c>
      <c r="AC107" s="54">
        <v>0</v>
      </c>
      <c r="AD107" s="50">
        <f t="shared" si="115"/>
        <v>0</v>
      </c>
      <c r="AE107" s="54">
        <v>0</v>
      </c>
      <c r="AF107" s="50" t="e">
        <f t="shared" si="116"/>
        <v>#DIV/0!</v>
      </c>
      <c r="AG107" s="54">
        <v>0</v>
      </c>
      <c r="AH107" s="50">
        <f t="shared" si="117"/>
        <v>0</v>
      </c>
      <c r="AI107" s="50">
        <f t="shared" si="149"/>
        <v>0</v>
      </c>
      <c r="AJ107" s="50" t="e">
        <f t="shared" si="118"/>
        <v>#DIV/0!</v>
      </c>
      <c r="AK107" s="54">
        <v>0</v>
      </c>
      <c r="AL107" s="50">
        <f t="shared" si="119"/>
        <v>0</v>
      </c>
      <c r="AM107" s="50">
        <v>0</v>
      </c>
      <c r="AN107" s="54">
        <v>0</v>
      </c>
      <c r="AO107" s="50">
        <f t="shared" si="120"/>
        <v>0</v>
      </c>
      <c r="AP107" s="50">
        <v>0</v>
      </c>
      <c r="AQ107" s="54">
        <v>8634.4</v>
      </c>
      <c r="AR107" s="50">
        <f t="shared" si="121"/>
        <v>2158.6</v>
      </c>
      <c r="AS107" s="50">
        <v>2158.6</v>
      </c>
      <c r="AT107" s="54">
        <v>0</v>
      </c>
      <c r="AU107" s="50">
        <f t="shared" si="122"/>
        <v>0</v>
      </c>
      <c r="AV107" s="54">
        <v>0</v>
      </c>
      <c r="AW107" s="54">
        <v>0</v>
      </c>
      <c r="AX107" s="50">
        <f t="shared" si="123"/>
        <v>0</v>
      </c>
      <c r="AY107" s="50">
        <v>0</v>
      </c>
      <c r="AZ107" s="54">
        <v>0</v>
      </c>
      <c r="BA107" s="50">
        <f t="shared" si="124"/>
        <v>0</v>
      </c>
      <c r="BB107" s="50">
        <v>0</v>
      </c>
      <c r="BC107" s="47">
        <f t="shared" si="153"/>
        <v>96</v>
      </c>
      <c r="BD107" s="47">
        <f t="shared" si="153"/>
        <v>24</v>
      </c>
      <c r="BE107" s="47">
        <f t="shared" si="153"/>
        <v>0</v>
      </c>
      <c r="BF107" s="51">
        <f t="shared" si="126"/>
        <v>0</v>
      </c>
      <c r="BG107" s="54">
        <v>96</v>
      </c>
      <c r="BH107" s="50">
        <f t="shared" si="127"/>
        <v>24</v>
      </c>
      <c r="BI107" s="54">
        <v>0</v>
      </c>
      <c r="BJ107" s="54">
        <v>0</v>
      </c>
      <c r="BK107" s="50">
        <f t="shared" si="128"/>
        <v>0</v>
      </c>
      <c r="BL107" s="54">
        <v>0</v>
      </c>
      <c r="BM107" s="54">
        <v>0</v>
      </c>
      <c r="BN107" s="50">
        <f t="shared" si="129"/>
        <v>0</v>
      </c>
      <c r="BO107" s="54">
        <v>0</v>
      </c>
      <c r="BP107" s="54">
        <v>0</v>
      </c>
      <c r="BQ107" s="50">
        <f t="shared" si="130"/>
        <v>0</v>
      </c>
      <c r="BR107" s="54">
        <v>0</v>
      </c>
      <c r="BS107" s="54">
        <v>0</v>
      </c>
      <c r="BT107" s="50">
        <f t="shared" si="131"/>
        <v>0</v>
      </c>
      <c r="BU107" s="50">
        <v>0</v>
      </c>
      <c r="BV107" s="54">
        <v>0</v>
      </c>
      <c r="BW107" s="50">
        <f t="shared" si="132"/>
        <v>0</v>
      </c>
      <c r="BX107" s="54">
        <v>0</v>
      </c>
      <c r="BY107" s="54">
        <v>0</v>
      </c>
      <c r="BZ107" s="50">
        <f t="shared" si="133"/>
        <v>0</v>
      </c>
      <c r="CA107" s="50">
        <v>0</v>
      </c>
      <c r="CB107" s="54">
        <v>0</v>
      </c>
      <c r="CC107" s="50">
        <f t="shared" si="134"/>
        <v>0</v>
      </c>
      <c r="CD107" s="54">
        <v>0</v>
      </c>
      <c r="CE107" s="54">
        <v>0</v>
      </c>
      <c r="CF107" s="50">
        <f t="shared" si="135"/>
        <v>0</v>
      </c>
      <c r="CG107" s="50">
        <v>0</v>
      </c>
      <c r="CH107" s="50">
        <v>0</v>
      </c>
      <c r="CI107" s="50">
        <f t="shared" si="136"/>
        <v>0</v>
      </c>
      <c r="CJ107" s="54">
        <v>0</v>
      </c>
      <c r="CK107" s="54">
        <v>0</v>
      </c>
      <c r="CL107" s="50">
        <f t="shared" si="137"/>
        <v>0</v>
      </c>
      <c r="CM107" s="50">
        <v>0</v>
      </c>
      <c r="CN107" s="54">
        <v>0</v>
      </c>
      <c r="CO107" s="50">
        <f t="shared" si="138"/>
        <v>0</v>
      </c>
      <c r="CP107" s="54">
        <v>0</v>
      </c>
      <c r="CQ107" s="54">
        <v>0</v>
      </c>
      <c r="CR107" s="46">
        <f t="shared" si="154"/>
        <v>9680.4</v>
      </c>
      <c r="CS107" s="46">
        <f t="shared" si="154"/>
        <v>2420.1</v>
      </c>
      <c r="CT107" s="46">
        <f t="shared" si="140"/>
        <v>2259.9</v>
      </c>
      <c r="CU107" s="54">
        <v>0</v>
      </c>
      <c r="CV107" s="50">
        <f t="shared" si="141"/>
        <v>0</v>
      </c>
      <c r="CW107" s="53">
        <v>0</v>
      </c>
      <c r="CX107" s="54">
        <v>0</v>
      </c>
      <c r="CY107" s="50">
        <f t="shared" si="142"/>
        <v>0</v>
      </c>
      <c r="CZ107" s="54">
        <v>0</v>
      </c>
      <c r="DA107" s="54">
        <v>0</v>
      </c>
      <c r="DB107" s="50">
        <f t="shared" si="143"/>
        <v>0</v>
      </c>
      <c r="DC107" s="50">
        <v>0</v>
      </c>
      <c r="DD107" s="54">
        <v>0</v>
      </c>
      <c r="DE107" s="50">
        <f t="shared" si="144"/>
        <v>0</v>
      </c>
      <c r="DF107" s="50">
        <v>0</v>
      </c>
      <c r="DG107" s="54">
        <v>0</v>
      </c>
      <c r="DH107" s="50">
        <f t="shared" si="145"/>
        <v>0</v>
      </c>
      <c r="DI107" s="50">
        <v>0</v>
      </c>
      <c r="DJ107" s="54">
        <v>485</v>
      </c>
      <c r="DK107" s="50">
        <f t="shared" si="146"/>
        <v>121.25</v>
      </c>
      <c r="DL107" s="54">
        <v>0</v>
      </c>
      <c r="DM107" s="54">
        <v>0</v>
      </c>
      <c r="DN107" s="52">
        <f t="shared" si="155"/>
        <v>485</v>
      </c>
      <c r="DO107" s="52">
        <f t="shared" si="155"/>
        <v>121.25</v>
      </c>
      <c r="DP107" s="52">
        <f t="shared" si="148"/>
        <v>0</v>
      </c>
    </row>
    <row r="108" spans="1:120" ht="17.25">
      <c r="A108" s="15">
        <v>99</v>
      </c>
      <c r="B108" s="42" t="s">
        <v>105</v>
      </c>
      <c r="C108" s="54">
        <v>6653.4</v>
      </c>
      <c r="D108" s="54">
        <v>0</v>
      </c>
      <c r="E108" s="46">
        <f t="shared" si="150"/>
        <v>5743.8</v>
      </c>
      <c r="F108" s="46">
        <f t="shared" si="150"/>
        <v>1435.95</v>
      </c>
      <c r="G108" s="46">
        <f t="shared" si="150"/>
        <v>963.86</v>
      </c>
      <c r="H108" s="46">
        <f t="shared" si="104"/>
        <v>67.12350708590132</v>
      </c>
      <c r="I108" s="47">
        <f t="shared" si="151"/>
        <v>2243.8</v>
      </c>
      <c r="J108" s="47">
        <f t="shared" si="151"/>
        <v>560.95</v>
      </c>
      <c r="K108" s="47">
        <f t="shared" si="151"/>
        <v>88.86</v>
      </c>
      <c r="L108" s="47">
        <f t="shared" si="106"/>
        <v>15.840984044923788</v>
      </c>
      <c r="M108" s="48">
        <f t="shared" si="152"/>
        <v>263.8</v>
      </c>
      <c r="N108" s="48">
        <f t="shared" si="152"/>
        <v>65.95</v>
      </c>
      <c r="O108" s="48">
        <f t="shared" si="152"/>
        <v>9.06</v>
      </c>
      <c r="P108" s="49">
        <f t="shared" si="108"/>
        <v>13.737680060652009</v>
      </c>
      <c r="Q108" s="54">
        <v>0</v>
      </c>
      <c r="R108" s="50">
        <f t="shared" si="109"/>
        <v>0</v>
      </c>
      <c r="S108" s="54">
        <v>0</v>
      </c>
      <c r="T108" s="50" t="e">
        <f t="shared" si="110"/>
        <v>#DIV/0!</v>
      </c>
      <c r="U108" s="54">
        <v>1800</v>
      </c>
      <c r="V108" s="50">
        <f t="shared" si="111"/>
        <v>450</v>
      </c>
      <c r="W108" s="54">
        <v>79.8</v>
      </c>
      <c r="X108" s="50">
        <f t="shared" si="112"/>
        <v>17.733333333333334</v>
      </c>
      <c r="Y108" s="54">
        <v>263.8</v>
      </c>
      <c r="Z108" s="50">
        <f t="shared" si="113"/>
        <v>65.95</v>
      </c>
      <c r="AA108" s="54">
        <v>9.06</v>
      </c>
      <c r="AB108" s="50">
        <f t="shared" si="114"/>
        <v>13.737680060652009</v>
      </c>
      <c r="AC108" s="54">
        <v>0</v>
      </c>
      <c r="AD108" s="50">
        <f t="shared" si="115"/>
        <v>0</v>
      </c>
      <c r="AE108" s="54">
        <v>0</v>
      </c>
      <c r="AF108" s="50" t="e">
        <f t="shared" si="116"/>
        <v>#DIV/0!</v>
      </c>
      <c r="AG108" s="54">
        <v>0</v>
      </c>
      <c r="AH108" s="50">
        <f t="shared" si="117"/>
        <v>0</v>
      </c>
      <c r="AI108" s="50">
        <f t="shared" si="149"/>
        <v>0</v>
      </c>
      <c r="AJ108" s="50" t="e">
        <f t="shared" si="118"/>
        <v>#DIV/0!</v>
      </c>
      <c r="AK108" s="54">
        <v>0</v>
      </c>
      <c r="AL108" s="50">
        <f t="shared" si="119"/>
        <v>0</v>
      </c>
      <c r="AM108" s="50">
        <v>0</v>
      </c>
      <c r="AN108" s="54">
        <v>0</v>
      </c>
      <c r="AO108" s="50">
        <f t="shared" si="120"/>
        <v>0</v>
      </c>
      <c r="AP108" s="50">
        <v>0</v>
      </c>
      <c r="AQ108" s="54">
        <v>3500</v>
      </c>
      <c r="AR108" s="50">
        <f t="shared" si="121"/>
        <v>875</v>
      </c>
      <c r="AS108" s="50">
        <v>875</v>
      </c>
      <c r="AT108" s="54">
        <v>0</v>
      </c>
      <c r="AU108" s="50">
        <f t="shared" si="122"/>
        <v>0</v>
      </c>
      <c r="AV108" s="54">
        <v>0</v>
      </c>
      <c r="AW108" s="54">
        <v>0</v>
      </c>
      <c r="AX108" s="50">
        <f t="shared" si="123"/>
        <v>0</v>
      </c>
      <c r="AY108" s="50">
        <v>0</v>
      </c>
      <c r="AZ108" s="54">
        <v>0</v>
      </c>
      <c r="BA108" s="50">
        <f t="shared" si="124"/>
        <v>0</v>
      </c>
      <c r="BB108" s="50">
        <v>0</v>
      </c>
      <c r="BC108" s="47">
        <f t="shared" si="153"/>
        <v>180</v>
      </c>
      <c r="BD108" s="47">
        <f t="shared" si="153"/>
        <v>45</v>
      </c>
      <c r="BE108" s="47">
        <f t="shared" si="153"/>
        <v>0</v>
      </c>
      <c r="BF108" s="51">
        <f t="shared" si="126"/>
        <v>0</v>
      </c>
      <c r="BG108" s="54">
        <v>180</v>
      </c>
      <c r="BH108" s="50">
        <f t="shared" si="127"/>
        <v>45</v>
      </c>
      <c r="BI108" s="54">
        <v>0</v>
      </c>
      <c r="BJ108" s="54">
        <v>0</v>
      </c>
      <c r="BK108" s="50">
        <f t="shared" si="128"/>
        <v>0</v>
      </c>
      <c r="BL108" s="54">
        <v>0</v>
      </c>
      <c r="BM108" s="54">
        <v>0</v>
      </c>
      <c r="BN108" s="50">
        <f t="shared" si="129"/>
        <v>0</v>
      </c>
      <c r="BO108" s="54">
        <v>0</v>
      </c>
      <c r="BP108" s="54">
        <v>0</v>
      </c>
      <c r="BQ108" s="50">
        <f t="shared" si="130"/>
        <v>0</v>
      </c>
      <c r="BR108" s="54">
        <v>0</v>
      </c>
      <c r="BS108" s="54">
        <v>0</v>
      </c>
      <c r="BT108" s="50">
        <f t="shared" si="131"/>
        <v>0</v>
      </c>
      <c r="BU108" s="50">
        <v>0</v>
      </c>
      <c r="BV108" s="54">
        <v>0</v>
      </c>
      <c r="BW108" s="50">
        <f t="shared" si="132"/>
        <v>0</v>
      </c>
      <c r="BX108" s="54">
        <v>0</v>
      </c>
      <c r="BY108" s="54">
        <v>0</v>
      </c>
      <c r="BZ108" s="50">
        <f t="shared" si="133"/>
        <v>0</v>
      </c>
      <c r="CA108" s="50">
        <v>0</v>
      </c>
      <c r="CB108" s="54">
        <v>0</v>
      </c>
      <c r="CC108" s="50">
        <f t="shared" si="134"/>
        <v>0</v>
      </c>
      <c r="CD108" s="54">
        <v>0</v>
      </c>
      <c r="CE108" s="54">
        <v>0</v>
      </c>
      <c r="CF108" s="50">
        <f t="shared" si="135"/>
        <v>0</v>
      </c>
      <c r="CG108" s="50">
        <v>0</v>
      </c>
      <c r="CH108" s="50">
        <v>0</v>
      </c>
      <c r="CI108" s="50">
        <f t="shared" si="136"/>
        <v>0</v>
      </c>
      <c r="CJ108" s="54">
        <v>0</v>
      </c>
      <c r="CK108" s="54">
        <v>0</v>
      </c>
      <c r="CL108" s="50">
        <f t="shared" si="137"/>
        <v>0</v>
      </c>
      <c r="CM108" s="50">
        <v>0</v>
      </c>
      <c r="CN108" s="54">
        <v>0</v>
      </c>
      <c r="CO108" s="50">
        <f t="shared" si="138"/>
        <v>0</v>
      </c>
      <c r="CP108" s="54">
        <v>0</v>
      </c>
      <c r="CQ108" s="54">
        <v>0</v>
      </c>
      <c r="CR108" s="46">
        <f t="shared" si="154"/>
        <v>5743.8</v>
      </c>
      <c r="CS108" s="46">
        <f t="shared" si="154"/>
        <v>1435.95</v>
      </c>
      <c r="CT108" s="46">
        <f t="shared" si="140"/>
        <v>963.86</v>
      </c>
      <c r="CU108" s="54">
        <v>0</v>
      </c>
      <c r="CV108" s="50">
        <f t="shared" si="141"/>
        <v>0</v>
      </c>
      <c r="CW108" s="53">
        <v>0</v>
      </c>
      <c r="CX108" s="54">
        <v>0</v>
      </c>
      <c r="CY108" s="50">
        <f t="shared" si="142"/>
        <v>0</v>
      </c>
      <c r="CZ108" s="54">
        <v>0</v>
      </c>
      <c r="DA108" s="54">
        <v>0</v>
      </c>
      <c r="DB108" s="50">
        <f t="shared" si="143"/>
        <v>0</v>
      </c>
      <c r="DC108" s="50">
        <v>0</v>
      </c>
      <c r="DD108" s="54">
        <v>0</v>
      </c>
      <c r="DE108" s="50">
        <f t="shared" si="144"/>
        <v>0</v>
      </c>
      <c r="DF108" s="50">
        <v>0</v>
      </c>
      <c r="DG108" s="54">
        <v>0</v>
      </c>
      <c r="DH108" s="50">
        <f t="shared" si="145"/>
        <v>0</v>
      </c>
      <c r="DI108" s="50">
        <v>0</v>
      </c>
      <c r="DJ108" s="54">
        <v>300</v>
      </c>
      <c r="DK108" s="50">
        <f t="shared" si="146"/>
        <v>75</v>
      </c>
      <c r="DL108" s="54">
        <v>0</v>
      </c>
      <c r="DM108" s="54">
        <v>0</v>
      </c>
      <c r="DN108" s="52">
        <f t="shared" si="155"/>
        <v>300</v>
      </c>
      <c r="DO108" s="52">
        <f t="shared" si="155"/>
        <v>75</v>
      </c>
      <c r="DP108" s="52">
        <f t="shared" si="148"/>
        <v>0</v>
      </c>
    </row>
    <row r="109" spans="1:120" ht="17.25">
      <c r="A109" s="15">
        <v>100</v>
      </c>
      <c r="B109" s="42" t="s">
        <v>106</v>
      </c>
      <c r="C109" s="54">
        <v>0</v>
      </c>
      <c r="D109" s="54">
        <v>27</v>
      </c>
      <c r="E109" s="46">
        <f t="shared" si="150"/>
        <v>6785</v>
      </c>
      <c r="F109" s="46">
        <f t="shared" si="150"/>
        <v>1696.25</v>
      </c>
      <c r="G109" s="46">
        <f t="shared" si="150"/>
        <v>1178.13</v>
      </c>
      <c r="H109" s="46">
        <f t="shared" si="104"/>
        <v>69.45497420781136</v>
      </c>
      <c r="I109" s="47">
        <f t="shared" si="151"/>
        <v>2073.4</v>
      </c>
      <c r="J109" s="47">
        <f t="shared" si="151"/>
        <v>518.35</v>
      </c>
      <c r="K109" s="47">
        <f t="shared" si="151"/>
        <v>0.23</v>
      </c>
      <c r="L109" s="47">
        <f t="shared" si="106"/>
        <v>0.044371563615317834</v>
      </c>
      <c r="M109" s="48">
        <f t="shared" si="152"/>
        <v>411</v>
      </c>
      <c r="N109" s="48">
        <f t="shared" si="152"/>
        <v>102.75</v>
      </c>
      <c r="O109" s="48">
        <f t="shared" si="152"/>
        <v>0.22</v>
      </c>
      <c r="P109" s="49">
        <f t="shared" si="108"/>
        <v>0.2141119221411192</v>
      </c>
      <c r="Q109" s="54">
        <v>0</v>
      </c>
      <c r="R109" s="50">
        <f t="shared" si="109"/>
        <v>0</v>
      </c>
      <c r="S109" s="54">
        <v>0</v>
      </c>
      <c r="T109" s="50" t="e">
        <f t="shared" si="110"/>
        <v>#DIV/0!</v>
      </c>
      <c r="U109" s="54">
        <v>1296.4</v>
      </c>
      <c r="V109" s="50">
        <f t="shared" si="111"/>
        <v>324.1</v>
      </c>
      <c r="W109" s="54">
        <v>0.01</v>
      </c>
      <c r="X109" s="50">
        <f t="shared" si="112"/>
        <v>0.00308546744831842</v>
      </c>
      <c r="Y109" s="54">
        <v>411</v>
      </c>
      <c r="Z109" s="50">
        <f t="shared" si="113"/>
        <v>102.75</v>
      </c>
      <c r="AA109" s="54">
        <v>0.22</v>
      </c>
      <c r="AB109" s="50">
        <f t="shared" si="114"/>
        <v>0.2141119221411192</v>
      </c>
      <c r="AC109" s="54">
        <v>18</v>
      </c>
      <c r="AD109" s="50">
        <f t="shared" si="115"/>
        <v>4.5</v>
      </c>
      <c r="AE109" s="54">
        <v>0</v>
      </c>
      <c r="AF109" s="50">
        <f t="shared" si="116"/>
        <v>0</v>
      </c>
      <c r="AG109" s="54">
        <v>0</v>
      </c>
      <c r="AH109" s="50">
        <f t="shared" si="117"/>
        <v>0</v>
      </c>
      <c r="AI109" s="50">
        <f t="shared" si="149"/>
        <v>0</v>
      </c>
      <c r="AJ109" s="50" t="e">
        <f t="shared" si="118"/>
        <v>#DIV/0!</v>
      </c>
      <c r="AK109" s="54">
        <v>0</v>
      </c>
      <c r="AL109" s="50">
        <f t="shared" si="119"/>
        <v>0</v>
      </c>
      <c r="AM109" s="50">
        <v>0</v>
      </c>
      <c r="AN109" s="54">
        <v>0</v>
      </c>
      <c r="AO109" s="50">
        <f t="shared" si="120"/>
        <v>0</v>
      </c>
      <c r="AP109" s="50">
        <v>0</v>
      </c>
      <c r="AQ109" s="54">
        <v>4711.6</v>
      </c>
      <c r="AR109" s="50">
        <f t="shared" si="121"/>
        <v>1177.9</v>
      </c>
      <c r="AS109" s="50">
        <v>1177.9</v>
      </c>
      <c r="AT109" s="54">
        <v>0</v>
      </c>
      <c r="AU109" s="50">
        <f t="shared" si="122"/>
        <v>0</v>
      </c>
      <c r="AV109" s="54">
        <v>0</v>
      </c>
      <c r="AW109" s="54">
        <v>0</v>
      </c>
      <c r="AX109" s="50">
        <f t="shared" si="123"/>
        <v>0</v>
      </c>
      <c r="AY109" s="50">
        <v>0</v>
      </c>
      <c r="AZ109" s="54">
        <v>0</v>
      </c>
      <c r="BA109" s="50">
        <f t="shared" si="124"/>
        <v>0</v>
      </c>
      <c r="BB109" s="50">
        <v>0</v>
      </c>
      <c r="BC109" s="47">
        <f t="shared" si="153"/>
        <v>348</v>
      </c>
      <c r="BD109" s="47">
        <f t="shared" si="153"/>
        <v>87</v>
      </c>
      <c r="BE109" s="47">
        <f t="shared" si="153"/>
        <v>0</v>
      </c>
      <c r="BF109" s="51">
        <f t="shared" si="126"/>
        <v>0</v>
      </c>
      <c r="BG109" s="54">
        <v>348</v>
      </c>
      <c r="BH109" s="50">
        <f t="shared" si="127"/>
        <v>87</v>
      </c>
      <c r="BI109" s="54">
        <v>0</v>
      </c>
      <c r="BJ109" s="54">
        <v>0</v>
      </c>
      <c r="BK109" s="50">
        <f t="shared" si="128"/>
        <v>0</v>
      </c>
      <c r="BL109" s="54">
        <v>0</v>
      </c>
      <c r="BM109" s="54">
        <v>0</v>
      </c>
      <c r="BN109" s="50">
        <f t="shared" si="129"/>
        <v>0</v>
      </c>
      <c r="BO109" s="54">
        <v>0</v>
      </c>
      <c r="BP109" s="54">
        <v>0</v>
      </c>
      <c r="BQ109" s="50">
        <f t="shared" si="130"/>
        <v>0</v>
      </c>
      <c r="BR109" s="54">
        <v>0</v>
      </c>
      <c r="BS109" s="54">
        <v>0</v>
      </c>
      <c r="BT109" s="50">
        <f t="shared" si="131"/>
        <v>0</v>
      </c>
      <c r="BU109" s="50">
        <v>0</v>
      </c>
      <c r="BV109" s="54">
        <v>0</v>
      </c>
      <c r="BW109" s="50">
        <f t="shared" si="132"/>
        <v>0</v>
      </c>
      <c r="BX109" s="54">
        <v>0</v>
      </c>
      <c r="BY109" s="54">
        <v>0</v>
      </c>
      <c r="BZ109" s="50">
        <f t="shared" si="133"/>
        <v>0</v>
      </c>
      <c r="CA109" s="50">
        <v>0</v>
      </c>
      <c r="CB109" s="54">
        <v>0</v>
      </c>
      <c r="CC109" s="50">
        <f t="shared" si="134"/>
        <v>0</v>
      </c>
      <c r="CD109" s="54">
        <v>0</v>
      </c>
      <c r="CE109" s="54">
        <v>0</v>
      </c>
      <c r="CF109" s="50">
        <f t="shared" si="135"/>
        <v>0</v>
      </c>
      <c r="CG109" s="50">
        <v>0</v>
      </c>
      <c r="CH109" s="50">
        <v>0</v>
      </c>
      <c r="CI109" s="50">
        <f t="shared" si="136"/>
        <v>0</v>
      </c>
      <c r="CJ109" s="54">
        <v>0</v>
      </c>
      <c r="CK109" s="54">
        <v>0</v>
      </c>
      <c r="CL109" s="50">
        <f t="shared" si="137"/>
        <v>0</v>
      </c>
      <c r="CM109" s="50">
        <v>0</v>
      </c>
      <c r="CN109" s="54">
        <v>0</v>
      </c>
      <c r="CO109" s="50">
        <f t="shared" si="138"/>
        <v>0</v>
      </c>
      <c r="CP109" s="54">
        <v>0</v>
      </c>
      <c r="CQ109" s="54">
        <v>0</v>
      </c>
      <c r="CR109" s="46">
        <f t="shared" si="154"/>
        <v>6785</v>
      </c>
      <c r="CS109" s="46">
        <f t="shared" si="154"/>
        <v>1696.25</v>
      </c>
      <c r="CT109" s="46">
        <f t="shared" si="140"/>
        <v>1178.13</v>
      </c>
      <c r="CU109" s="54">
        <v>0</v>
      </c>
      <c r="CV109" s="50">
        <f t="shared" si="141"/>
        <v>0</v>
      </c>
      <c r="CW109" s="53">
        <v>0</v>
      </c>
      <c r="CX109" s="54">
        <v>0</v>
      </c>
      <c r="CY109" s="50">
        <f t="shared" si="142"/>
        <v>0</v>
      </c>
      <c r="CZ109" s="54">
        <v>0</v>
      </c>
      <c r="DA109" s="54">
        <v>0</v>
      </c>
      <c r="DB109" s="50">
        <f t="shared" si="143"/>
        <v>0</v>
      </c>
      <c r="DC109" s="50">
        <v>0</v>
      </c>
      <c r="DD109" s="54">
        <v>0</v>
      </c>
      <c r="DE109" s="50">
        <f t="shared" si="144"/>
        <v>0</v>
      </c>
      <c r="DF109" s="50">
        <v>0</v>
      </c>
      <c r="DG109" s="54">
        <v>0</v>
      </c>
      <c r="DH109" s="50">
        <f t="shared" si="145"/>
        <v>0</v>
      </c>
      <c r="DI109" s="50">
        <v>0</v>
      </c>
      <c r="DJ109" s="54">
        <v>800</v>
      </c>
      <c r="DK109" s="50">
        <f t="shared" si="146"/>
        <v>200</v>
      </c>
      <c r="DL109" s="54">
        <v>0</v>
      </c>
      <c r="DM109" s="54">
        <v>0</v>
      </c>
      <c r="DN109" s="52">
        <f t="shared" si="155"/>
        <v>800</v>
      </c>
      <c r="DO109" s="52">
        <f t="shared" si="155"/>
        <v>200</v>
      </c>
      <c r="DP109" s="52">
        <f t="shared" si="148"/>
        <v>0</v>
      </c>
    </row>
    <row r="110" spans="1:120" ht="17.25">
      <c r="A110" s="15">
        <v>101</v>
      </c>
      <c r="B110" s="42" t="s">
        <v>120</v>
      </c>
      <c r="C110" s="54">
        <v>227.3</v>
      </c>
      <c r="D110" s="54">
        <v>0</v>
      </c>
      <c r="E110" s="46">
        <f t="shared" si="150"/>
        <v>4349.2</v>
      </c>
      <c r="F110" s="46">
        <f t="shared" si="150"/>
        <v>1087.3</v>
      </c>
      <c r="G110" s="46">
        <f t="shared" si="150"/>
        <v>987.2</v>
      </c>
      <c r="H110" s="46">
        <f t="shared" si="104"/>
        <v>90.79370918789662</v>
      </c>
      <c r="I110" s="47">
        <f t="shared" si="151"/>
        <v>849.2</v>
      </c>
      <c r="J110" s="47">
        <f t="shared" si="151"/>
        <v>212.3</v>
      </c>
      <c r="K110" s="47">
        <f t="shared" si="151"/>
        <v>112.2</v>
      </c>
      <c r="L110" s="47">
        <f t="shared" si="106"/>
        <v>52.84974093264248</v>
      </c>
      <c r="M110" s="48">
        <f t="shared" si="152"/>
        <v>367</v>
      </c>
      <c r="N110" s="48">
        <f t="shared" si="152"/>
        <v>91.75</v>
      </c>
      <c r="O110" s="48">
        <f t="shared" si="152"/>
        <v>35.5</v>
      </c>
      <c r="P110" s="49">
        <f t="shared" si="108"/>
        <v>38.69209809264305</v>
      </c>
      <c r="Q110" s="54">
        <v>0</v>
      </c>
      <c r="R110" s="50">
        <f t="shared" si="109"/>
        <v>0</v>
      </c>
      <c r="S110" s="54">
        <v>0</v>
      </c>
      <c r="T110" s="50" t="e">
        <f t="shared" si="110"/>
        <v>#DIV/0!</v>
      </c>
      <c r="U110" s="54">
        <v>312.2</v>
      </c>
      <c r="V110" s="50">
        <f t="shared" si="111"/>
        <v>78.05</v>
      </c>
      <c r="W110" s="54">
        <v>76.7</v>
      </c>
      <c r="X110" s="50">
        <f t="shared" si="112"/>
        <v>98.2703395259449</v>
      </c>
      <c r="Y110" s="54">
        <v>367</v>
      </c>
      <c r="Z110" s="50">
        <f t="shared" si="113"/>
        <v>91.75</v>
      </c>
      <c r="AA110" s="54">
        <v>35.5</v>
      </c>
      <c r="AB110" s="50">
        <f t="shared" si="114"/>
        <v>38.69209809264305</v>
      </c>
      <c r="AC110" s="54">
        <v>0</v>
      </c>
      <c r="AD110" s="50">
        <f t="shared" si="115"/>
        <v>0</v>
      </c>
      <c r="AE110" s="54">
        <v>0</v>
      </c>
      <c r="AF110" s="50" t="e">
        <f t="shared" si="116"/>
        <v>#DIV/0!</v>
      </c>
      <c r="AG110" s="54">
        <v>0</v>
      </c>
      <c r="AH110" s="50">
        <f t="shared" si="117"/>
        <v>0</v>
      </c>
      <c r="AI110" s="50">
        <f t="shared" si="149"/>
        <v>0</v>
      </c>
      <c r="AJ110" s="50" t="e">
        <f t="shared" si="118"/>
        <v>#DIV/0!</v>
      </c>
      <c r="AK110" s="54">
        <v>0</v>
      </c>
      <c r="AL110" s="50">
        <f t="shared" si="119"/>
        <v>0</v>
      </c>
      <c r="AM110" s="50">
        <v>0</v>
      </c>
      <c r="AN110" s="54">
        <v>0</v>
      </c>
      <c r="AO110" s="50">
        <f t="shared" si="120"/>
        <v>0</v>
      </c>
      <c r="AP110" s="50">
        <v>0</v>
      </c>
      <c r="AQ110" s="54">
        <v>3500</v>
      </c>
      <c r="AR110" s="50">
        <f t="shared" si="121"/>
        <v>875</v>
      </c>
      <c r="AS110" s="50">
        <v>875</v>
      </c>
      <c r="AT110" s="54">
        <v>0</v>
      </c>
      <c r="AU110" s="50">
        <f t="shared" si="122"/>
        <v>0</v>
      </c>
      <c r="AV110" s="54">
        <v>0</v>
      </c>
      <c r="AW110" s="54">
        <v>0</v>
      </c>
      <c r="AX110" s="50">
        <f t="shared" si="123"/>
        <v>0</v>
      </c>
      <c r="AY110" s="50">
        <v>0</v>
      </c>
      <c r="AZ110" s="54">
        <v>0</v>
      </c>
      <c r="BA110" s="50">
        <f t="shared" si="124"/>
        <v>0</v>
      </c>
      <c r="BB110" s="50">
        <v>0</v>
      </c>
      <c r="BC110" s="47">
        <f t="shared" si="153"/>
        <v>170</v>
      </c>
      <c r="BD110" s="47">
        <f t="shared" si="153"/>
        <v>42.5</v>
      </c>
      <c r="BE110" s="47">
        <f t="shared" si="153"/>
        <v>0</v>
      </c>
      <c r="BF110" s="51">
        <f t="shared" si="126"/>
        <v>0</v>
      </c>
      <c r="BG110" s="54">
        <v>170</v>
      </c>
      <c r="BH110" s="50">
        <f t="shared" si="127"/>
        <v>42.5</v>
      </c>
      <c r="BI110" s="54">
        <v>0</v>
      </c>
      <c r="BJ110" s="54">
        <v>0</v>
      </c>
      <c r="BK110" s="50">
        <f t="shared" si="128"/>
        <v>0</v>
      </c>
      <c r="BL110" s="54">
        <v>0</v>
      </c>
      <c r="BM110" s="54">
        <v>0</v>
      </c>
      <c r="BN110" s="50">
        <f t="shared" si="129"/>
        <v>0</v>
      </c>
      <c r="BO110" s="54">
        <v>0</v>
      </c>
      <c r="BP110" s="54">
        <v>0</v>
      </c>
      <c r="BQ110" s="50">
        <f t="shared" si="130"/>
        <v>0</v>
      </c>
      <c r="BR110" s="54">
        <v>0</v>
      </c>
      <c r="BS110" s="54">
        <v>0</v>
      </c>
      <c r="BT110" s="50">
        <f t="shared" si="131"/>
        <v>0</v>
      </c>
      <c r="BU110" s="50">
        <v>0</v>
      </c>
      <c r="BV110" s="54">
        <v>0</v>
      </c>
      <c r="BW110" s="50">
        <f t="shared" si="132"/>
        <v>0</v>
      </c>
      <c r="BX110" s="54">
        <v>0</v>
      </c>
      <c r="BY110" s="54">
        <v>0</v>
      </c>
      <c r="BZ110" s="50">
        <f t="shared" si="133"/>
        <v>0</v>
      </c>
      <c r="CA110" s="50">
        <v>0</v>
      </c>
      <c r="CB110" s="54">
        <v>0</v>
      </c>
      <c r="CC110" s="50">
        <f t="shared" si="134"/>
        <v>0</v>
      </c>
      <c r="CD110" s="54">
        <v>0</v>
      </c>
      <c r="CE110" s="54">
        <v>0</v>
      </c>
      <c r="CF110" s="50">
        <f t="shared" si="135"/>
        <v>0</v>
      </c>
      <c r="CG110" s="50">
        <v>0</v>
      </c>
      <c r="CH110" s="50">
        <v>0</v>
      </c>
      <c r="CI110" s="50">
        <f t="shared" si="136"/>
        <v>0</v>
      </c>
      <c r="CJ110" s="54">
        <v>0</v>
      </c>
      <c r="CK110" s="54">
        <v>0</v>
      </c>
      <c r="CL110" s="50">
        <f t="shared" si="137"/>
        <v>0</v>
      </c>
      <c r="CM110" s="50">
        <v>0</v>
      </c>
      <c r="CN110" s="54">
        <v>0</v>
      </c>
      <c r="CO110" s="50">
        <f t="shared" si="138"/>
        <v>0</v>
      </c>
      <c r="CP110" s="54">
        <v>0</v>
      </c>
      <c r="CQ110" s="54">
        <v>0</v>
      </c>
      <c r="CR110" s="46">
        <f t="shared" si="154"/>
        <v>4349.2</v>
      </c>
      <c r="CS110" s="46">
        <f t="shared" si="154"/>
        <v>1087.3</v>
      </c>
      <c r="CT110" s="46">
        <f t="shared" si="140"/>
        <v>987.2</v>
      </c>
      <c r="CU110" s="54">
        <v>0</v>
      </c>
      <c r="CV110" s="50">
        <f t="shared" si="141"/>
        <v>0</v>
      </c>
      <c r="CW110" s="53">
        <v>0</v>
      </c>
      <c r="CX110" s="54">
        <v>0</v>
      </c>
      <c r="CY110" s="50">
        <f t="shared" si="142"/>
        <v>0</v>
      </c>
      <c r="CZ110" s="54">
        <v>0</v>
      </c>
      <c r="DA110" s="54">
        <v>0</v>
      </c>
      <c r="DB110" s="50">
        <f t="shared" si="143"/>
        <v>0</v>
      </c>
      <c r="DC110" s="50">
        <v>0</v>
      </c>
      <c r="DD110" s="54">
        <v>0</v>
      </c>
      <c r="DE110" s="50">
        <f t="shared" si="144"/>
        <v>0</v>
      </c>
      <c r="DF110" s="50">
        <v>0</v>
      </c>
      <c r="DG110" s="54">
        <v>0</v>
      </c>
      <c r="DH110" s="50">
        <f t="shared" si="145"/>
        <v>0</v>
      </c>
      <c r="DI110" s="50">
        <v>0</v>
      </c>
      <c r="DJ110" s="54">
        <v>0</v>
      </c>
      <c r="DK110" s="50">
        <f t="shared" si="146"/>
        <v>0</v>
      </c>
      <c r="DL110" s="54">
        <v>0</v>
      </c>
      <c r="DM110" s="54">
        <v>0</v>
      </c>
      <c r="DN110" s="52">
        <f t="shared" si="155"/>
        <v>0</v>
      </c>
      <c r="DO110" s="52">
        <f t="shared" si="155"/>
        <v>0</v>
      </c>
      <c r="DP110" s="52">
        <f t="shared" si="148"/>
        <v>0</v>
      </c>
    </row>
    <row r="111" spans="1:120" ht="17.25">
      <c r="A111" s="15">
        <v>102</v>
      </c>
      <c r="B111" s="42" t="s">
        <v>107</v>
      </c>
      <c r="C111" s="54">
        <v>65046.8</v>
      </c>
      <c r="D111" s="54">
        <v>0</v>
      </c>
      <c r="E111" s="46">
        <f t="shared" si="150"/>
        <v>48188.5</v>
      </c>
      <c r="F111" s="46">
        <f t="shared" si="150"/>
        <v>12047.125000000002</v>
      </c>
      <c r="G111" s="46">
        <f t="shared" si="150"/>
        <v>10918.2</v>
      </c>
      <c r="H111" s="46">
        <f t="shared" si="104"/>
        <v>90.62909200327877</v>
      </c>
      <c r="I111" s="47">
        <f t="shared" si="151"/>
        <v>17000.2</v>
      </c>
      <c r="J111" s="47">
        <f t="shared" si="151"/>
        <v>4250.05</v>
      </c>
      <c r="K111" s="47">
        <f t="shared" si="151"/>
        <v>3121.1000000000004</v>
      </c>
      <c r="L111" s="47">
        <f t="shared" si="106"/>
        <v>73.43678309666946</v>
      </c>
      <c r="M111" s="48">
        <f t="shared" si="152"/>
        <v>5605.3</v>
      </c>
      <c r="N111" s="48">
        <f t="shared" si="152"/>
        <v>1401.325</v>
      </c>
      <c r="O111" s="48">
        <f t="shared" si="152"/>
        <v>1371.56</v>
      </c>
      <c r="P111" s="49">
        <f t="shared" si="108"/>
        <v>97.87593884359445</v>
      </c>
      <c r="Q111" s="54">
        <v>174.7</v>
      </c>
      <c r="R111" s="50">
        <f t="shared" si="109"/>
        <v>43.675</v>
      </c>
      <c r="S111" s="54">
        <v>28.61</v>
      </c>
      <c r="T111" s="50">
        <f t="shared" si="110"/>
        <v>65.50658271322267</v>
      </c>
      <c r="U111" s="54">
        <v>4834.6</v>
      </c>
      <c r="V111" s="50">
        <f t="shared" si="111"/>
        <v>1208.65</v>
      </c>
      <c r="W111" s="54">
        <v>828.24</v>
      </c>
      <c r="X111" s="50">
        <f t="shared" si="112"/>
        <v>68.52604145120588</v>
      </c>
      <c r="Y111" s="54">
        <v>5430.6</v>
      </c>
      <c r="Z111" s="50">
        <f t="shared" si="113"/>
        <v>1357.65</v>
      </c>
      <c r="AA111" s="54">
        <v>1342.95</v>
      </c>
      <c r="AB111" s="50">
        <f t="shared" si="114"/>
        <v>98.91724671307037</v>
      </c>
      <c r="AC111" s="54">
        <v>540</v>
      </c>
      <c r="AD111" s="50">
        <f t="shared" si="115"/>
        <v>135</v>
      </c>
      <c r="AE111" s="54">
        <v>12</v>
      </c>
      <c r="AF111" s="50">
        <f t="shared" si="116"/>
        <v>8.88888888888889</v>
      </c>
      <c r="AG111" s="54">
        <v>0</v>
      </c>
      <c r="AH111" s="50">
        <f t="shared" si="117"/>
        <v>0</v>
      </c>
      <c r="AI111" s="50">
        <f t="shared" si="149"/>
        <v>0</v>
      </c>
      <c r="AJ111" s="50" t="e">
        <f t="shared" si="118"/>
        <v>#DIV/0!</v>
      </c>
      <c r="AK111" s="54">
        <v>0</v>
      </c>
      <c r="AL111" s="50">
        <f t="shared" si="119"/>
        <v>0</v>
      </c>
      <c r="AM111" s="50">
        <v>0</v>
      </c>
      <c r="AN111" s="54">
        <v>0</v>
      </c>
      <c r="AO111" s="50">
        <f t="shared" si="120"/>
        <v>0</v>
      </c>
      <c r="AP111" s="50">
        <v>0</v>
      </c>
      <c r="AQ111" s="54">
        <v>31188.3</v>
      </c>
      <c r="AR111" s="50">
        <f t="shared" si="121"/>
        <v>7797.075000000001</v>
      </c>
      <c r="AS111" s="50">
        <v>7797.1</v>
      </c>
      <c r="AT111" s="54">
        <v>0</v>
      </c>
      <c r="AU111" s="50">
        <f t="shared" si="122"/>
        <v>0</v>
      </c>
      <c r="AV111" s="54">
        <v>0</v>
      </c>
      <c r="AW111" s="54">
        <v>0</v>
      </c>
      <c r="AX111" s="50">
        <f t="shared" si="123"/>
        <v>0</v>
      </c>
      <c r="AY111" s="50">
        <v>0</v>
      </c>
      <c r="AZ111" s="54">
        <v>0</v>
      </c>
      <c r="BA111" s="50">
        <f t="shared" si="124"/>
        <v>0</v>
      </c>
      <c r="BB111" s="50">
        <v>0</v>
      </c>
      <c r="BC111" s="47">
        <f t="shared" si="153"/>
        <v>1220.3</v>
      </c>
      <c r="BD111" s="47">
        <f t="shared" si="153"/>
        <v>305.075</v>
      </c>
      <c r="BE111" s="47">
        <f t="shared" si="153"/>
        <v>110.5</v>
      </c>
      <c r="BF111" s="51">
        <f t="shared" si="126"/>
        <v>36.22060149143653</v>
      </c>
      <c r="BG111" s="54">
        <v>800.3</v>
      </c>
      <c r="BH111" s="50">
        <f t="shared" si="127"/>
        <v>200.075</v>
      </c>
      <c r="BI111" s="54">
        <v>40.5</v>
      </c>
      <c r="BJ111" s="54">
        <v>0</v>
      </c>
      <c r="BK111" s="50">
        <f t="shared" si="128"/>
        <v>0</v>
      </c>
      <c r="BL111" s="54">
        <v>0</v>
      </c>
      <c r="BM111" s="54">
        <v>0</v>
      </c>
      <c r="BN111" s="50">
        <f t="shared" si="129"/>
        <v>0</v>
      </c>
      <c r="BO111" s="54">
        <v>0</v>
      </c>
      <c r="BP111" s="54">
        <v>420</v>
      </c>
      <c r="BQ111" s="50">
        <f t="shared" si="130"/>
        <v>105</v>
      </c>
      <c r="BR111" s="54">
        <v>70</v>
      </c>
      <c r="BS111" s="54">
        <v>0</v>
      </c>
      <c r="BT111" s="50">
        <f t="shared" si="131"/>
        <v>0</v>
      </c>
      <c r="BU111" s="50">
        <v>0</v>
      </c>
      <c r="BV111" s="54">
        <v>0</v>
      </c>
      <c r="BW111" s="50">
        <f t="shared" si="132"/>
        <v>0</v>
      </c>
      <c r="BX111" s="54">
        <v>0</v>
      </c>
      <c r="BY111" s="54">
        <v>0</v>
      </c>
      <c r="BZ111" s="50">
        <f t="shared" si="133"/>
        <v>0</v>
      </c>
      <c r="CA111" s="50">
        <v>0</v>
      </c>
      <c r="CB111" s="54">
        <v>0</v>
      </c>
      <c r="CC111" s="50">
        <f t="shared" si="134"/>
        <v>0</v>
      </c>
      <c r="CD111" s="54">
        <v>0</v>
      </c>
      <c r="CE111" s="54">
        <v>0</v>
      </c>
      <c r="CF111" s="50">
        <f t="shared" si="135"/>
        <v>0</v>
      </c>
      <c r="CG111" s="50">
        <v>0</v>
      </c>
      <c r="CH111" s="50">
        <v>0</v>
      </c>
      <c r="CI111" s="50">
        <f t="shared" si="136"/>
        <v>0</v>
      </c>
      <c r="CJ111" s="54">
        <v>0</v>
      </c>
      <c r="CK111" s="54">
        <v>0</v>
      </c>
      <c r="CL111" s="50">
        <f t="shared" si="137"/>
        <v>0</v>
      </c>
      <c r="CM111" s="50">
        <v>0</v>
      </c>
      <c r="CN111" s="54">
        <v>4800</v>
      </c>
      <c r="CO111" s="50">
        <f t="shared" si="138"/>
        <v>1200</v>
      </c>
      <c r="CP111" s="54">
        <v>798.8</v>
      </c>
      <c r="CQ111" s="54">
        <v>0</v>
      </c>
      <c r="CR111" s="46">
        <f t="shared" si="154"/>
        <v>48188.5</v>
      </c>
      <c r="CS111" s="46">
        <f t="shared" si="154"/>
        <v>12047.125000000002</v>
      </c>
      <c r="CT111" s="46">
        <f t="shared" si="140"/>
        <v>10918.2</v>
      </c>
      <c r="CU111" s="54">
        <v>0</v>
      </c>
      <c r="CV111" s="50">
        <f t="shared" si="141"/>
        <v>0</v>
      </c>
      <c r="CW111" s="53">
        <v>0</v>
      </c>
      <c r="CX111" s="54">
        <v>0</v>
      </c>
      <c r="CY111" s="50">
        <f t="shared" si="142"/>
        <v>0</v>
      </c>
      <c r="CZ111" s="54">
        <v>0</v>
      </c>
      <c r="DA111" s="54">
        <v>0</v>
      </c>
      <c r="DB111" s="50">
        <f t="shared" si="143"/>
        <v>0</v>
      </c>
      <c r="DC111" s="50">
        <v>0</v>
      </c>
      <c r="DD111" s="54">
        <v>0</v>
      </c>
      <c r="DE111" s="50">
        <f t="shared" si="144"/>
        <v>0</v>
      </c>
      <c r="DF111" s="50">
        <v>0</v>
      </c>
      <c r="DG111" s="54">
        <v>0</v>
      </c>
      <c r="DH111" s="50">
        <f t="shared" si="145"/>
        <v>0</v>
      </c>
      <c r="DI111" s="50">
        <v>0</v>
      </c>
      <c r="DJ111" s="54">
        <v>2449.7</v>
      </c>
      <c r="DK111" s="50">
        <f t="shared" si="146"/>
        <v>612.425</v>
      </c>
      <c r="DL111" s="54">
        <v>0</v>
      </c>
      <c r="DM111" s="54">
        <v>0</v>
      </c>
      <c r="DN111" s="52">
        <f t="shared" si="155"/>
        <v>2449.7</v>
      </c>
      <c r="DO111" s="52">
        <f t="shared" si="155"/>
        <v>612.425</v>
      </c>
      <c r="DP111" s="52">
        <f t="shared" si="148"/>
        <v>0</v>
      </c>
    </row>
    <row r="112" spans="1:120" ht="17.25">
      <c r="A112" s="15">
        <v>103</v>
      </c>
      <c r="B112" s="42" t="s">
        <v>117</v>
      </c>
      <c r="C112" s="54">
        <v>0</v>
      </c>
      <c r="D112" s="54">
        <v>96.8</v>
      </c>
      <c r="E112" s="46">
        <f t="shared" si="150"/>
        <v>9749.3</v>
      </c>
      <c r="F112" s="46">
        <f t="shared" si="150"/>
        <v>2437.325</v>
      </c>
      <c r="G112" s="46">
        <f t="shared" si="150"/>
        <v>1792.17</v>
      </c>
      <c r="H112" s="46">
        <f t="shared" si="104"/>
        <v>73.53020216836082</v>
      </c>
      <c r="I112" s="47">
        <f t="shared" si="151"/>
        <v>3653.2999999999997</v>
      </c>
      <c r="J112" s="47">
        <f t="shared" si="151"/>
        <v>913.3249999999999</v>
      </c>
      <c r="K112" s="47">
        <f t="shared" si="151"/>
        <v>268.16999999999996</v>
      </c>
      <c r="L112" s="47">
        <f t="shared" si="106"/>
        <v>29.36194673309063</v>
      </c>
      <c r="M112" s="48">
        <f t="shared" si="152"/>
        <v>815.2</v>
      </c>
      <c r="N112" s="48">
        <f t="shared" si="152"/>
        <v>203.8</v>
      </c>
      <c r="O112" s="48">
        <f t="shared" si="152"/>
        <v>183.77</v>
      </c>
      <c r="P112" s="49">
        <f t="shared" si="108"/>
        <v>90.17173699705593</v>
      </c>
      <c r="Q112" s="54">
        <v>16.2</v>
      </c>
      <c r="R112" s="50">
        <f t="shared" si="109"/>
        <v>4.05</v>
      </c>
      <c r="S112" s="54">
        <v>0</v>
      </c>
      <c r="T112" s="50">
        <f t="shared" si="110"/>
        <v>0</v>
      </c>
      <c r="U112" s="54">
        <v>2175.6</v>
      </c>
      <c r="V112" s="50">
        <f t="shared" si="111"/>
        <v>543.9</v>
      </c>
      <c r="W112" s="54">
        <v>82.5</v>
      </c>
      <c r="X112" s="50">
        <f t="shared" si="112"/>
        <v>15.16822945394374</v>
      </c>
      <c r="Y112" s="54">
        <v>799</v>
      </c>
      <c r="Z112" s="50">
        <f t="shared" si="113"/>
        <v>199.75</v>
      </c>
      <c r="AA112" s="54">
        <v>183.77</v>
      </c>
      <c r="AB112" s="50">
        <f t="shared" si="114"/>
        <v>92</v>
      </c>
      <c r="AC112" s="54">
        <v>90</v>
      </c>
      <c r="AD112" s="50">
        <f t="shared" si="115"/>
        <v>22.5</v>
      </c>
      <c r="AE112" s="54">
        <v>0</v>
      </c>
      <c r="AF112" s="50">
        <f t="shared" si="116"/>
        <v>0</v>
      </c>
      <c r="AG112" s="54">
        <v>0</v>
      </c>
      <c r="AH112" s="50">
        <f t="shared" si="117"/>
        <v>0</v>
      </c>
      <c r="AI112" s="50">
        <f t="shared" si="149"/>
        <v>0</v>
      </c>
      <c r="AJ112" s="50" t="e">
        <f t="shared" si="118"/>
        <v>#DIV/0!</v>
      </c>
      <c r="AK112" s="54">
        <v>0</v>
      </c>
      <c r="AL112" s="50">
        <f t="shared" si="119"/>
        <v>0</v>
      </c>
      <c r="AM112" s="50">
        <v>0</v>
      </c>
      <c r="AN112" s="54">
        <v>0</v>
      </c>
      <c r="AO112" s="50">
        <f t="shared" si="120"/>
        <v>0</v>
      </c>
      <c r="AP112" s="50">
        <v>0</v>
      </c>
      <c r="AQ112" s="54">
        <v>6096</v>
      </c>
      <c r="AR112" s="50">
        <f t="shared" si="121"/>
        <v>1524</v>
      </c>
      <c r="AS112" s="50">
        <v>1524</v>
      </c>
      <c r="AT112" s="54">
        <v>0</v>
      </c>
      <c r="AU112" s="50">
        <f t="shared" si="122"/>
        <v>0</v>
      </c>
      <c r="AV112" s="54">
        <v>0</v>
      </c>
      <c r="AW112" s="54">
        <v>0</v>
      </c>
      <c r="AX112" s="50">
        <f t="shared" si="123"/>
        <v>0</v>
      </c>
      <c r="AY112" s="50">
        <v>0</v>
      </c>
      <c r="AZ112" s="54">
        <v>0</v>
      </c>
      <c r="BA112" s="50">
        <f t="shared" si="124"/>
        <v>0</v>
      </c>
      <c r="BB112" s="50">
        <v>0</v>
      </c>
      <c r="BC112" s="47">
        <f t="shared" si="153"/>
        <v>572.5</v>
      </c>
      <c r="BD112" s="47">
        <f t="shared" si="153"/>
        <v>143.125</v>
      </c>
      <c r="BE112" s="47">
        <f t="shared" si="153"/>
        <v>1.9</v>
      </c>
      <c r="BF112" s="51">
        <f t="shared" si="126"/>
        <v>1.3275109170305677</v>
      </c>
      <c r="BG112" s="54">
        <v>572.5</v>
      </c>
      <c r="BH112" s="50">
        <f t="shared" si="127"/>
        <v>143.125</v>
      </c>
      <c r="BI112" s="54">
        <v>1.9</v>
      </c>
      <c r="BJ112" s="54">
        <v>0</v>
      </c>
      <c r="BK112" s="50">
        <f t="shared" si="128"/>
        <v>0</v>
      </c>
      <c r="BL112" s="54">
        <v>0</v>
      </c>
      <c r="BM112" s="54">
        <v>0</v>
      </c>
      <c r="BN112" s="50">
        <f t="shared" si="129"/>
        <v>0</v>
      </c>
      <c r="BO112" s="54">
        <v>0</v>
      </c>
      <c r="BP112" s="54">
        <v>0</v>
      </c>
      <c r="BQ112" s="50">
        <f t="shared" si="130"/>
        <v>0</v>
      </c>
      <c r="BR112" s="54">
        <v>0</v>
      </c>
      <c r="BS112" s="54">
        <v>0</v>
      </c>
      <c r="BT112" s="50">
        <f t="shared" si="131"/>
        <v>0</v>
      </c>
      <c r="BU112" s="50">
        <v>0</v>
      </c>
      <c r="BV112" s="54">
        <v>0</v>
      </c>
      <c r="BW112" s="50">
        <f t="shared" si="132"/>
        <v>0</v>
      </c>
      <c r="BX112" s="54">
        <v>0</v>
      </c>
      <c r="BY112" s="54">
        <v>0</v>
      </c>
      <c r="BZ112" s="50">
        <f t="shared" si="133"/>
        <v>0</v>
      </c>
      <c r="CA112" s="50">
        <v>0</v>
      </c>
      <c r="CB112" s="54">
        <v>0</v>
      </c>
      <c r="CC112" s="50">
        <f t="shared" si="134"/>
        <v>0</v>
      </c>
      <c r="CD112" s="54">
        <v>0</v>
      </c>
      <c r="CE112" s="54">
        <v>0</v>
      </c>
      <c r="CF112" s="50">
        <f t="shared" si="135"/>
        <v>0</v>
      </c>
      <c r="CG112" s="50">
        <v>0</v>
      </c>
      <c r="CH112" s="50">
        <v>0</v>
      </c>
      <c r="CI112" s="50">
        <f t="shared" si="136"/>
        <v>0</v>
      </c>
      <c r="CJ112" s="54">
        <v>0</v>
      </c>
      <c r="CK112" s="54">
        <v>0</v>
      </c>
      <c r="CL112" s="50">
        <f t="shared" si="137"/>
        <v>0</v>
      </c>
      <c r="CM112" s="50">
        <v>0</v>
      </c>
      <c r="CN112" s="54">
        <v>0</v>
      </c>
      <c r="CO112" s="50">
        <f t="shared" si="138"/>
        <v>0</v>
      </c>
      <c r="CP112" s="54">
        <v>0</v>
      </c>
      <c r="CQ112" s="54">
        <v>0</v>
      </c>
      <c r="CR112" s="46">
        <f t="shared" si="154"/>
        <v>9749.3</v>
      </c>
      <c r="CS112" s="46">
        <f t="shared" si="154"/>
        <v>2437.325</v>
      </c>
      <c r="CT112" s="46">
        <f t="shared" si="140"/>
        <v>1792.17</v>
      </c>
      <c r="CU112" s="54">
        <v>0</v>
      </c>
      <c r="CV112" s="50">
        <f t="shared" si="141"/>
        <v>0</v>
      </c>
      <c r="CW112" s="53">
        <v>0</v>
      </c>
      <c r="CX112" s="54">
        <v>0</v>
      </c>
      <c r="CY112" s="50">
        <f t="shared" si="142"/>
        <v>0</v>
      </c>
      <c r="CZ112" s="54">
        <v>0</v>
      </c>
      <c r="DA112" s="54">
        <v>0</v>
      </c>
      <c r="DB112" s="50">
        <f t="shared" si="143"/>
        <v>0</v>
      </c>
      <c r="DC112" s="50">
        <v>0</v>
      </c>
      <c r="DD112" s="54">
        <v>0</v>
      </c>
      <c r="DE112" s="50">
        <f t="shared" si="144"/>
        <v>0</v>
      </c>
      <c r="DF112" s="50">
        <v>0</v>
      </c>
      <c r="DG112" s="54">
        <v>0</v>
      </c>
      <c r="DH112" s="50">
        <f t="shared" si="145"/>
        <v>0</v>
      </c>
      <c r="DI112" s="50">
        <v>0</v>
      </c>
      <c r="DJ112" s="54">
        <v>650</v>
      </c>
      <c r="DK112" s="50">
        <f t="shared" si="146"/>
        <v>162.5</v>
      </c>
      <c r="DL112" s="54">
        <v>0</v>
      </c>
      <c r="DM112" s="54">
        <v>0</v>
      </c>
      <c r="DN112" s="52">
        <f t="shared" si="155"/>
        <v>650</v>
      </c>
      <c r="DO112" s="52">
        <f t="shared" si="155"/>
        <v>162.5</v>
      </c>
      <c r="DP112" s="52">
        <f t="shared" si="148"/>
        <v>0</v>
      </c>
    </row>
    <row r="113" spans="1:120" ht="17.25">
      <c r="A113" s="15">
        <v>104</v>
      </c>
      <c r="B113" s="42" t="s">
        <v>118</v>
      </c>
      <c r="C113" s="54">
        <v>1050.4</v>
      </c>
      <c r="D113" s="54">
        <v>0</v>
      </c>
      <c r="E113" s="46">
        <f t="shared" si="150"/>
        <v>24396.4</v>
      </c>
      <c r="F113" s="46">
        <f t="shared" si="150"/>
        <v>6099.1</v>
      </c>
      <c r="G113" s="46">
        <f t="shared" si="150"/>
        <v>6226.9800000000005</v>
      </c>
      <c r="H113" s="46">
        <f t="shared" si="104"/>
        <v>102.09670279221524</v>
      </c>
      <c r="I113" s="47">
        <f t="shared" si="151"/>
        <v>4230</v>
      </c>
      <c r="J113" s="47">
        <f t="shared" si="151"/>
        <v>1057.5</v>
      </c>
      <c r="K113" s="47">
        <f t="shared" si="151"/>
        <v>945.3800000000001</v>
      </c>
      <c r="L113" s="47">
        <f t="shared" si="106"/>
        <v>89.39763593380616</v>
      </c>
      <c r="M113" s="48">
        <f t="shared" si="152"/>
        <v>1342.4</v>
      </c>
      <c r="N113" s="48">
        <f t="shared" si="152"/>
        <v>335.6</v>
      </c>
      <c r="O113" s="48">
        <f t="shared" si="152"/>
        <v>412.93</v>
      </c>
      <c r="P113" s="49">
        <f t="shared" si="108"/>
        <v>123.04231227651965</v>
      </c>
      <c r="Q113" s="54">
        <v>56.4</v>
      </c>
      <c r="R113" s="50">
        <f t="shared" si="109"/>
        <v>14.100000000000001</v>
      </c>
      <c r="S113" s="54">
        <v>48.89</v>
      </c>
      <c r="T113" s="50">
        <f t="shared" si="110"/>
        <v>346.73758865248226</v>
      </c>
      <c r="U113" s="54">
        <v>1729.6</v>
      </c>
      <c r="V113" s="50">
        <f t="shared" si="111"/>
        <v>432.4</v>
      </c>
      <c r="W113" s="54">
        <v>492.45</v>
      </c>
      <c r="X113" s="50">
        <f t="shared" si="112"/>
        <v>113.88760407030527</v>
      </c>
      <c r="Y113" s="54">
        <v>1286</v>
      </c>
      <c r="Z113" s="50">
        <f t="shared" si="113"/>
        <v>321.5</v>
      </c>
      <c r="AA113" s="54">
        <v>364.04</v>
      </c>
      <c r="AB113" s="50">
        <f t="shared" si="114"/>
        <v>113.23172628304822</v>
      </c>
      <c r="AC113" s="54">
        <v>300</v>
      </c>
      <c r="AD113" s="50">
        <f t="shared" si="115"/>
        <v>75</v>
      </c>
      <c r="AE113" s="54">
        <v>0</v>
      </c>
      <c r="AF113" s="50">
        <f t="shared" si="116"/>
        <v>0</v>
      </c>
      <c r="AG113" s="54">
        <v>0</v>
      </c>
      <c r="AH113" s="50">
        <f t="shared" si="117"/>
        <v>0</v>
      </c>
      <c r="AI113" s="50">
        <f t="shared" si="149"/>
        <v>0</v>
      </c>
      <c r="AJ113" s="50" t="e">
        <f t="shared" si="118"/>
        <v>#DIV/0!</v>
      </c>
      <c r="AK113" s="54">
        <v>0</v>
      </c>
      <c r="AL113" s="50">
        <f t="shared" si="119"/>
        <v>0</v>
      </c>
      <c r="AM113" s="50">
        <v>0</v>
      </c>
      <c r="AN113" s="54">
        <v>0</v>
      </c>
      <c r="AO113" s="50">
        <f t="shared" si="120"/>
        <v>0</v>
      </c>
      <c r="AP113" s="50">
        <v>0</v>
      </c>
      <c r="AQ113" s="54">
        <v>19846.4</v>
      </c>
      <c r="AR113" s="50">
        <f t="shared" si="121"/>
        <v>4961.6</v>
      </c>
      <c r="AS113" s="50">
        <v>4961.6</v>
      </c>
      <c r="AT113" s="54">
        <v>0</v>
      </c>
      <c r="AU113" s="50">
        <f t="shared" si="122"/>
        <v>0</v>
      </c>
      <c r="AV113" s="54">
        <v>0</v>
      </c>
      <c r="AW113" s="54">
        <v>0</v>
      </c>
      <c r="AX113" s="50">
        <f t="shared" si="123"/>
        <v>0</v>
      </c>
      <c r="AY113" s="50">
        <v>0</v>
      </c>
      <c r="AZ113" s="54">
        <v>0</v>
      </c>
      <c r="BA113" s="50">
        <f t="shared" si="124"/>
        <v>0</v>
      </c>
      <c r="BB113" s="50">
        <v>0</v>
      </c>
      <c r="BC113" s="47">
        <f t="shared" si="153"/>
        <v>700</v>
      </c>
      <c r="BD113" s="47">
        <f t="shared" si="153"/>
        <v>175</v>
      </c>
      <c r="BE113" s="47">
        <f t="shared" si="153"/>
        <v>40</v>
      </c>
      <c r="BF113" s="51">
        <f t="shared" si="126"/>
        <v>22.857142857142858</v>
      </c>
      <c r="BG113" s="54">
        <v>285</v>
      </c>
      <c r="BH113" s="50">
        <f t="shared" si="127"/>
        <v>71.25</v>
      </c>
      <c r="BI113" s="54">
        <v>40</v>
      </c>
      <c r="BJ113" s="54">
        <v>415</v>
      </c>
      <c r="BK113" s="50">
        <f t="shared" si="128"/>
        <v>103.75</v>
      </c>
      <c r="BL113" s="54">
        <v>0</v>
      </c>
      <c r="BM113" s="54">
        <v>0</v>
      </c>
      <c r="BN113" s="50">
        <f t="shared" si="129"/>
        <v>0</v>
      </c>
      <c r="BO113" s="54">
        <v>0</v>
      </c>
      <c r="BP113" s="54">
        <v>0</v>
      </c>
      <c r="BQ113" s="50">
        <f t="shared" si="130"/>
        <v>0</v>
      </c>
      <c r="BR113" s="54">
        <v>0</v>
      </c>
      <c r="BS113" s="54">
        <v>0</v>
      </c>
      <c r="BT113" s="50">
        <f t="shared" si="131"/>
        <v>0</v>
      </c>
      <c r="BU113" s="50">
        <v>0</v>
      </c>
      <c r="BV113" s="54">
        <v>0</v>
      </c>
      <c r="BW113" s="50">
        <f t="shared" si="132"/>
        <v>0</v>
      </c>
      <c r="BX113" s="54">
        <v>0</v>
      </c>
      <c r="BY113" s="54">
        <v>0</v>
      </c>
      <c r="BZ113" s="50">
        <f t="shared" si="133"/>
        <v>0</v>
      </c>
      <c r="CA113" s="50">
        <v>0</v>
      </c>
      <c r="CB113" s="54">
        <v>0</v>
      </c>
      <c r="CC113" s="50">
        <f t="shared" si="134"/>
        <v>0</v>
      </c>
      <c r="CD113" s="54">
        <v>0</v>
      </c>
      <c r="CE113" s="54">
        <v>0</v>
      </c>
      <c r="CF113" s="50">
        <f t="shared" si="135"/>
        <v>0</v>
      </c>
      <c r="CG113" s="50">
        <v>0</v>
      </c>
      <c r="CH113" s="50">
        <v>0</v>
      </c>
      <c r="CI113" s="50">
        <f t="shared" si="136"/>
        <v>0</v>
      </c>
      <c r="CJ113" s="54">
        <v>0</v>
      </c>
      <c r="CK113" s="54">
        <v>0</v>
      </c>
      <c r="CL113" s="50">
        <f t="shared" si="137"/>
        <v>0</v>
      </c>
      <c r="CM113" s="50">
        <v>0</v>
      </c>
      <c r="CN113" s="54">
        <v>158</v>
      </c>
      <c r="CO113" s="50">
        <f t="shared" si="138"/>
        <v>39.5</v>
      </c>
      <c r="CP113" s="54">
        <v>0</v>
      </c>
      <c r="CQ113" s="54">
        <v>0</v>
      </c>
      <c r="CR113" s="46">
        <f t="shared" si="154"/>
        <v>24076.4</v>
      </c>
      <c r="CS113" s="46">
        <f t="shared" si="154"/>
        <v>6019.1</v>
      </c>
      <c r="CT113" s="46">
        <f t="shared" si="140"/>
        <v>5906.9800000000005</v>
      </c>
      <c r="CU113" s="54">
        <v>0</v>
      </c>
      <c r="CV113" s="50">
        <f t="shared" si="141"/>
        <v>0</v>
      </c>
      <c r="CW113" s="53">
        <v>0</v>
      </c>
      <c r="CX113" s="54">
        <v>320</v>
      </c>
      <c r="CY113" s="50">
        <f t="shared" si="142"/>
        <v>80</v>
      </c>
      <c r="CZ113" s="54">
        <v>320</v>
      </c>
      <c r="DA113" s="54">
        <v>0</v>
      </c>
      <c r="DB113" s="50">
        <f t="shared" si="143"/>
        <v>0</v>
      </c>
      <c r="DC113" s="50">
        <v>0</v>
      </c>
      <c r="DD113" s="54">
        <v>0</v>
      </c>
      <c r="DE113" s="50">
        <f t="shared" si="144"/>
        <v>0</v>
      </c>
      <c r="DF113" s="50">
        <v>0</v>
      </c>
      <c r="DG113" s="54">
        <v>0</v>
      </c>
      <c r="DH113" s="50">
        <f t="shared" si="145"/>
        <v>0</v>
      </c>
      <c r="DI113" s="50">
        <v>0</v>
      </c>
      <c r="DJ113" s="54">
        <v>1500</v>
      </c>
      <c r="DK113" s="50">
        <f t="shared" si="146"/>
        <v>375</v>
      </c>
      <c r="DL113" s="54">
        <v>0</v>
      </c>
      <c r="DM113" s="54">
        <v>0</v>
      </c>
      <c r="DN113" s="52">
        <f t="shared" si="155"/>
        <v>1820</v>
      </c>
      <c r="DO113" s="52">
        <f t="shared" si="155"/>
        <v>455</v>
      </c>
      <c r="DP113" s="52">
        <f t="shared" si="148"/>
        <v>320</v>
      </c>
    </row>
    <row r="114" spans="1:120" ht="17.25">
      <c r="A114" s="15">
        <v>105</v>
      </c>
      <c r="B114" s="42" t="s">
        <v>119</v>
      </c>
      <c r="C114" s="54">
        <v>3887.5</v>
      </c>
      <c r="D114" s="54">
        <v>0</v>
      </c>
      <c r="E114" s="46">
        <f t="shared" si="150"/>
        <v>20186.3</v>
      </c>
      <c r="F114" s="46">
        <f t="shared" si="150"/>
        <v>5046.575</v>
      </c>
      <c r="G114" s="46">
        <f t="shared" si="150"/>
        <v>5890.52</v>
      </c>
      <c r="H114" s="46">
        <f t="shared" si="104"/>
        <v>116.72312409901765</v>
      </c>
      <c r="I114" s="47">
        <f t="shared" si="151"/>
        <v>3497</v>
      </c>
      <c r="J114" s="47">
        <f t="shared" si="151"/>
        <v>874.25</v>
      </c>
      <c r="K114" s="47">
        <f t="shared" si="151"/>
        <v>593.22</v>
      </c>
      <c r="L114" s="47">
        <f t="shared" si="106"/>
        <v>67.85473262796683</v>
      </c>
      <c r="M114" s="48">
        <f t="shared" si="152"/>
        <v>939</v>
      </c>
      <c r="N114" s="48">
        <f t="shared" si="152"/>
        <v>234.75</v>
      </c>
      <c r="O114" s="48">
        <f t="shared" si="152"/>
        <v>175.76999999999998</v>
      </c>
      <c r="P114" s="49">
        <f t="shared" si="108"/>
        <v>74.87539936102236</v>
      </c>
      <c r="Q114" s="54">
        <v>0</v>
      </c>
      <c r="R114" s="50">
        <f t="shared" si="109"/>
        <v>0</v>
      </c>
      <c r="S114" s="54">
        <v>0.1</v>
      </c>
      <c r="T114" s="50" t="e">
        <f t="shared" si="110"/>
        <v>#DIV/0!</v>
      </c>
      <c r="U114" s="54">
        <v>778</v>
      </c>
      <c r="V114" s="50">
        <f t="shared" si="111"/>
        <v>194.5</v>
      </c>
      <c r="W114" s="54">
        <v>213.45</v>
      </c>
      <c r="X114" s="50">
        <f t="shared" si="112"/>
        <v>109.74293059125964</v>
      </c>
      <c r="Y114" s="54">
        <v>939</v>
      </c>
      <c r="Z114" s="50">
        <f t="shared" si="113"/>
        <v>234.75</v>
      </c>
      <c r="AA114" s="54">
        <v>175.67</v>
      </c>
      <c r="AB114" s="50">
        <f t="shared" si="114"/>
        <v>74.83280085197018</v>
      </c>
      <c r="AC114" s="54">
        <v>120</v>
      </c>
      <c r="AD114" s="50">
        <f t="shared" si="115"/>
        <v>30</v>
      </c>
      <c r="AE114" s="54">
        <v>0</v>
      </c>
      <c r="AF114" s="50">
        <f t="shared" si="116"/>
        <v>0</v>
      </c>
      <c r="AG114" s="54">
        <v>0</v>
      </c>
      <c r="AH114" s="50">
        <f t="shared" si="117"/>
        <v>0</v>
      </c>
      <c r="AI114" s="50">
        <f t="shared" si="149"/>
        <v>0</v>
      </c>
      <c r="AJ114" s="50" t="e">
        <f t="shared" si="118"/>
        <v>#DIV/0!</v>
      </c>
      <c r="AK114" s="54">
        <v>0</v>
      </c>
      <c r="AL114" s="50">
        <f t="shared" si="119"/>
        <v>0</v>
      </c>
      <c r="AM114" s="50">
        <v>0</v>
      </c>
      <c r="AN114" s="54">
        <v>0</v>
      </c>
      <c r="AO114" s="50">
        <f t="shared" si="120"/>
        <v>0</v>
      </c>
      <c r="AP114" s="50">
        <v>0</v>
      </c>
      <c r="AQ114" s="54">
        <v>15189.3</v>
      </c>
      <c r="AR114" s="50">
        <f t="shared" si="121"/>
        <v>3797.325</v>
      </c>
      <c r="AS114" s="50">
        <v>3797.3</v>
      </c>
      <c r="AT114" s="54">
        <v>0</v>
      </c>
      <c r="AU114" s="50">
        <f t="shared" si="122"/>
        <v>0</v>
      </c>
      <c r="AV114" s="54">
        <v>0</v>
      </c>
      <c r="AW114" s="54">
        <v>0</v>
      </c>
      <c r="AX114" s="50">
        <f t="shared" si="123"/>
        <v>0</v>
      </c>
      <c r="AY114" s="50">
        <v>0</v>
      </c>
      <c r="AZ114" s="54">
        <v>0</v>
      </c>
      <c r="BA114" s="50">
        <f t="shared" si="124"/>
        <v>0</v>
      </c>
      <c r="BB114" s="50">
        <v>0</v>
      </c>
      <c r="BC114" s="47">
        <f t="shared" si="153"/>
        <v>1660</v>
      </c>
      <c r="BD114" s="47">
        <f t="shared" si="153"/>
        <v>415</v>
      </c>
      <c r="BE114" s="47">
        <f t="shared" si="153"/>
        <v>200</v>
      </c>
      <c r="BF114" s="51">
        <f t="shared" si="126"/>
        <v>48.19277108433735</v>
      </c>
      <c r="BG114" s="54">
        <v>1660</v>
      </c>
      <c r="BH114" s="50">
        <f t="shared" si="127"/>
        <v>415</v>
      </c>
      <c r="BI114" s="54">
        <v>200</v>
      </c>
      <c r="BJ114" s="54">
        <v>0</v>
      </c>
      <c r="BK114" s="50">
        <f t="shared" si="128"/>
        <v>0</v>
      </c>
      <c r="BL114" s="54">
        <v>0</v>
      </c>
      <c r="BM114" s="54">
        <v>0</v>
      </c>
      <c r="BN114" s="50">
        <f t="shared" si="129"/>
        <v>0</v>
      </c>
      <c r="BO114" s="54">
        <v>0</v>
      </c>
      <c r="BP114" s="54">
        <v>0</v>
      </c>
      <c r="BQ114" s="50">
        <f t="shared" si="130"/>
        <v>0</v>
      </c>
      <c r="BR114" s="54">
        <v>0</v>
      </c>
      <c r="BS114" s="54">
        <v>0</v>
      </c>
      <c r="BT114" s="50">
        <f t="shared" si="131"/>
        <v>0</v>
      </c>
      <c r="BU114" s="50">
        <v>0</v>
      </c>
      <c r="BV114" s="54">
        <v>0</v>
      </c>
      <c r="BW114" s="50">
        <f t="shared" si="132"/>
        <v>0</v>
      </c>
      <c r="BX114" s="54">
        <v>0</v>
      </c>
      <c r="BY114" s="54">
        <v>0</v>
      </c>
      <c r="BZ114" s="50">
        <f t="shared" si="133"/>
        <v>0</v>
      </c>
      <c r="CA114" s="50">
        <v>0</v>
      </c>
      <c r="CB114" s="54">
        <v>0</v>
      </c>
      <c r="CC114" s="50">
        <f t="shared" si="134"/>
        <v>0</v>
      </c>
      <c r="CD114" s="54">
        <v>0</v>
      </c>
      <c r="CE114" s="54">
        <v>0</v>
      </c>
      <c r="CF114" s="50">
        <f t="shared" si="135"/>
        <v>0</v>
      </c>
      <c r="CG114" s="50">
        <v>0</v>
      </c>
      <c r="CH114" s="50">
        <v>0</v>
      </c>
      <c r="CI114" s="50">
        <f t="shared" si="136"/>
        <v>0</v>
      </c>
      <c r="CJ114" s="54">
        <v>0</v>
      </c>
      <c r="CK114" s="54">
        <v>0</v>
      </c>
      <c r="CL114" s="50">
        <f t="shared" si="137"/>
        <v>0</v>
      </c>
      <c r="CM114" s="50">
        <v>0</v>
      </c>
      <c r="CN114" s="54">
        <v>0</v>
      </c>
      <c r="CO114" s="50">
        <f t="shared" si="138"/>
        <v>0</v>
      </c>
      <c r="CP114" s="54">
        <v>4</v>
      </c>
      <c r="CQ114" s="54">
        <v>0</v>
      </c>
      <c r="CR114" s="46">
        <f t="shared" si="154"/>
        <v>18686.3</v>
      </c>
      <c r="CS114" s="46">
        <f t="shared" si="154"/>
        <v>4671.575</v>
      </c>
      <c r="CT114" s="46">
        <f t="shared" si="140"/>
        <v>4390.52</v>
      </c>
      <c r="CU114" s="54">
        <v>0</v>
      </c>
      <c r="CV114" s="50">
        <f t="shared" si="141"/>
        <v>0</v>
      </c>
      <c r="CW114" s="53">
        <v>0</v>
      </c>
      <c r="CX114" s="54">
        <v>1500</v>
      </c>
      <c r="CY114" s="50">
        <f t="shared" si="142"/>
        <v>375</v>
      </c>
      <c r="CZ114" s="54">
        <v>1500</v>
      </c>
      <c r="DA114" s="54">
        <v>0</v>
      </c>
      <c r="DB114" s="50">
        <f t="shared" si="143"/>
        <v>0</v>
      </c>
      <c r="DC114" s="50">
        <v>0</v>
      </c>
      <c r="DD114" s="54">
        <v>0</v>
      </c>
      <c r="DE114" s="50">
        <f t="shared" si="144"/>
        <v>0</v>
      </c>
      <c r="DF114" s="50">
        <v>0</v>
      </c>
      <c r="DG114" s="54">
        <v>0</v>
      </c>
      <c r="DH114" s="50">
        <f t="shared" si="145"/>
        <v>0</v>
      </c>
      <c r="DI114" s="50">
        <v>0</v>
      </c>
      <c r="DJ114" s="54">
        <v>953</v>
      </c>
      <c r="DK114" s="50">
        <f t="shared" si="146"/>
        <v>238.25</v>
      </c>
      <c r="DL114" s="54">
        <v>0</v>
      </c>
      <c r="DM114" s="54">
        <v>0</v>
      </c>
      <c r="DN114" s="52">
        <f t="shared" si="155"/>
        <v>2453</v>
      </c>
      <c r="DO114" s="52">
        <f t="shared" si="155"/>
        <v>613.25</v>
      </c>
      <c r="DP114" s="52">
        <f t="shared" si="148"/>
        <v>1500</v>
      </c>
    </row>
    <row r="115" spans="1:120" ht="17.25">
      <c r="A115" s="15">
        <v>106</v>
      </c>
      <c r="B115" s="42" t="s">
        <v>108</v>
      </c>
      <c r="C115" s="54">
        <v>646.5</v>
      </c>
      <c r="D115" s="54">
        <v>0</v>
      </c>
      <c r="E115" s="46">
        <f t="shared" si="150"/>
        <v>9450.100000000002</v>
      </c>
      <c r="F115" s="46">
        <f t="shared" si="150"/>
        <v>2362.5250000000005</v>
      </c>
      <c r="G115" s="46">
        <f t="shared" si="150"/>
        <v>2152.4700000000003</v>
      </c>
      <c r="H115" s="46">
        <f t="shared" si="104"/>
        <v>91.10887715473909</v>
      </c>
      <c r="I115" s="47">
        <f t="shared" si="151"/>
        <v>2038.0000000000002</v>
      </c>
      <c r="J115" s="47">
        <f t="shared" si="151"/>
        <v>509.50000000000006</v>
      </c>
      <c r="K115" s="47">
        <f t="shared" si="151"/>
        <v>299.47</v>
      </c>
      <c r="L115" s="47">
        <f t="shared" si="106"/>
        <v>58.77723258096173</v>
      </c>
      <c r="M115" s="48">
        <f t="shared" si="152"/>
        <v>728.1</v>
      </c>
      <c r="N115" s="48">
        <f t="shared" si="152"/>
        <v>182.025</v>
      </c>
      <c r="O115" s="48">
        <f t="shared" si="152"/>
        <v>91.14</v>
      </c>
      <c r="P115" s="49">
        <f t="shared" si="108"/>
        <v>50.07004532344458</v>
      </c>
      <c r="Q115" s="54">
        <v>0</v>
      </c>
      <c r="R115" s="50">
        <f t="shared" si="109"/>
        <v>0</v>
      </c>
      <c r="S115" s="54">
        <v>0</v>
      </c>
      <c r="T115" s="50" t="e">
        <f t="shared" si="110"/>
        <v>#DIV/0!</v>
      </c>
      <c r="U115" s="54">
        <v>700.2</v>
      </c>
      <c r="V115" s="50">
        <f t="shared" si="111"/>
        <v>175.05</v>
      </c>
      <c r="W115" s="54">
        <v>208.33</v>
      </c>
      <c r="X115" s="50">
        <f t="shared" si="112"/>
        <v>119.0117109397315</v>
      </c>
      <c r="Y115" s="54">
        <v>728.1</v>
      </c>
      <c r="Z115" s="50">
        <f t="shared" si="113"/>
        <v>182.025</v>
      </c>
      <c r="AA115" s="54">
        <v>91.14</v>
      </c>
      <c r="AB115" s="50">
        <f t="shared" si="114"/>
        <v>50.07004532344458</v>
      </c>
      <c r="AC115" s="54">
        <v>0</v>
      </c>
      <c r="AD115" s="50">
        <f t="shared" si="115"/>
        <v>0</v>
      </c>
      <c r="AE115" s="54">
        <v>0</v>
      </c>
      <c r="AF115" s="50" t="e">
        <f t="shared" si="116"/>
        <v>#DIV/0!</v>
      </c>
      <c r="AG115" s="54">
        <v>0</v>
      </c>
      <c r="AH115" s="50">
        <f t="shared" si="117"/>
        <v>0</v>
      </c>
      <c r="AI115" s="50">
        <f t="shared" si="149"/>
        <v>0</v>
      </c>
      <c r="AJ115" s="50" t="e">
        <f t="shared" si="118"/>
        <v>#DIV/0!</v>
      </c>
      <c r="AK115" s="54">
        <v>0</v>
      </c>
      <c r="AL115" s="50">
        <f t="shared" si="119"/>
        <v>0</v>
      </c>
      <c r="AM115" s="50">
        <v>0</v>
      </c>
      <c r="AN115" s="54">
        <v>0</v>
      </c>
      <c r="AO115" s="50">
        <f t="shared" si="120"/>
        <v>0</v>
      </c>
      <c r="AP115" s="50">
        <v>0</v>
      </c>
      <c r="AQ115" s="54">
        <v>7412.1</v>
      </c>
      <c r="AR115" s="50">
        <f t="shared" si="121"/>
        <v>1853.025</v>
      </c>
      <c r="AS115" s="50">
        <v>1853</v>
      </c>
      <c r="AT115" s="54">
        <v>0</v>
      </c>
      <c r="AU115" s="50">
        <f t="shared" si="122"/>
        <v>0</v>
      </c>
      <c r="AV115" s="54">
        <v>0</v>
      </c>
      <c r="AW115" s="54">
        <v>0</v>
      </c>
      <c r="AX115" s="50">
        <f t="shared" si="123"/>
        <v>0</v>
      </c>
      <c r="AY115" s="50">
        <v>0</v>
      </c>
      <c r="AZ115" s="54">
        <v>0</v>
      </c>
      <c r="BA115" s="50">
        <f t="shared" si="124"/>
        <v>0</v>
      </c>
      <c r="BB115" s="50">
        <v>0</v>
      </c>
      <c r="BC115" s="47">
        <f t="shared" si="153"/>
        <v>609.7</v>
      </c>
      <c r="BD115" s="47">
        <f t="shared" si="153"/>
        <v>152.425</v>
      </c>
      <c r="BE115" s="47">
        <f t="shared" si="153"/>
        <v>0</v>
      </c>
      <c r="BF115" s="51">
        <f t="shared" si="126"/>
        <v>0</v>
      </c>
      <c r="BG115" s="54">
        <v>300</v>
      </c>
      <c r="BH115" s="50">
        <f t="shared" si="127"/>
        <v>75</v>
      </c>
      <c r="BI115" s="54">
        <v>0</v>
      </c>
      <c r="BJ115" s="54">
        <v>309.7</v>
      </c>
      <c r="BK115" s="50">
        <f t="shared" si="128"/>
        <v>77.425</v>
      </c>
      <c r="BL115" s="54">
        <v>0</v>
      </c>
      <c r="BM115" s="54">
        <v>0</v>
      </c>
      <c r="BN115" s="50">
        <f t="shared" si="129"/>
        <v>0</v>
      </c>
      <c r="BO115" s="54">
        <v>0</v>
      </c>
      <c r="BP115" s="54">
        <v>0</v>
      </c>
      <c r="BQ115" s="50">
        <f t="shared" si="130"/>
        <v>0</v>
      </c>
      <c r="BR115" s="54">
        <v>0</v>
      </c>
      <c r="BS115" s="54">
        <v>0</v>
      </c>
      <c r="BT115" s="50">
        <f t="shared" si="131"/>
        <v>0</v>
      </c>
      <c r="BU115" s="50">
        <v>0</v>
      </c>
      <c r="BV115" s="54">
        <v>0</v>
      </c>
      <c r="BW115" s="50">
        <f t="shared" si="132"/>
        <v>0</v>
      </c>
      <c r="BX115" s="54">
        <v>0</v>
      </c>
      <c r="BY115" s="54">
        <v>0</v>
      </c>
      <c r="BZ115" s="50">
        <f t="shared" si="133"/>
        <v>0</v>
      </c>
      <c r="CA115" s="50">
        <v>0</v>
      </c>
      <c r="CB115" s="54">
        <v>0</v>
      </c>
      <c r="CC115" s="50">
        <f t="shared" si="134"/>
        <v>0</v>
      </c>
      <c r="CD115" s="54">
        <v>0</v>
      </c>
      <c r="CE115" s="54">
        <v>0</v>
      </c>
      <c r="CF115" s="50">
        <f t="shared" si="135"/>
        <v>0</v>
      </c>
      <c r="CG115" s="50">
        <v>0</v>
      </c>
      <c r="CH115" s="50">
        <v>0</v>
      </c>
      <c r="CI115" s="50">
        <f t="shared" si="136"/>
        <v>0</v>
      </c>
      <c r="CJ115" s="54">
        <v>0</v>
      </c>
      <c r="CK115" s="54">
        <v>0</v>
      </c>
      <c r="CL115" s="50">
        <f t="shared" si="137"/>
        <v>0</v>
      </c>
      <c r="CM115" s="50">
        <v>0</v>
      </c>
      <c r="CN115" s="54">
        <v>0</v>
      </c>
      <c r="CO115" s="50">
        <f t="shared" si="138"/>
        <v>0</v>
      </c>
      <c r="CP115" s="54">
        <v>0</v>
      </c>
      <c r="CQ115" s="54">
        <v>0</v>
      </c>
      <c r="CR115" s="46">
        <f t="shared" si="154"/>
        <v>9450.100000000002</v>
      </c>
      <c r="CS115" s="46">
        <f t="shared" si="154"/>
        <v>2362.5250000000005</v>
      </c>
      <c r="CT115" s="46">
        <f t="shared" si="140"/>
        <v>2152.4700000000003</v>
      </c>
      <c r="CU115" s="54">
        <v>0</v>
      </c>
      <c r="CV115" s="50">
        <f t="shared" si="141"/>
        <v>0</v>
      </c>
      <c r="CW115" s="53">
        <v>0</v>
      </c>
      <c r="CX115" s="54">
        <v>0</v>
      </c>
      <c r="CY115" s="50">
        <f t="shared" si="142"/>
        <v>0</v>
      </c>
      <c r="CZ115" s="54">
        <v>0</v>
      </c>
      <c r="DA115" s="54">
        <v>0</v>
      </c>
      <c r="DB115" s="50">
        <f t="shared" si="143"/>
        <v>0</v>
      </c>
      <c r="DC115" s="50">
        <v>0</v>
      </c>
      <c r="DD115" s="54">
        <v>0</v>
      </c>
      <c r="DE115" s="50">
        <f t="shared" si="144"/>
        <v>0</v>
      </c>
      <c r="DF115" s="50">
        <v>0</v>
      </c>
      <c r="DG115" s="54">
        <v>0</v>
      </c>
      <c r="DH115" s="50">
        <f t="shared" si="145"/>
        <v>0</v>
      </c>
      <c r="DI115" s="50">
        <v>0</v>
      </c>
      <c r="DJ115" s="54">
        <v>480</v>
      </c>
      <c r="DK115" s="50">
        <f t="shared" si="146"/>
        <v>120</v>
      </c>
      <c r="DL115" s="54">
        <v>0</v>
      </c>
      <c r="DM115" s="54">
        <v>0</v>
      </c>
      <c r="DN115" s="52">
        <f t="shared" si="155"/>
        <v>480</v>
      </c>
      <c r="DO115" s="52">
        <f t="shared" si="155"/>
        <v>120</v>
      </c>
      <c r="DP115" s="52">
        <f t="shared" si="148"/>
        <v>0</v>
      </c>
    </row>
    <row r="116" spans="1:120" ht="17.25">
      <c r="A116" s="15">
        <v>107</v>
      </c>
      <c r="B116" s="42" t="s">
        <v>109</v>
      </c>
      <c r="C116" s="54">
        <v>5121.8</v>
      </c>
      <c r="D116" s="54">
        <v>0</v>
      </c>
      <c r="E116" s="46">
        <f t="shared" si="150"/>
        <v>9497.2</v>
      </c>
      <c r="F116" s="46">
        <f t="shared" si="150"/>
        <v>2374.2999999999997</v>
      </c>
      <c r="G116" s="46">
        <f t="shared" si="150"/>
        <v>2302.19</v>
      </c>
      <c r="H116" s="46">
        <f t="shared" si="104"/>
        <v>96.96289432674895</v>
      </c>
      <c r="I116" s="47">
        <f t="shared" si="151"/>
        <v>1543.9</v>
      </c>
      <c r="J116" s="47">
        <f t="shared" si="151"/>
        <v>385.975</v>
      </c>
      <c r="K116" s="47">
        <f t="shared" si="151"/>
        <v>313.89</v>
      </c>
      <c r="L116" s="47">
        <f t="shared" si="106"/>
        <v>81.32391994300148</v>
      </c>
      <c r="M116" s="48">
        <f t="shared" si="152"/>
        <v>292.8</v>
      </c>
      <c r="N116" s="48">
        <f t="shared" si="152"/>
        <v>73.2</v>
      </c>
      <c r="O116" s="48">
        <f t="shared" si="152"/>
        <v>119.44</v>
      </c>
      <c r="P116" s="49">
        <f t="shared" si="108"/>
        <v>163.1693989071038</v>
      </c>
      <c r="Q116" s="54">
        <v>0</v>
      </c>
      <c r="R116" s="50">
        <f t="shared" si="109"/>
        <v>0</v>
      </c>
      <c r="S116" s="54">
        <v>0</v>
      </c>
      <c r="T116" s="50" t="e">
        <f t="shared" si="110"/>
        <v>#DIV/0!</v>
      </c>
      <c r="U116" s="54">
        <v>783.1</v>
      </c>
      <c r="V116" s="50">
        <f t="shared" si="111"/>
        <v>195.77500000000003</v>
      </c>
      <c r="W116" s="54">
        <v>154.45</v>
      </c>
      <c r="X116" s="50">
        <f t="shared" si="112"/>
        <v>78.89158472736557</v>
      </c>
      <c r="Y116" s="54">
        <v>292.8</v>
      </c>
      <c r="Z116" s="50">
        <f t="shared" si="113"/>
        <v>73.2</v>
      </c>
      <c r="AA116" s="54">
        <v>119.44</v>
      </c>
      <c r="AB116" s="50">
        <f t="shared" si="114"/>
        <v>163.1693989071038</v>
      </c>
      <c r="AC116" s="54">
        <v>18</v>
      </c>
      <c r="AD116" s="50">
        <f t="shared" si="115"/>
        <v>4.5</v>
      </c>
      <c r="AE116" s="54">
        <v>0</v>
      </c>
      <c r="AF116" s="50">
        <f t="shared" si="116"/>
        <v>0</v>
      </c>
      <c r="AG116" s="54">
        <v>0</v>
      </c>
      <c r="AH116" s="50">
        <f t="shared" si="117"/>
        <v>0</v>
      </c>
      <c r="AI116" s="50">
        <f t="shared" si="149"/>
        <v>0</v>
      </c>
      <c r="AJ116" s="50" t="e">
        <f t="shared" si="118"/>
        <v>#DIV/0!</v>
      </c>
      <c r="AK116" s="54">
        <v>0</v>
      </c>
      <c r="AL116" s="50">
        <f t="shared" si="119"/>
        <v>0</v>
      </c>
      <c r="AM116" s="50">
        <v>0</v>
      </c>
      <c r="AN116" s="54">
        <v>0</v>
      </c>
      <c r="AO116" s="50">
        <f t="shared" si="120"/>
        <v>0</v>
      </c>
      <c r="AP116" s="50">
        <v>0</v>
      </c>
      <c r="AQ116" s="54">
        <v>7953.3</v>
      </c>
      <c r="AR116" s="50">
        <f t="shared" si="121"/>
        <v>1988.3249999999998</v>
      </c>
      <c r="AS116" s="50">
        <v>1988.3</v>
      </c>
      <c r="AT116" s="54">
        <v>0</v>
      </c>
      <c r="AU116" s="50">
        <f t="shared" si="122"/>
        <v>0</v>
      </c>
      <c r="AV116" s="54">
        <v>0</v>
      </c>
      <c r="AW116" s="54">
        <v>0</v>
      </c>
      <c r="AX116" s="50">
        <f t="shared" si="123"/>
        <v>0</v>
      </c>
      <c r="AY116" s="50">
        <v>0</v>
      </c>
      <c r="AZ116" s="54">
        <v>0</v>
      </c>
      <c r="BA116" s="50">
        <f t="shared" si="124"/>
        <v>0</v>
      </c>
      <c r="BB116" s="50">
        <v>0</v>
      </c>
      <c r="BC116" s="47">
        <f t="shared" si="153"/>
        <v>300</v>
      </c>
      <c r="BD116" s="47">
        <f t="shared" si="153"/>
        <v>75</v>
      </c>
      <c r="BE116" s="47">
        <f t="shared" si="153"/>
        <v>40</v>
      </c>
      <c r="BF116" s="51">
        <f t="shared" si="126"/>
        <v>53.333333333333336</v>
      </c>
      <c r="BG116" s="54">
        <v>240</v>
      </c>
      <c r="BH116" s="50">
        <f t="shared" si="127"/>
        <v>60</v>
      </c>
      <c r="BI116" s="54">
        <v>40</v>
      </c>
      <c r="BJ116" s="54">
        <v>60</v>
      </c>
      <c r="BK116" s="50">
        <f t="shared" si="128"/>
        <v>15</v>
      </c>
      <c r="BL116" s="54">
        <v>0</v>
      </c>
      <c r="BM116" s="54">
        <v>0</v>
      </c>
      <c r="BN116" s="50">
        <f t="shared" si="129"/>
        <v>0</v>
      </c>
      <c r="BO116" s="54">
        <v>0</v>
      </c>
      <c r="BP116" s="54">
        <v>0</v>
      </c>
      <c r="BQ116" s="50">
        <f t="shared" si="130"/>
        <v>0</v>
      </c>
      <c r="BR116" s="54">
        <v>0</v>
      </c>
      <c r="BS116" s="54">
        <v>0</v>
      </c>
      <c r="BT116" s="50">
        <f t="shared" si="131"/>
        <v>0</v>
      </c>
      <c r="BU116" s="50">
        <v>0</v>
      </c>
      <c r="BV116" s="54">
        <v>0</v>
      </c>
      <c r="BW116" s="50">
        <f t="shared" si="132"/>
        <v>0</v>
      </c>
      <c r="BX116" s="54">
        <v>0</v>
      </c>
      <c r="BY116" s="54">
        <v>0</v>
      </c>
      <c r="BZ116" s="50">
        <f t="shared" si="133"/>
        <v>0</v>
      </c>
      <c r="CA116" s="50">
        <v>0</v>
      </c>
      <c r="CB116" s="54">
        <v>0</v>
      </c>
      <c r="CC116" s="50">
        <f t="shared" si="134"/>
        <v>0</v>
      </c>
      <c r="CD116" s="54">
        <v>0</v>
      </c>
      <c r="CE116" s="54">
        <v>0</v>
      </c>
      <c r="CF116" s="50">
        <f t="shared" si="135"/>
        <v>0</v>
      </c>
      <c r="CG116" s="50">
        <v>0</v>
      </c>
      <c r="CH116" s="50">
        <v>0</v>
      </c>
      <c r="CI116" s="50">
        <f t="shared" si="136"/>
        <v>0</v>
      </c>
      <c r="CJ116" s="54">
        <v>0</v>
      </c>
      <c r="CK116" s="54">
        <v>0</v>
      </c>
      <c r="CL116" s="50">
        <f t="shared" si="137"/>
        <v>0</v>
      </c>
      <c r="CM116" s="50">
        <v>0</v>
      </c>
      <c r="CN116" s="54">
        <v>150</v>
      </c>
      <c r="CO116" s="50">
        <f t="shared" si="138"/>
        <v>37.5</v>
      </c>
      <c r="CP116" s="54">
        <v>0</v>
      </c>
      <c r="CQ116" s="54">
        <v>0</v>
      </c>
      <c r="CR116" s="46">
        <f t="shared" si="154"/>
        <v>9497.2</v>
      </c>
      <c r="CS116" s="46">
        <f t="shared" si="154"/>
        <v>2374.2999999999997</v>
      </c>
      <c r="CT116" s="46">
        <f t="shared" si="140"/>
        <v>2302.19</v>
      </c>
      <c r="CU116" s="54">
        <v>0</v>
      </c>
      <c r="CV116" s="50">
        <f t="shared" si="141"/>
        <v>0</v>
      </c>
      <c r="CW116" s="53">
        <v>0</v>
      </c>
      <c r="CX116" s="54">
        <v>0</v>
      </c>
      <c r="CY116" s="50">
        <f t="shared" si="142"/>
        <v>0</v>
      </c>
      <c r="CZ116" s="54">
        <v>0</v>
      </c>
      <c r="DA116" s="54">
        <v>0</v>
      </c>
      <c r="DB116" s="50">
        <f t="shared" si="143"/>
        <v>0</v>
      </c>
      <c r="DC116" s="50">
        <v>0</v>
      </c>
      <c r="DD116" s="54">
        <v>0</v>
      </c>
      <c r="DE116" s="50">
        <f t="shared" si="144"/>
        <v>0</v>
      </c>
      <c r="DF116" s="50">
        <v>0</v>
      </c>
      <c r="DG116" s="54">
        <v>0</v>
      </c>
      <c r="DH116" s="50">
        <f t="shared" si="145"/>
        <v>0</v>
      </c>
      <c r="DI116" s="50">
        <v>0</v>
      </c>
      <c r="DJ116" s="54">
        <v>480</v>
      </c>
      <c r="DK116" s="50">
        <f t="shared" si="146"/>
        <v>120</v>
      </c>
      <c r="DL116" s="54">
        <v>0</v>
      </c>
      <c r="DM116" s="54">
        <v>0</v>
      </c>
      <c r="DN116" s="52">
        <f t="shared" si="155"/>
        <v>480</v>
      </c>
      <c r="DO116" s="52">
        <f t="shared" si="155"/>
        <v>120</v>
      </c>
      <c r="DP116" s="52">
        <f t="shared" si="148"/>
        <v>0</v>
      </c>
    </row>
    <row r="117" spans="1:120" ht="17.25">
      <c r="A117" s="15">
        <v>108</v>
      </c>
      <c r="B117" s="42" t="s">
        <v>110</v>
      </c>
      <c r="C117" s="54">
        <v>3451</v>
      </c>
      <c r="D117" s="54">
        <v>0</v>
      </c>
      <c r="E117" s="46">
        <f t="shared" si="150"/>
        <v>6107.4</v>
      </c>
      <c r="F117" s="46">
        <f t="shared" si="150"/>
        <v>1526.8500000000001</v>
      </c>
      <c r="G117" s="46">
        <f t="shared" si="150"/>
        <v>1067.4999999999998</v>
      </c>
      <c r="H117" s="46">
        <f t="shared" si="104"/>
        <v>69.91518485771357</v>
      </c>
      <c r="I117" s="47">
        <f t="shared" si="151"/>
        <v>2778.3</v>
      </c>
      <c r="J117" s="47">
        <f t="shared" si="151"/>
        <v>694.575</v>
      </c>
      <c r="K117" s="47">
        <f t="shared" si="151"/>
        <v>235.20000000000002</v>
      </c>
      <c r="L117" s="47">
        <f t="shared" si="106"/>
        <v>33.86243386243386</v>
      </c>
      <c r="M117" s="48">
        <f t="shared" si="152"/>
        <v>221</v>
      </c>
      <c r="N117" s="48">
        <f t="shared" si="152"/>
        <v>55.25</v>
      </c>
      <c r="O117" s="48">
        <f t="shared" si="152"/>
        <v>33.1</v>
      </c>
      <c r="P117" s="49">
        <f t="shared" si="108"/>
        <v>59.90950226244344</v>
      </c>
      <c r="Q117" s="54">
        <v>6</v>
      </c>
      <c r="R117" s="50">
        <f t="shared" si="109"/>
        <v>1.5</v>
      </c>
      <c r="S117" s="54">
        <v>0</v>
      </c>
      <c r="T117" s="50">
        <f t="shared" si="110"/>
        <v>0</v>
      </c>
      <c r="U117" s="54">
        <v>1282.3</v>
      </c>
      <c r="V117" s="50">
        <f t="shared" si="111"/>
        <v>320.575</v>
      </c>
      <c r="W117" s="54">
        <v>43.7</v>
      </c>
      <c r="X117" s="50">
        <f t="shared" si="112"/>
        <v>13.631755439444747</v>
      </c>
      <c r="Y117" s="54">
        <v>215</v>
      </c>
      <c r="Z117" s="50">
        <f t="shared" si="113"/>
        <v>53.75</v>
      </c>
      <c r="AA117" s="54">
        <v>33.1</v>
      </c>
      <c r="AB117" s="50">
        <f t="shared" si="114"/>
        <v>61.58139534883721</v>
      </c>
      <c r="AC117" s="54">
        <v>20</v>
      </c>
      <c r="AD117" s="50">
        <f t="shared" si="115"/>
        <v>5</v>
      </c>
      <c r="AE117" s="54">
        <v>0</v>
      </c>
      <c r="AF117" s="50">
        <f t="shared" si="116"/>
        <v>0</v>
      </c>
      <c r="AG117" s="54">
        <v>0</v>
      </c>
      <c r="AH117" s="50">
        <f t="shared" si="117"/>
        <v>0</v>
      </c>
      <c r="AI117" s="50">
        <f t="shared" si="149"/>
        <v>0</v>
      </c>
      <c r="AJ117" s="50" t="e">
        <f t="shared" si="118"/>
        <v>#DIV/0!</v>
      </c>
      <c r="AK117" s="54">
        <v>0</v>
      </c>
      <c r="AL117" s="50">
        <f t="shared" si="119"/>
        <v>0</v>
      </c>
      <c r="AM117" s="50">
        <v>0</v>
      </c>
      <c r="AN117" s="54">
        <v>0</v>
      </c>
      <c r="AO117" s="50">
        <f t="shared" si="120"/>
        <v>0</v>
      </c>
      <c r="AP117" s="50">
        <v>0</v>
      </c>
      <c r="AQ117" s="54">
        <v>3329.1</v>
      </c>
      <c r="AR117" s="50">
        <f t="shared" si="121"/>
        <v>832.2750000000001</v>
      </c>
      <c r="AS117" s="50">
        <v>832.3</v>
      </c>
      <c r="AT117" s="54">
        <v>0</v>
      </c>
      <c r="AU117" s="50">
        <f t="shared" si="122"/>
        <v>0</v>
      </c>
      <c r="AV117" s="54">
        <v>0</v>
      </c>
      <c r="AW117" s="54">
        <v>0</v>
      </c>
      <c r="AX117" s="50">
        <f t="shared" si="123"/>
        <v>0</v>
      </c>
      <c r="AY117" s="50">
        <v>0</v>
      </c>
      <c r="AZ117" s="54">
        <v>0</v>
      </c>
      <c r="BA117" s="50">
        <f t="shared" si="124"/>
        <v>0</v>
      </c>
      <c r="BB117" s="50">
        <v>0</v>
      </c>
      <c r="BC117" s="47">
        <f t="shared" si="153"/>
        <v>500</v>
      </c>
      <c r="BD117" s="47">
        <f t="shared" si="153"/>
        <v>125</v>
      </c>
      <c r="BE117" s="47">
        <f t="shared" si="153"/>
        <v>85.8</v>
      </c>
      <c r="BF117" s="51">
        <f t="shared" si="126"/>
        <v>68.64</v>
      </c>
      <c r="BG117" s="54">
        <v>500</v>
      </c>
      <c r="BH117" s="50">
        <f t="shared" si="127"/>
        <v>125</v>
      </c>
      <c r="BI117" s="54">
        <v>85.8</v>
      </c>
      <c r="BJ117" s="54">
        <v>0</v>
      </c>
      <c r="BK117" s="50">
        <f t="shared" si="128"/>
        <v>0</v>
      </c>
      <c r="BL117" s="54">
        <v>0</v>
      </c>
      <c r="BM117" s="54">
        <v>0</v>
      </c>
      <c r="BN117" s="50">
        <f t="shared" si="129"/>
        <v>0</v>
      </c>
      <c r="BO117" s="54">
        <v>0</v>
      </c>
      <c r="BP117" s="54">
        <v>0</v>
      </c>
      <c r="BQ117" s="50">
        <f t="shared" si="130"/>
        <v>0</v>
      </c>
      <c r="BR117" s="54">
        <v>0</v>
      </c>
      <c r="BS117" s="54">
        <v>0</v>
      </c>
      <c r="BT117" s="50">
        <f t="shared" si="131"/>
        <v>0</v>
      </c>
      <c r="BU117" s="50">
        <v>0</v>
      </c>
      <c r="BV117" s="54">
        <v>0</v>
      </c>
      <c r="BW117" s="50">
        <f t="shared" si="132"/>
        <v>0</v>
      </c>
      <c r="BX117" s="54">
        <v>0</v>
      </c>
      <c r="BY117" s="54">
        <v>0</v>
      </c>
      <c r="BZ117" s="50">
        <f t="shared" si="133"/>
        <v>0</v>
      </c>
      <c r="CA117" s="50">
        <v>0</v>
      </c>
      <c r="CB117" s="54">
        <v>0</v>
      </c>
      <c r="CC117" s="50">
        <f t="shared" si="134"/>
        <v>0</v>
      </c>
      <c r="CD117" s="54">
        <v>0</v>
      </c>
      <c r="CE117" s="54">
        <v>0</v>
      </c>
      <c r="CF117" s="50">
        <f t="shared" si="135"/>
        <v>0</v>
      </c>
      <c r="CG117" s="50">
        <v>0</v>
      </c>
      <c r="CH117" s="50">
        <v>0</v>
      </c>
      <c r="CI117" s="50">
        <f t="shared" si="136"/>
        <v>0</v>
      </c>
      <c r="CJ117" s="54">
        <v>0</v>
      </c>
      <c r="CK117" s="54">
        <v>0</v>
      </c>
      <c r="CL117" s="50">
        <f t="shared" si="137"/>
        <v>0</v>
      </c>
      <c r="CM117" s="50">
        <v>0</v>
      </c>
      <c r="CN117" s="54">
        <v>755</v>
      </c>
      <c r="CO117" s="50">
        <f t="shared" si="138"/>
        <v>188.75</v>
      </c>
      <c r="CP117" s="54">
        <v>72.6</v>
      </c>
      <c r="CQ117" s="54">
        <v>0</v>
      </c>
      <c r="CR117" s="46">
        <f t="shared" si="154"/>
        <v>6107.4</v>
      </c>
      <c r="CS117" s="46">
        <f t="shared" si="154"/>
        <v>1526.8500000000001</v>
      </c>
      <c r="CT117" s="46">
        <f t="shared" si="140"/>
        <v>1067.4999999999998</v>
      </c>
      <c r="CU117" s="54">
        <v>0</v>
      </c>
      <c r="CV117" s="50">
        <f t="shared" si="141"/>
        <v>0</v>
      </c>
      <c r="CW117" s="53">
        <v>0</v>
      </c>
      <c r="CX117" s="54">
        <v>0</v>
      </c>
      <c r="CY117" s="50">
        <f t="shared" si="142"/>
        <v>0</v>
      </c>
      <c r="CZ117" s="54">
        <v>0</v>
      </c>
      <c r="DA117" s="54">
        <v>0</v>
      </c>
      <c r="DB117" s="50">
        <f t="shared" si="143"/>
        <v>0</v>
      </c>
      <c r="DC117" s="50">
        <v>0</v>
      </c>
      <c r="DD117" s="54">
        <v>0</v>
      </c>
      <c r="DE117" s="50">
        <f t="shared" si="144"/>
        <v>0</v>
      </c>
      <c r="DF117" s="50">
        <v>0</v>
      </c>
      <c r="DG117" s="54">
        <v>0</v>
      </c>
      <c r="DH117" s="50">
        <f t="shared" si="145"/>
        <v>0</v>
      </c>
      <c r="DI117" s="50">
        <v>0</v>
      </c>
      <c r="DJ117" s="54">
        <v>310</v>
      </c>
      <c r="DK117" s="50">
        <f t="shared" si="146"/>
        <v>77.5</v>
      </c>
      <c r="DL117" s="54">
        <v>0</v>
      </c>
      <c r="DM117" s="54">
        <v>0</v>
      </c>
      <c r="DN117" s="52">
        <f t="shared" si="155"/>
        <v>310</v>
      </c>
      <c r="DO117" s="52">
        <f t="shared" si="155"/>
        <v>77.5</v>
      </c>
      <c r="DP117" s="52">
        <f t="shared" si="148"/>
        <v>0</v>
      </c>
    </row>
    <row r="118" spans="1:120" ht="17.25">
      <c r="A118" s="15">
        <v>109</v>
      </c>
      <c r="B118" s="42" t="s">
        <v>111</v>
      </c>
      <c r="C118" s="54">
        <v>2612</v>
      </c>
      <c r="D118" s="54">
        <v>0</v>
      </c>
      <c r="E118" s="46">
        <f t="shared" si="150"/>
        <v>5269.5</v>
      </c>
      <c r="F118" s="46">
        <f t="shared" si="150"/>
        <v>1317.375</v>
      </c>
      <c r="G118" s="46">
        <f t="shared" si="150"/>
        <v>949.3</v>
      </c>
      <c r="H118" s="46">
        <f t="shared" si="104"/>
        <v>72.05996773887466</v>
      </c>
      <c r="I118" s="47">
        <f t="shared" si="151"/>
        <v>1769.5</v>
      </c>
      <c r="J118" s="47">
        <f t="shared" si="151"/>
        <v>442.375</v>
      </c>
      <c r="K118" s="47">
        <f t="shared" si="151"/>
        <v>74.3</v>
      </c>
      <c r="L118" s="47">
        <f t="shared" si="106"/>
        <v>16.795705001412827</v>
      </c>
      <c r="M118" s="48">
        <f t="shared" si="152"/>
        <v>234.5</v>
      </c>
      <c r="N118" s="48">
        <f t="shared" si="152"/>
        <v>58.625</v>
      </c>
      <c r="O118" s="48">
        <f t="shared" si="152"/>
        <v>74.3</v>
      </c>
      <c r="P118" s="49">
        <f t="shared" si="108"/>
        <v>126.73773987206823</v>
      </c>
      <c r="Q118" s="54">
        <v>4.5</v>
      </c>
      <c r="R118" s="50">
        <f t="shared" si="109"/>
        <v>1.125</v>
      </c>
      <c r="S118" s="54">
        <v>0</v>
      </c>
      <c r="T118" s="50">
        <f t="shared" si="110"/>
        <v>0</v>
      </c>
      <c r="U118" s="54">
        <v>1335</v>
      </c>
      <c r="V118" s="50">
        <f t="shared" si="111"/>
        <v>333.75</v>
      </c>
      <c r="W118" s="54">
        <v>0</v>
      </c>
      <c r="X118" s="50">
        <f t="shared" si="112"/>
        <v>0</v>
      </c>
      <c r="Y118" s="54">
        <v>230</v>
      </c>
      <c r="Z118" s="50">
        <f t="shared" si="113"/>
        <v>57.5</v>
      </c>
      <c r="AA118" s="54">
        <v>74.3</v>
      </c>
      <c r="AB118" s="50">
        <f t="shared" si="114"/>
        <v>129.2173913043478</v>
      </c>
      <c r="AC118" s="54">
        <v>0</v>
      </c>
      <c r="AD118" s="50">
        <f t="shared" si="115"/>
        <v>0</v>
      </c>
      <c r="AE118" s="54">
        <v>0</v>
      </c>
      <c r="AF118" s="50" t="e">
        <f t="shared" si="116"/>
        <v>#DIV/0!</v>
      </c>
      <c r="AG118" s="54">
        <v>0</v>
      </c>
      <c r="AH118" s="50">
        <f t="shared" si="117"/>
        <v>0</v>
      </c>
      <c r="AI118" s="50">
        <f t="shared" si="149"/>
        <v>0</v>
      </c>
      <c r="AJ118" s="50" t="e">
        <f t="shared" si="118"/>
        <v>#DIV/0!</v>
      </c>
      <c r="AK118" s="54">
        <v>0</v>
      </c>
      <c r="AL118" s="50">
        <f t="shared" si="119"/>
        <v>0</v>
      </c>
      <c r="AM118" s="50">
        <v>0</v>
      </c>
      <c r="AN118" s="54">
        <v>0</v>
      </c>
      <c r="AO118" s="50">
        <f t="shared" si="120"/>
        <v>0</v>
      </c>
      <c r="AP118" s="50">
        <v>0</v>
      </c>
      <c r="AQ118" s="54">
        <v>3500</v>
      </c>
      <c r="AR118" s="50">
        <f t="shared" si="121"/>
        <v>875</v>
      </c>
      <c r="AS118" s="50">
        <v>875</v>
      </c>
      <c r="AT118" s="54">
        <v>0</v>
      </c>
      <c r="AU118" s="50">
        <f t="shared" si="122"/>
        <v>0</v>
      </c>
      <c r="AV118" s="54">
        <v>0</v>
      </c>
      <c r="AW118" s="54">
        <v>0</v>
      </c>
      <c r="AX118" s="50">
        <f t="shared" si="123"/>
        <v>0</v>
      </c>
      <c r="AY118" s="50">
        <v>0</v>
      </c>
      <c r="AZ118" s="54">
        <v>0</v>
      </c>
      <c r="BA118" s="50">
        <f t="shared" si="124"/>
        <v>0</v>
      </c>
      <c r="BB118" s="50">
        <v>0</v>
      </c>
      <c r="BC118" s="47">
        <f t="shared" si="153"/>
        <v>200</v>
      </c>
      <c r="BD118" s="47">
        <f t="shared" si="153"/>
        <v>50</v>
      </c>
      <c r="BE118" s="47">
        <f t="shared" si="153"/>
        <v>0</v>
      </c>
      <c r="BF118" s="51">
        <f t="shared" si="126"/>
        <v>0</v>
      </c>
      <c r="BG118" s="54">
        <v>200</v>
      </c>
      <c r="BH118" s="50">
        <f t="shared" si="127"/>
        <v>50</v>
      </c>
      <c r="BI118" s="54">
        <v>0</v>
      </c>
      <c r="BJ118" s="54">
        <v>0</v>
      </c>
      <c r="BK118" s="50">
        <f t="shared" si="128"/>
        <v>0</v>
      </c>
      <c r="BL118" s="54">
        <v>0</v>
      </c>
      <c r="BM118" s="54">
        <v>0</v>
      </c>
      <c r="BN118" s="50">
        <f t="shared" si="129"/>
        <v>0</v>
      </c>
      <c r="BO118" s="54">
        <v>0</v>
      </c>
      <c r="BP118" s="54">
        <v>0</v>
      </c>
      <c r="BQ118" s="50">
        <f t="shared" si="130"/>
        <v>0</v>
      </c>
      <c r="BR118" s="54">
        <v>0</v>
      </c>
      <c r="BS118" s="54">
        <v>0</v>
      </c>
      <c r="BT118" s="50">
        <f t="shared" si="131"/>
        <v>0</v>
      </c>
      <c r="BU118" s="50">
        <v>0</v>
      </c>
      <c r="BV118" s="54">
        <v>0</v>
      </c>
      <c r="BW118" s="50">
        <f t="shared" si="132"/>
        <v>0</v>
      </c>
      <c r="BX118" s="54">
        <v>0</v>
      </c>
      <c r="BY118" s="54">
        <v>0</v>
      </c>
      <c r="BZ118" s="50">
        <f t="shared" si="133"/>
        <v>0</v>
      </c>
      <c r="CA118" s="50">
        <v>0</v>
      </c>
      <c r="CB118" s="54">
        <v>0</v>
      </c>
      <c r="CC118" s="50">
        <f t="shared" si="134"/>
        <v>0</v>
      </c>
      <c r="CD118" s="54">
        <v>0</v>
      </c>
      <c r="CE118" s="54">
        <v>0</v>
      </c>
      <c r="CF118" s="50">
        <f t="shared" si="135"/>
        <v>0</v>
      </c>
      <c r="CG118" s="50">
        <v>0</v>
      </c>
      <c r="CH118" s="50">
        <v>0</v>
      </c>
      <c r="CI118" s="50">
        <f t="shared" si="136"/>
        <v>0</v>
      </c>
      <c r="CJ118" s="54">
        <v>0</v>
      </c>
      <c r="CK118" s="54">
        <v>0</v>
      </c>
      <c r="CL118" s="50">
        <f t="shared" si="137"/>
        <v>0</v>
      </c>
      <c r="CM118" s="50">
        <v>0</v>
      </c>
      <c r="CN118" s="54">
        <v>0</v>
      </c>
      <c r="CO118" s="50">
        <f t="shared" si="138"/>
        <v>0</v>
      </c>
      <c r="CP118" s="54">
        <v>0</v>
      </c>
      <c r="CQ118" s="54">
        <v>0</v>
      </c>
      <c r="CR118" s="46">
        <f t="shared" si="154"/>
        <v>5269.5</v>
      </c>
      <c r="CS118" s="46">
        <f t="shared" si="154"/>
        <v>1317.375</v>
      </c>
      <c r="CT118" s="46">
        <f t="shared" si="140"/>
        <v>949.3</v>
      </c>
      <c r="CU118" s="54">
        <v>0</v>
      </c>
      <c r="CV118" s="50">
        <f t="shared" si="141"/>
        <v>0</v>
      </c>
      <c r="CW118" s="53">
        <v>0</v>
      </c>
      <c r="CX118" s="54">
        <v>0</v>
      </c>
      <c r="CY118" s="50">
        <f t="shared" si="142"/>
        <v>0</v>
      </c>
      <c r="CZ118" s="54">
        <v>0</v>
      </c>
      <c r="DA118" s="54">
        <v>0</v>
      </c>
      <c r="DB118" s="50">
        <f t="shared" si="143"/>
        <v>0</v>
      </c>
      <c r="DC118" s="50">
        <v>0</v>
      </c>
      <c r="DD118" s="54">
        <v>0</v>
      </c>
      <c r="DE118" s="50">
        <f t="shared" si="144"/>
        <v>0</v>
      </c>
      <c r="DF118" s="50">
        <v>0</v>
      </c>
      <c r="DG118" s="54">
        <v>0</v>
      </c>
      <c r="DH118" s="50">
        <f t="shared" si="145"/>
        <v>0</v>
      </c>
      <c r="DI118" s="50">
        <v>0</v>
      </c>
      <c r="DJ118" s="54">
        <v>265</v>
      </c>
      <c r="DK118" s="50">
        <f t="shared" si="146"/>
        <v>66.25</v>
      </c>
      <c r="DL118" s="54">
        <v>0</v>
      </c>
      <c r="DM118" s="54">
        <v>0</v>
      </c>
      <c r="DN118" s="52">
        <f t="shared" si="155"/>
        <v>265</v>
      </c>
      <c r="DO118" s="52">
        <f t="shared" si="155"/>
        <v>66.25</v>
      </c>
      <c r="DP118" s="52">
        <f t="shared" si="148"/>
        <v>0</v>
      </c>
    </row>
    <row r="119" spans="1:120" ht="17.25">
      <c r="A119" s="15">
        <v>110</v>
      </c>
      <c r="B119" s="42" t="s">
        <v>112</v>
      </c>
      <c r="C119" s="54">
        <v>577.3</v>
      </c>
      <c r="D119" s="54">
        <v>0</v>
      </c>
      <c r="E119" s="46">
        <f t="shared" si="150"/>
        <v>5993.9</v>
      </c>
      <c r="F119" s="46">
        <f t="shared" si="150"/>
        <v>1498.4750000000001</v>
      </c>
      <c r="G119" s="46">
        <f t="shared" si="150"/>
        <v>1016.05</v>
      </c>
      <c r="H119" s="46">
        <f t="shared" si="104"/>
        <v>67.80560236240177</v>
      </c>
      <c r="I119" s="47">
        <f t="shared" si="151"/>
        <v>2110</v>
      </c>
      <c r="J119" s="47">
        <f t="shared" si="151"/>
        <v>527.5</v>
      </c>
      <c r="K119" s="47">
        <f t="shared" si="151"/>
        <v>45.05</v>
      </c>
      <c r="L119" s="47">
        <f t="shared" si="106"/>
        <v>8.540284360189574</v>
      </c>
      <c r="M119" s="48">
        <f t="shared" si="152"/>
        <v>352</v>
      </c>
      <c r="N119" s="48">
        <f t="shared" si="152"/>
        <v>88</v>
      </c>
      <c r="O119" s="48">
        <f t="shared" si="152"/>
        <v>26.75</v>
      </c>
      <c r="P119" s="49">
        <f t="shared" si="108"/>
        <v>30.397727272727273</v>
      </c>
      <c r="Q119" s="54">
        <v>4.8</v>
      </c>
      <c r="R119" s="50">
        <f t="shared" si="109"/>
        <v>1.2</v>
      </c>
      <c r="S119" s="54">
        <v>0</v>
      </c>
      <c r="T119" s="50">
        <f t="shared" si="110"/>
        <v>0</v>
      </c>
      <c r="U119" s="54">
        <v>1600</v>
      </c>
      <c r="V119" s="50">
        <f t="shared" si="111"/>
        <v>400</v>
      </c>
      <c r="W119" s="54">
        <v>18.3</v>
      </c>
      <c r="X119" s="50">
        <f t="shared" si="112"/>
        <v>4.575</v>
      </c>
      <c r="Y119" s="54">
        <v>347.2</v>
      </c>
      <c r="Z119" s="50">
        <f t="shared" si="113"/>
        <v>86.8</v>
      </c>
      <c r="AA119" s="54">
        <v>26.75</v>
      </c>
      <c r="AB119" s="50">
        <f t="shared" si="114"/>
        <v>30.817972350230416</v>
      </c>
      <c r="AC119" s="54">
        <v>48</v>
      </c>
      <c r="AD119" s="50">
        <f t="shared" si="115"/>
        <v>12</v>
      </c>
      <c r="AE119" s="54">
        <v>0</v>
      </c>
      <c r="AF119" s="50">
        <f t="shared" si="116"/>
        <v>0</v>
      </c>
      <c r="AG119" s="54">
        <v>0</v>
      </c>
      <c r="AH119" s="50">
        <f t="shared" si="117"/>
        <v>0</v>
      </c>
      <c r="AI119" s="50">
        <f t="shared" si="117"/>
        <v>0</v>
      </c>
      <c r="AJ119" s="50" t="e">
        <f t="shared" si="118"/>
        <v>#DIV/0!</v>
      </c>
      <c r="AK119" s="54">
        <v>0</v>
      </c>
      <c r="AL119" s="50">
        <f t="shared" si="119"/>
        <v>0</v>
      </c>
      <c r="AM119" s="50">
        <v>0</v>
      </c>
      <c r="AN119" s="54">
        <v>0</v>
      </c>
      <c r="AO119" s="50">
        <f t="shared" si="120"/>
        <v>0</v>
      </c>
      <c r="AP119" s="50">
        <v>0</v>
      </c>
      <c r="AQ119" s="54">
        <v>3883.9</v>
      </c>
      <c r="AR119" s="50">
        <f t="shared" si="121"/>
        <v>970.9750000000001</v>
      </c>
      <c r="AS119" s="50">
        <v>971</v>
      </c>
      <c r="AT119" s="54">
        <v>0</v>
      </c>
      <c r="AU119" s="50">
        <f t="shared" si="122"/>
        <v>0</v>
      </c>
      <c r="AV119" s="54">
        <v>0</v>
      </c>
      <c r="AW119" s="54">
        <v>0</v>
      </c>
      <c r="AX119" s="50">
        <f t="shared" si="123"/>
        <v>0</v>
      </c>
      <c r="AY119" s="50">
        <v>0</v>
      </c>
      <c r="AZ119" s="54">
        <v>0</v>
      </c>
      <c r="BA119" s="50">
        <f t="shared" si="124"/>
        <v>0</v>
      </c>
      <c r="BB119" s="50">
        <v>0</v>
      </c>
      <c r="BC119" s="47">
        <f t="shared" si="153"/>
        <v>110</v>
      </c>
      <c r="BD119" s="47">
        <f t="shared" si="153"/>
        <v>27.5</v>
      </c>
      <c r="BE119" s="47">
        <f t="shared" si="153"/>
        <v>0</v>
      </c>
      <c r="BF119" s="51">
        <f t="shared" si="126"/>
        <v>0</v>
      </c>
      <c r="BG119" s="54">
        <v>110</v>
      </c>
      <c r="BH119" s="50">
        <f t="shared" si="127"/>
        <v>27.5</v>
      </c>
      <c r="BI119" s="54">
        <v>0</v>
      </c>
      <c r="BJ119" s="54">
        <v>0</v>
      </c>
      <c r="BK119" s="50">
        <f t="shared" si="128"/>
        <v>0</v>
      </c>
      <c r="BL119" s="54">
        <v>0</v>
      </c>
      <c r="BM119" s="54">
        <v>0</v>
      </c>
      <c r="BN119" s="50">
        <f t="shared" si="129"/>
        <v>0</v>
      </c>
      <c r="BO119" s="54">
        <v>0</v>
      </c>
      <c r="BP119" s="54">
        <v>0</v>
      </c>
      <c r="BQ119" s="50">
        <f t="shared" si="130"/>
        <v>0</v>
      </c>
      <c r="BR119" s="54">
        <v>0</v>
      </c>
      <c r="BS119" s="54">
        <v>0</v>
      </c>
      <c r="BT119" s="50">
        <f t="shared" si="131"/>
        <v>0</v>
      </c>
      <c r="BU119" s="50">
        <v>0</v>
      </c>
      <c r="BV119" s="54">
        <v>0</v>
      </c>
      <c r="BW119" s="50">
        <f t="shared" si="132"/>
        <v>0</v>
      </c>
      <c r="BX119" s="54">
        <v>0</v>
      </c>
      <c r="BY119" s="54">
        <v>0</v>
      </c>
      <c r="BZ119" s="50">
        <f t="shared" si="133"/>
        <v>0</v>
      </c>
      <c r="CA119" s="50">
        <v>0</v>
      </c>
      <c r="CB119" s="54">
        <v>0</v>
      </c>
      <c r="CC119" s="50">
        <f t="shared" si="134"/>
        <v>0</v>
      </c>
      <c r="CD119" s="54">
        <v>0</v>
      </c>
      <c r="CE119" s="54">
        <v>0</v>
      </c>
      <c r="CF119" s="50">
        <f t="shared" si="135"/>
        <v>0</v>
      </c>
      <c r="CG119" s="50">
        <v>0</v>
      </c>
      <c r="CH119" s="50">
        <v>0</v>
      </c>
      <c r="CI119" s="50">
        <f t="shared" si="136"/>
        <v>0</v>
      </c>
      <c r="CJ119" s="54">
        <v>0</v>
      </c>
      <c r="CK119" s="54">
        <v>0</v>
      </c>
      <c r="CL119" s="50">
        <f t="shared" si="137"/>
        <v>0</v>
      </c>
      <c r="CM119" s="50">
        <v>0</v>
      </c>
      <c r="CN119" s="54">
        <v>0</v>
      </c>
      <c r="CO119" s="50">
        <f t="shared" si="138"/>
        <v>0</v>
      </c>
      <c r="CP119" s="54">
        <v>0</v>
      </c>
      <c r="CQ119" s="54">
        <v>0</v>
      </c>
      <c r="CR119" s="46">
        <f t="shared" si="154"/>
        <v>5993.9</v>
      </c>
      <c r="CS119" s="46">
        <f t="shared" si="154"/>
        <v>1498.4750000000001</v>
      </c>
      <c r="CT119" s="46">
        <f t="shared" si="140"/>
        <v>1016.05</v>
      </c>
      <c r="CU119" s="54">
        <v>0</v>
      </c>
      <c r="CV119" s="50">
        <f t="shared" si="141"/>
        <v>0</v>
      </c>
      <c r="CW119" s="53">
        <v>0</v>
      </c>
      <c r="CX119" s="54">
        <v>0</v>
      </c>
      <c r="CY119" s="50">
        <f t="shared" si="142"/>
        <v>0</v>
      </c>
      <c r="CZ119" s="54">
        <v>0</v>
      </c>
      <c r="DA119" s="54">
        <v>0</v>
      </c>
      <c r="DB119" s="50">
        <f t="shared" si="143"/>
        <v>0</v>
      </c>
      <c r="DC119" s="50">
        <v>0</v>
      </c>
      <c r="DD119" s="54">
        <v>0</v>
      </c>
      <c r="DE119" s="50">
        <f t="shared" si="144"/>
        <v>0</v>
      </c>
      <c r="DF119" s="50">
        <v>0</v>
      </c>
      <c r="DG119" s="54">
        <v>0</v>
      </c>
      <c r="DH119" s="50">
        <f t="shared" si="145"/>
        <v>0</v>
      </c>
      <c r="DI119" s="50">
        <v>0</v>
      </c>
      <c r="DJ119" s="54">
        <v>709</v>
      </c>
      <c r="DK119" s="50">
        <f t="shared" si="146"/>
        <v>177.25</v>
      </c>
      <c r="DL119" s="54">
        <v>0</v>
      </c>
      <c r="DM119" s="54">
        <v>0</v>
      </c>
      <c r="DN119" s="52">
        <f t="shared" si="155"/>
        <v>709</v>
      </c>
      <c r="DO119" s="52">
        <f t="shared" si="155"/>
        <v>177.25</v>
      </c>
      <c r="DP119" s="52">
        <f t="shared" si="148"/>
        <v>0</v>
      </c>
    </row>
    <row r="120" spans="1:120" ht="17.25">
      <c r="A120" s="15">
        <v>111</v>
      </c>
      <c r="B120" s="42" t="s">
        <v>113</v>
      </c>
      <c r="C120" s="50">
        <v>853.4</v>
      </c>
      <c r="D120" s="50">
        <v>0</v>
      </c>
      <c r="E120" s="46">
        <f t="shared" si="150"/>
        <v>17248.7</v>
      </c>
      <c r="F120" s="46">
        <f t="shared" si="150"/>
        <v>4312.175</v>
      </c>
      <c r="G120" s="46">
        <f t="shared" si="150"/>
        <v>3849.37</v>
      </c>
      <c r="H120" s="46">
        <f t="shared" si="104"/>
        <v>89.26748102755569</v>
      </c>
      <c r="I120" s="47">
        <f t="shared" si="151"/>
        <v>2772.4</v>
      </c>
      <c r="J120" s="47">
        <f t="shared" si="151"/>
        <v>693.1</v>
      </c>
      <c r="K120" s="47">
        <f t="shared" si="151"/>
        <v>230.26999999999998</v>
      </c>
      <c r="L120" s="47">
        <f t="shared" si="106"/>
        <v>33.22320011542346</v>
      </c>
      <c r="M120" s="48">
        <f t="shared" si="152"/>
        <v>744</v>
      </c>
      <c r="N120" s="48">
        <f t="shared" si="152"/>
        <v>186</v>
      </c>
      <c r="O120" s="48">
        <f t="shared" si="152"/>
        <v>0.27</v>
      </c>
      <c r="P120" s="49">
        <f t="shared" si="108"/>
        <v>0.14516129032258066</v>
      </c>
      <c r="Q120" s="50">
        <v>31.5</v>
      </c>
      <c r="R120" s="50">
        <f t="shared" si="109"/>
        <v>7.875</v>
      </c>
      <c r="S120" s="50">
        <v>0</v>
      </c>
      <c r="T120" s="50">
        <f t="shared" si="110"/>
        <v>0</v>
      </c>
      <c r="U120" s="50">
        <v>1189.4</v>
      </c>
      <c r="V120" s="50">
        <f t="shared" si="111"/>
        <v>297.35</v>
      </c>
      <c r="W120" s="50">
        <v>100</v>
      </c>
      <c r="X120" s="50">
        <f t="shared" si="112"/>
        <v>33.630401883302504</v>
      </c>
      <c r="Y120" s="50">
        <v>712.5</v>
      </c>
      <c r="Z120" s="50">
        <f t="shared" si="113"/>
        <v>178.125</v>
      </c>
      <c r="AA120" s="50">
        <v>0.27</v>
      </c>
      <c r="AB120" s="50">
        <f t="shared" si="114"/>
        <v>0.15157894736842106</v>
      </c>
      <c r="AC120" s="50">
        <v>36</v>
      </c>
      <c r="AD120" s="50">
        <f t="shared" si="115"/>
        <v>9</v>
      </c>
      <c r="AE120" s="50">
        <v>0</v>
      </c>
      <c r="AF120" s="50">
        <f t="shared" si="116"/>
        <v>0</v>
      </c>
      <c r="AG120" s="50">
        <v>0</v>
      </c>
      <c r="AH120" s="50">
        <f t="shared" si="117"/>
        <v>0</v>
      </c>
      <c r="AI120" s="50">
        <f t="shared" si="117"/>
        <v>0</v>
      </c>
      <c r="AJ120" s="50" t="e">
        <f t="shared" si="118"/>
        <v>#DIV/0!</v>
      </c>
      <c r="AK120" s="50">
        <v>0</v>
      </c>
      <c r="AL120" s="50">
        <f t="shared" si="119"/>
        <v>0</v>
      </c>
      <c r="AM120" s="50">
        <v>0</v>
      </c>
      <c r="AN120" s="50">
        <v>0</v>
      </c>
      <c r="AO120" s="50">
        <f t="shared" si="120"/>
        <v>0</v>
      </c>
      <c r="AP120" s="50">
        <v>0</v>
      </c>
      <c r="AQ120" s="50">
        <v>14476.3</v>
      </c>
      <c r="AR120" s="50">
        <f t="shared" si="121"/>
        <v>3619.075</v>
      </c>
      <c r="AS120" s="50">
        <v>3619.1</v>
      </c>
      <c r="AT120" s="50">
        <v>0</v>
      </c>
      <c r="AU120" s="50">
        <f t="shared" si="122"/>
        <v>0</v>
      </c>
      <c r="AV120" s="54">
        <v>0</v>
      </c>
      <c r="AW120" s="50">
        <v>0</v>
      </c>
      <c r="AX120" s="50">
        <f t="shared" si="123"/>
        <v>0</v>
      </c>
      <c r="AY120" s="50">
        <v>0</v>
      </c>
      <c r="AZ120" s="50">
        <v>0</v>
      </c>
      <c r="BA120" s="50">
        <f t="shared" si="124"/>
        <v>0</v>
      </c>
      <c r="BB120" s="50">
        <v>0</v>
      </c>
      <c r="BC120" s="47">
        <f t="shared" si="153"/>
        <v>803</v>
      </c>
      <c r="BD120" s="47">
        <f t="shared" si="153"/>
        <v>200.75</v>
      </c>
      <c r="BE120" s="47">
        <f t="shared" si="153"/>
        <v>130</v>
      </c>
      <c r="BF120" s="51">
        <f t="shared" si="126"/>
        <v>64.75716064757161</v>
      </c>
      <c r="BG120" s="50">
        <v>23</v>
      </c>
      <c r="BH120" s="50">
        <f t="shared" si="127"/>
        <v>5.75</v>
      </c>
      <c r="BI120" s="50">
        <v>130</v>
      </c>
      <c r="BJ120" s="50">
        <v>100</v>
      </c>
      <c r="BK120" s="50">
        <f t="shared" si="128"/>
        <v>25</v>
      </c>
      <c r="BL120" s="50">
        <v>0</v>
      </c>
      <c r="BM120" s="50">
        <v>300</v>
      </c>
      <c r="BN120" s="50">
        <f t="shared" si="129"/>
        <v>75</v>
      </c>
      <c r="BO120" s="50">
        <v>0</v>
      </c>
      <c r="BP120" s="50">
        <v>380</v>
      </c>
      <c r="BQ120" s="50">
        <f t="shared" si="130"/>
        <v>95</v>
      </c>
      <c r="BR120" s="50">
        <v>0</v>
      </c>
      <c r="BS120" s="50">
        <v>0</v>
      </c>
      <c r="BT120" s="50">
        <f t="shared" si="131"/>
        <v>0</v>
      </c>
      <c r="BU120" s="50">
        <v>0</v>
      </c>
      <c r="BV120" s="50">
        <v>0</v>
      </c>
      <c r="BW120" s="50">
        <f t="shared" si="132"/>
        <v>0</v>
      </c>
      <c r="BX120" s="54">
        <v>0</v>
      </c>
      <c r="BY120" s="50">
        <v>0</v>
      </c>
      <c r="BZ120" s="50">
        <f t="shared" si="133"/>
        <v>0</v>
      </c>
      <c r="CA120" s="50">
        <v>0</v>
      </c>
      <c r="CB120" s="50">
        <v>0</v>
      </c>
      <c r="CC120" s="50">
        <f t="shared" si="134"/>
        <v>0</v>
      </c>
      <c r="CD120" s="54">
        <v>0</v>
      </c>
      <c r="CE120" s="50">
        <v>0</v>
      </c>
      <c r="CF120" s="50">
        <f t="shared" si="135"/>
        <v>0</v>
      </c>
      <c r="CG120" s="50">
        <v>0</v>
      </c>
      <c r="CH120" s="50">
        <v>0</v>
      </c>
      <c r="CI120" s="50">
        <f t="shared" si="136"/>
        <v>0</v>
      </c>
      <c r="CJ120" s="54">
        <v>0</v>
      </c>
      <c r="CK120" s="50">
        <v>0</v>
      </c>
      <c r="CL120" s="50">
        <f t="shared" si="137"/>
        <v>0</v>
      </c>
      <c r="CM120" s="50">
        <v>0</v>
      </c>
      <c r="CN120" s="50">
        <v>0</v>
      </c>
      <c r="CO120" s="50">
        <f t="shared" si="138"/>
        <v>0</v>
      </c>
      <c r="CP120" s="54">
        <v>0</v>
      </c>
      <c r="CQ120" s="54">
        <v>0</v>
      </c>
      <c r="CR120" s="46">
        <f t="shared" si="154"/>
        <v>17248.7</v>
      </c>
      <c r="CS120" s="46">
        <f t="shared" si="154"/>
        <v>4312.175</v>
      </c>
      <c r="CT120" s="46">
        <f t="shared" si="140"/>
        <v>3849.37</v>
      </c>
      <c r="CU120" s="50">
        <v>0</v>
      </c>
      <c r="CV120" s="50">
        <f t="shared" si="141"/>
        <v>0</v>
      </c>
      <c r="CW120" s="53">
        <v>0</v>
      </c>
      <c r="CX120" s="50">
        <v>0</v>
      </c>
      <c r="CY120" s="50">
        <f t="shared" si="142"/>
        <v>0</v>
      </c>
      <c r="CZ120" s="50">
        <v>0</v>
      </c>
      <c r="DA120" s="50">
        <v>0</v>
      </c>
      <c r="DB120" s="50">
        <f t="shared" si="143"/>
        <v>0</v>
      </c>
      <c r="DC120" s="50">
        <v>0</v>
      </c>
      <c r="DD120" s="50">
        <v>0</v>
      </c>
      <c r="DE120" s="50">
        <f t="shared" si="144"/>
        <v>0</v>
      </c>
      <c r="DF120" s="50">
        <v>0</v>
      </c>
      <c r="DG120" s="50">
        <v>0</v>
      </c>
      <c r="DH120" s="50">
        <f t="shared" si="145"/>
        <v>0</v>
      </c>
      <c r="DI120" s="50">
        <v>0</v>
      </c>
      <c r="DJ120" s="50">
        <v>870</v>
      </c>
      <c r="DK120" s="50">
        <f t="shared" si="146"/>
        <v>217.5</v>
      </c>
      <c r="DL120" s="50">
        <v>0</v>
      </c>
      <c r="DM120" s="54">
        <v>0</v>
      </c>
      <c r="DN120" s="52">
        <f t="shared" si="155"/>
        <v>870</v>
      </c>
      <c r="DO120" s="52">
        <f t="shared" si="155"/>
        <v>217.5</v>
      </c>
      <c r="DP120" s="52">
        <f t="shared" si="148"/>
        <v>0</v>
      </c>
    </row>
    <row r="121" spans="1:120" ht="17.25">
      <c r="A121" s="15">
        <v>112</v>
      </c>
      <c r="B121" s="42" t="s">
        <v>114</v>
      </c>
      <c r="C121" s="54">
        <v>303.9</v>
      </c>
      <c r="D121" s="54">
        <v>0</v>
      </c>
      <c r="E121" s="46">
        <f t="shared" si="150"/>
        <v>9651.7</v>
      </c>
      <c r="F121" s="46">
        <f t="shared" si="150"/>
        <v>2412.925</v>
      </c>
      <c r="G121" s="46">
        <f t="shared" si="150"/>
        <v>2053.69</v>
      </c>
      <c r="H121" s="46">
        <f t="shared" si="104"/>
        <v>85.11205279898877</v>
      </c>
      <c r="I121" s="47">
        <f t="shared" si="151"/>
        <v>3204.1</v>
      </c>
      <c r="J121" s="47">
        <f t="shared" si="151"/>
        <v>801.025</v>
      </c>
      <c r="K121" s="47">
        <f t="shared" si="151"/>
        <v>441.79</v>
      </c>
      <c r="L121" s="47">
        <f t="shared" si="106"/>
        <v>55.15308510970319</v>
      </c>
      <c r="M121" s="48">
        <f t="shared" si="152"/>
        <v>595.1</v>
      </c>
      <c r="N121" s="48">
        <f t="shared" si="152"/>
        <v>148.775</v>
      </c>
      <c r="O121" s="48">
        <f t="shared" si="152"/>
        <v>170.99</v>
      </c>
      <c r="P121" s="49">
        <f t="shared" si="108"/>
        <v>114.93194421105696</v>
      </c>
      <c r="Q121" s="54">
        <v>2.2</v>
      </c>
      <c r="R121" s="50">
        <f t="shared" si="109"/>
        <v>0.55</v>
      </c>
      <c r="S121" s="54">
        <v>0.09</v>
      </c>
      <c r="T121" s="50">
        <f t="shared" si="110"/>
        <v>16.363636363636363</v>
      </c>
      <c r="U121" s="54">
        <v>749</v>
      </c>
      <c r="V121" s="50">
        <f t="shared" si="111"/>
        <v>187.25</v>
      </c>
      <c r="W121" s="54">
        <v>83.2</v>
      </c>
      <c r="X121" s="50">
        <f t="shared" si="112"/>
        <v>44.43257676902537</v>
      </c>
      <c r="Y121" s="54">
        <v>592.9</v>
      </c>
      <c r="Z121" s="50">
        <f t="shared" si="113"/>
        <v>148.225</v>
      </c>
      <c r="AA121" s="54">
        <v>170.9</v>
      </c>
      <c r="AB121" s="50">
        <f t="shared" si="114"/>
        <v>115.29768932366335</v>
      </c>
      <c r="AC121" s="54">
        <v>60</v>
      </c>
      <c r="AD121" s="50">
        <f t="shared" si="115"/>
        <v>15</v>
      </c>
      <c r="AE121" s="54">
        <v>0</v>
      </c>
      <c r="AF121" s="50">
        <f t="shared" si="116"/>
        <v>0</v>
      </c>
      <c r="AG121" s="54">
        <v>0</v>
      </c>
      <c r="AH121" s="50">
        <f t="shared" si="117"/>
        <v>0</v>
      </c>
      <c r="AI121" s="50">
        <f t="shared" si="117"/>
        <v>0</v>
      </c>
      <c r="AJ121" s="50" t="e">
        <f t="shared" si="118"/>
        <v>#DIV/0!</v>
      </c>
      <c r="AK121" s="54">
        <v>0</v>
      </c>
      <c r="AL121" s="50">
        <f t="shared" si="119"/>
        <v>0</v>
      </c>
      <c r="AM121" s="50">
        <v>0</v>
      </c>
      <c r="AN121" s="54">
        <v>0</v>
      </c>
      <c r="AO121" s="50">
        <f t="shared" si="120"/>
        <v>0</v>
      </c>
      <c r="AP121" s="50">
        <v>0</v>
      </c>
      <c r="AQ121" s="54">
        <v>6447.6</v>
      </c>
      <c r="AR121" s="50">
        <f t="shared" si="121"/>
        <v>1611.9</v>
      </c>
      <c r="AS121" s="50">
        <v>1611.9</v>
      </c>
      <c r="AT121" s="54">
        <v>0</v>
      </c>
      <c r="AU121" s="50">
        <f t="shared" si="122"/>
        <v>0</v>
      </c>
      <c r="AV121" s="54">
        <v>0</v>
      </c>
      <c r="AW121" s="54">
        <v>0</v>
      </c>
      <c r="AX121" s="50">
        <f t="shared" si="123"/>
        <v>0</v>
      </c>
      <c r="AY121" s="50">
        <v>0</v>
      </c>
      <c r="AZ121" s="54">
        <v>0</v>
      </c>
      <c r="BA121" s="50">
        <f t="shared" si="124"/>
        <v>0</v>
      </c>
      <c r="BB121" s="50">
        <v>0</v>
      </c>
      <c r="BC121" s="47">
        <f t="shared" si="153"/>
        <v>1300</v>
      </c>
      <c r="BD121" s="47">
        <f t="shared" si="153"/>
        <v>325</v>
      </c>
      <c r="BE121" s="47">
        <f t="shared" si="153"/>
        <v>140</v>
      </c>
      <c r="BF121" s="51">
        <f t="shared" si="126"/>
        <v>43.07692307692308</v>
      </c>
      <c r="BG121" s="54">
        <v>900</v>
      </c>
      <c r="BH121" s="50">
        <f t="shared" si="127"/>
        <v>225</v>
      </c>
      <c r="BI121" s="54">
        <v>140</v>
      </c>
      <c r="BJ121" s="54">
        <v>400</v>
      </c>
      <c r="BK121" s="50">
        <f t="shared" si="128"/>
        <v>100</v>
      </c>
      <c r="BL121" s="54">
        <v>0</v>
      </c>
      <c r="BM121" s="54">
        <v>0</v>
      </c>
      <c r="BN121" s="50">
        <f t="shared" si="129"/>
        <v>0</v>
      </c>
      <c r="BO121" s="50">
        <v>0</v>
      </c>
      <c r="BP121" s="54">
        <v>0</v>
      </c>
      <c r="BQ121" s="50">
        <f t="shared" si="130"/>
        <v>0</v>
      </c>
      <c r="BR121" s="50">
        <v>0</v>
      </c>
      <c r="BS121" s="54">
        <v>0</v>
      </c>
      <c r="BT121" s="50">
        <f t="shared" si="131"/>
        <v>0</v>
      </c>
      <c r="BU121" s="50">
        <v>0</v>
      </c>
      <c r="BV121" s="54">
        <v>0</v>
      </c>
      <c r="BW121" s="50">
        <f t="shared" si="132"/>
        <v>0</v>
      </c>
      <c r="BX121" s="54">
        <v>0</v>
      </c>
      <c r="BY121" s="54">
        <v>0</v>
      </c>
      <c r="BZ121" s="50">
        <f t="shared" si="133"/>
        <v>0</v>
      </c>
      <c r="CA121" s="50">
        <v>0</v>
      </c>
      <c r="CB121" s="54">
        <v>0</v>
      </c>
      <c r="CC121" s="50">
        <f t="shared" si="134"/>
        <v>0</v>
      </c>
      <c r="CD121" s="54">
        <v>0</v>
      </c>
      <c r="CE121" s="54">
        <v>0</v>
      </c>
      <c r="CF121" s="50">
        <f t="shared" si="135"/>
        <v>0</v>
      </c>
      <c r="CG121" s="50">
        <v>0</v>
      </c>
      <c r="CH121" s="50">
        <v>0</v>
      </c>
      <c r="CI121" s="50">
        <f t="shared" si="136"/>
        <v>0</v>
      </c>
      <c r="CJ121" s="54">
        <v>0</v>
      </c>
      <c r="CK121" s="54">
        <v>0</v>
      </c>
      <c r="CL121" s="50">
        <f t="shared" si="137"/>
        <v>0</v>
      </c>
      <c r="CM121" s="50">
        <v>0</v>
      </c>
      <c r="CN121" s="54">
        <v>500</v>
      </c>
      <c r="CO121" s="50">
        <f t="shared" si="138"/>
        <v>125</v>
      </c>
      <c r="CP121" s="54">
        <v>47.6</v>
      </c>
      <c r="CQ121" s="54">
        <v>0</v>
      </c>
      <c r="CR121" s="46">
        <f t="shared" si="154"/>
        <v>9651.7</v>
      </c>
      <c r="CS121" s="46">
        <f t="shared" si="154"/>
        <v>2412.925</v>
      </c>
      <c r="CT121" s="46">
        <f t="shared" si="140"/>
        <v>2053.69</v>
      </c>
      <c r="CU121" s="54">
        <v>0</v>
      </c>
      <c r="CV121" s="50">
        <f t="shared" si="141"/>
        <v>0</v>
      </c>
      <c r="CW121" s="53">
        <v>0</v>
      </c>
      <c r="CX121" s="54">
        <v>0</v>
      </c>
      <c r="CY121" s="50">
        <f t="shared" si="142"/>
        <v>0</v>
      </c>
      <c r="CZ121" s="54">
        <v>0</v>
      </c>
      <c r="DA121" s="54">
        <v>0</v>
      </c>
      <c r="DB121" s="50">
        <f t="shared" si="143"/>
        <v>0</v>
      </c>
      <c r="DC121" s="50">
        <v>0</v>
      </c>
      <c r="DD121" s="54">
        <v>0</v>
      </c>
      <c r="DE121" s="50">
        <f t="shared" si="144"/>
        <v>0</v>
      </c>
      <c r="DF121" s="50">
        <v>0</v>
      </c>
      <c r="DG121" s="54">
        <v>0</v>
      </c>
      <c r="DH121" s="50">
        <f t="shared" si="145"/>
        <v>0</v>
      </c>
      <c r="DI121" s="50">
        <v>0</v>
      </c>
      <c r="DJ121" s="54">
        <v>490</v>
      </c>
      <c r="DK121" s="50">
        <f t="shared" si="146"/>
        <v>122.5</v>
      </c>
      <c r="DL121" s="54">
        <v>0</v>
      </c>
      <c r="DM121" s="54">
        <v>0</v>
      </c>
      <c r="DN121" s="52">
        <f t="shared" si="155"/>
        <v>490</v>
      </c>
      <c r="DO121" s="52">
        <f t="shared" si="155"/>
        <v>122.5</v>
      </c>
      <c r="DP121" s="52">
        <f t="shared" si="148"/>
        <v>0</v>
      </c>
    </row>
    <row r="122" spans="1:120" ht="17.25">
      <c r="A122" s="15">
        <v>113</v>
      </c>
      <c r="B122" s="42" t="s">
        <v>115</v>
      </c>
      <c r="C122" s="54">
        <v>3795</v>
      </c>
      <c r="D122" s="54">
        <v>0</v>
      </c>
      <c r="E122" s="46">
        <f t="shared" si="150"/>
        <v>7284</v>
      </c>
      <c r="F122" s="46">
        <f t="shared" si="150"/>
        <v>1821</v>
      </c>
      <c r="G122" s="46">
        <f t="shared" si="150"/>
        <v>1568.83</v>
      </c>
      <c r="H122" s="46">
        <f t="shared" si="104"/>
        <v>86.15211422295442</v>
      </c>
      <c r="I122" s="47">
        <f t="shared" si="151"/>
        <v>2093.5</v>
      </c>
      <c r="J122" s="47">
        <f t="shared" si="151"/>
        <v>523.375</v>
      </c>
      <c r="K122" s="47">
        <f t="shared" si="151"/>
        <v>271.23</v>
      </c>
      <c r="L122" s="47">
        <f t="shared" si="106"/>
        <v>51.823262479101984</v>
      </c>
      <c r="M122" s="48">
        <f t="shared" si="152"/>
        <v>399.5</v>
      </c>
      <c r="N122" s="48">
        <f t="shared" si="152"/>
        <v>99.875</v>
      </c>
      <c r="O122" s="48">
        <f t="shared" si="152"/>
        <v>108.63</v>
      </c>
      <c r="P122" s="49">
        <f t="shared" si="108"/>
        <v>108.76595744680851</v>
      </c>
      <c r="Q122" s="54">
        <v>10</v>
      </c>
      <c r="R122" s="50">
        <f t="shared" si="109"/>
        <v>2.5</v>
      </c>
      <c r="S122" s="54">
        <v>0</v>
      </c>
      <c r="T122" s="50">
        <f t="shared" si="110"/>
        <v>0</v>
      </c>
      <c r="U122" s="54">
        <v>500</v>
      </c>
      <c r="V122" s="50">
        <f t="shared" si="111"/>
        <v>125</v>
      </c>
      <c r="W122" s="54">
        <v>42.6</v>
      </c>
      <c r="X122" s="50">
        <f t="shared" si="112"/>
        <v>34.08</v>
      </c>
      <c r="Y122" s="54">
        <v>389.5</v>
      </c>
      <c r="Z122" s="50">
        <f t="shared" si="113"/>
        <v>97.375</v>
      </c>
      <c r="AA122" s="54">
        <v>108.63</v>
      </c>
      <c r="AB122" s="50">
        <f t="shared" si="114"/>
        <v>111.5584082156611</v>
      </c>
      <c r="AC122" s="54">
        <v>220</v>
      </c>
      <c r="AD122" s="50">
        <f t="shared" si="115"/>
        <v>55</v>
      </c>
      <c r="AE122" s="54">
        <v>0</v>
      </c>
      <c r="AF122" s="50">
        <f t="shared" si="116"/>
        <v>0</v>
      </c>
      <c r="AG122" s="54">
        <v>0</v>
      </c>
      <c r="AH122" s="50">
        <f t="shared" si="117"/>
        <v>0</v>
      </c>
      <c r="AI122" s="50">
        <f t="shared" si="117"/>
        <v>0</v>
      </c>
      <c r="AJ122" s="50" t="e">
        <f t="shared" si="118"/>
        <v>#DIV/0!</v>
      </c>
      <c r="AK122" s="54">
        <v>0</v>
      </c>
      <c r="AL122" s="50">
        <f t="shared" si="119"/>
        <v>0</v>
      </c>
      <c r="AM122" s="50">
        <v>0</v>
      </c>
      <c r="AN122" s="54">
        <v>0</v>
      </c>
      <c r="AO122" s="50">
        <f t="shared" si="120"/>
        <v>0</v>
      </c>
      <c r="AP122" s="50">
        <v>0</v>
      </c>
      <c r="AQ122" s="54">
        <v>5190.5</v>
      </c>
      <c r="AR122" s="50">
        <f t="shared" si="121"/>
        <v>1297.625</v>
      </c>
      <c r="AS122" s="50">
        <v>1297.6</v>
      </c>
      <c r="AT122" s="54">
        <v>0</v>
      </c>
      <c r="AU122" s="50">
        <f t="shared" si="122"/>
        <v>0</v>
      </c>
      <c r="AV122" s="54">
        <v>0</v>
      </c>
      <c r="AW122" s="54">
        <v>0</v>
      </c>
      <c r="AX122" s="50">
        <f t="shared" si="123"/>
        <v>0</v>
      </c>
      <c r="AY122" s="50">
        <v>0</v>
      </c>
      <c r="AZ122" s="54">
        <v>0</v>
      </c>
      <c r="BA122" s="50">
        <f t="shared" si="124"/>
        <v>0</v>
      </c>
      <c r="BB122" s="50">
        <v>0</v>
      </c>
      <c r="BC122" s="47">
        <f t="shared" si="153"/>
        <v>974</v>
      </c>
      <c r="BD122" s="47">
        <f t="shared" si="153"/>
        <v>243.5</v>
      </c>
      <c r="BE122" s="47">
        <f t="shared" si="153"/>
        <v>120</v>
      </c>
      <c r="BF122" s="51">
        <f t="shared" si="126"/>
        <v>49.281314168377826</v>
      </c>
      <c r="BG122" s="54">
        <v>600</v>
      </c>
      <c r="BH122" s="50">
        <f t="shared" si="127"/>
        <v>150</v>
      </c>
      <c r="BI122" s="54">
        <v>120</v>
      </c>
      <c r="BJ122" s="54">
        <v>374</v>
      </c>
      <c r="BK122" s="50">
        <f t="shared" si="128"/>
        <v>93.5</v>
      </c>
      <c r="BL122" s="54">
        <v>0</v>
      </c>
      <c r="BM122" s="54">
        <v>0</v>
      </c>
      <c r="BN122" s="50">
        <f t="shared" si="129"/>
        <v>0</v>
      </c>
      <c r="BO122" s="50">
        <v>0</v>
      </c>
      <c r="BP122" s="54">
        <v>0</v>
      </c>
      <c r="BQ122" s="50">
        <f t="shared" si="130"/>
        <v>0</v>
      </c>
      <c r="BR122" s="50">
        <v>0</v>
      </c>
      <c r="BS122" s="54">
        <v>0</v>
      </c>
      <c r="BT122" s="50">
        <f t="shared" si="131"/>
        <v>0</v>
      </c>
      <c r="BU122" s="50">
        <v>0</v>
      </c>
      <c r="BV122" s="54">
        <v>0</v>
      </c>
      <c r="BW122" s="50">
        <f t="shared" si="132"/>
        <v>0</v>
      </c>
      <c r="BX122" s="54">
        <v>0</v>
      </c>
      <c r="BY122" s="54">
        <v>0</v>
      </c>
      <c r="BZ122" s="50">
        <f t="shared" si="133"/>
        <v>0</v>
      </c>
      <c r="CA122" s="50">
        <v>0</v>
      </c>
      <c r="CB122" s="54">
        <v>0</v>
      </c>
      <c r="CC122" s="50">
        <f t="shared" si="134"/>
        <v>0</v>
      </c>
      <c r="CD122" s="54">
        <v>0</v>
      </c>
      <c r="CE122" s="54">
        <v>0</v>
      </c>
      <c r="CF122" s="50">
        <f t="shared" si="135"/>
        <v>0</v>
      </c>
      <c r="CG122" s="50">
        <v>0</v>
      </c>
      <c r="CH122" s="50">
        <v>0</v>
      </c>
      <c r="CI122" s="50">
        <f t="shared" si="136"/>
        <v>0</v>
      </c>
      <c r="CJ122" s="54">
        <v>0</v>
      </c>
      <c r="CK122" s="54">
        <v>0</v>
      </c>
      <c r="CL122" s="50">
        <f t="shared" si="137"/>
        <v>0</v>
      </c>
      <c r="CM122" s="50">
        <v>0</v>
      </c>
      <c r="CN122" s="54">
        <v>0</v>
      </c>
      <c r="CO122" s="50">
        <f t="shared" si="138"/>
        <v>0</v>
      </c>
      <c r="CP122" s="54">
        <v>0</v>
      </c>
      <c r="CQ122" s="54">
        <v>0</v>
      </c>
      <c r="CR122" s="46">
        <f t="shared" si="154"/>
        <v>7284</v>
      </c>
      <c r="CS122" s="46">
        <f t="shared" si="154"/>
        <v>1821</v>
      </c>
      <c r="CT122" s="46">
        <f t="shared" si="140"/>
        <v>1568.83</v>
      </c>
      <c r="CU122" s="54">
        <v>0</v>
      </c>
      <c r="CV122" s="50">
        <f t="shared" si="141"/>
        <v>0</v>
      </c>
      <c r="CW122" s="53">
        <v>0</v>
      </c>
      <c r="CX122" s="54">
        <v>0</v>
      </c>
      <c r="CY122" s="50">
        <f t="shared" si="142"/>
        <v>0</v>
      </c>
      <c r="CZ122" s="54">
        <v>0</v>
      </c>
      <c r="DA122" s="54">
        <v>0</v>
      </c>
      <c r="DB122" s="50">
        <f t="shared" si="143"/>
        <v>0</v>
      </c>
      <c r="DC122" s="50">
        <v>0</v>
      </c>
      <c r="DD122" s="54">
        <v>0</v>
      </c>
      <c r="DE122" s="50">
        <f t="shared" si="144"/>
        <v>0</v>
      </c>
      <c r="DF122" s="50">
        <v>0</v>
      </c>
      <c r="DG122" s="54">
        <v>0</v>
      </c>
      <c r="DH122" s="50">
        <f t="shared" si="145"/>
        <v>0</v>
      </c>
      <c r="DI122" s="50">
        <v>0</v>
      </c>
      <c r="DJ122" s="54">
        <v>370</v>
      </c>
      <c r="DK122" s="50">
        <f t="shared" si="146"/>
        <v>92.5</v>
      </c>
      <c r="DL122" s="54">
        <v>0</v>
      </c>
      <c r="DM122" s="54">
        <v>0</v>
      </c>
      <c r="DN122" s="52">
        <f t="shared" si="155"/>
        <v>370</v>
      </c>
      <c r="DO122" s="52">
        <f t="shared" si="155"/>
        <v>92.5</v>
      </c>
      <c r="DP122" s="52">
        <f t="shared" si="148"/>
        <v>0</v>
      </c>
    </row>
    <row r="123" spans="1:120" ht="17.25">
      <c r="A123" s="15">
        <v>114</v>
      </c>
      <c r="B123" s="42" t="s">
        <v>116</v>
      </c>
      <c r="C123" s="54">
        <v>680.4</v>
      </c>
      <c r="D123" s="54">
        <v>0</v>
      </c>
      <c r="E123" s="46">
        <f t="shared" si="150"/>
        <v>8280.1</v>
      </c>
      <c r="F123" s="46">
        <f t="shared" si="150"/>
        <v>2070.025</v>
      </c>
      <c r="G123" s="46">
        <f t="shared" si="150"/>
        <v>1475.02</v>
      </c>
      <c r="H123" s="46">
        <f t="shared" si="104"/>
        <v>71.25614424946558</v>
      </c>
      <c r="I123" s="47">
        <f t="shared" si="151"/>
        <v>2584.6</v>
      </c>
      <c r="J123" s="47">
        <f t="shared" si="151"/>
        <v>646.15</v>
      </c>
      <c r="K123" s="47">
        <f t="shared" si="151"/>
        <v>51.12</v>
      </c>
      <c r="L123" s="47">
        <f t="shared" si="106"/>
        <v>7.911475663545617</v>
      </c>
      <c r="M123" s="48">
        <f t="shared" si="152"/>
        <v>469.6</v>
      </c>
      <c r="N123" s="48">
        <f t="shared" si="152"/>
        <v>117.4</v>
      </c>
      <c r="O123" s="48">
        <f t="shared" si="152"/>
        <v>11.12</v>
      </c>
      <c r="P123" s="49">
        <f t="shared" si="108"/>
        <v>9.471890971039182</v>
      </c>
      <c r="Q123" s="54">
        <v>10.6</v>
      </c>
      <c r="R123" s="50">
        <f t="shared" si="109"/>
        <v>2.65</v>
      </c>
      <c r="S123" s="54">
        <v>0</v>
      </c>
      <c r="T123" s="50">
        <f t="shared" si="110"/>
        <v>0</v>
      </c>
      <c r="U123" s="54">
        <v>1591</v>
      </c>
      <c r="V123" s="50">
        <f t="shared" si="111"/>
        <v>397.75</v>
      </c>
      <c r="W123" s="54">
        <v>0</v>
      </c>
      <c r="X123" s="50">
        <f t="shared" si="112"/>
        <v>0</v>
      </c>
      <c r="Y123" s="54">
        <v>459</v>
      </c>
      <c r="Z123" s="50">
        <f t="shared" si="113"/>
        <v>114.75</v>
      </c>
      <c r="AA123" s="54">
        <v>11.12</v>
      </c>
      <c r="AB123" s="50">
        <f t="shared" si="114"/>
        <v>9.690631808278868</v>
      </c>
      <c r="AC123" s="54">
        <v>24</v>
      </c>
      <c r="AD123" s="50">
        <f t="shared" si="115"/>
        <v>6</v>
      </c>
      <c r="AE123" s="54">
        <v>0</v>
      </c>
      <c r="AF123" s="50">
        <f t="shared" si="116"/>
        <v>0</v>
      </c>
      <c r="AG123" s="54">
        <v>0</v>
      </c>
      <c r="AH123" s="50">
        <f t="shared" si="117"/>
        <v>0</v>
      </c>
      <c r="AI123" s="50">
        <f t="shared" si="117"/>
        <v>0</v>
      </c>
      <c r="AJ123" s="50" t="e">
        <f t="shared" si="118"/>
        <v>#DIV/0!</v>
      </c>
      <c r="AK123" s="54">
        <v>0</v>
      </c>
      <c r="AL123" s="50">
        <f t="shared" si="119"/>
        <v>0</v>
      </c>
      <c r="AM123" s="50">
        <v>0</v>
      </c>
      <c r="AN123" s="54">
        <v>0</v>
      </c>
      <c r="AO123" s="50">
        <f t="shared" si="120"/>
        <v>0</v>
      </c>
      <c r="AP123" s="50">
        <v>0</v>
      </c>
      <c r="AQ123" s="54">
        <v>5695.5</v>
      </c>
      <c r="AR123" s="50">
        <f t="shared" si="121"/>
        <v>1423.875</v>
      </c>
      <c r="AS123" s="50">
        <v>1423.9</v>
      </c>
      <c r="AT123" s="54">
        <v>0</v>
      </c>
      <c r="AU123" s="50">
        <f t="shared" si="122"/>
        <v>0</v>
      </c>
      <c r="AV123" s="54">
        <v>0</v>
      </c>
      <c r="AW123" s="54">
        <v>0</v>
      </c>
      <c r="AX123" s="50">
        <f t="shared" si="123"/>
        <v>0</v>
      </c>
      <c r="AY123" s="50">
        <v>0</v>
      </c>
      <c r="AZ123" s="54">
        <v>0</v>
      </c>
      <c r="BA123" s="50">
        <f t="shared" si="124"/>
        <v>0</v>
      </c>
      <c r="BB123" s="50">
        <v>0</v>
      </c>
      <c r="BC123" s="47">
        <f t="shared" si="153"/>
        <v>500</v>
      </c>
      <c r="BD123" s="47">
        <f t="shared" si="153"/>
        <v>125</v>
      </c>
      <c r="BE123" s="47">
        <f t="shared" si="153"/>
        <v>40</v>
      </c>
      <c r="BF123" s="51">
        <f t="shared" si="126"/>
        <v>32</v>
      </c>
      <c r="BG123" s="54">
        <v>500</v>
      </c>
      <c r="BH123" s="50">
        <f t="shared" si="127"/>
        <v>125</v>
      </c>
      <c r="BI123" s="54">
        <v>40</v>
      </c>
      <c r="BJ123" s="54">
        <v>0</v>
      </c>
      <c r="BK123" s="50">
        <f t="shared" si="128"/>
        <v>0</v>
      </c>
      <c r="BL123" s="54">
        <v>0</v>
      </c>
      <c r="BM123" s="54">
        <v>0</v>
      </c>
      <c r="BN123" s="50">
        <f t="shared" si="129"/>
        <v>0</v>
      </c>
      <c r="BO123" s="50">
        <v>0</v>
      </c>
      <c r="BP123" s="54">
        <v>0</v>
      </c>
      <c r="BQ123" s="50">
        <f t="shared" si="130"/>
        <v>0</v>
      </c>
      <c r="BR123" s="50">
        <v>0</v>
      </c>
      <c r="BS123" s="54">
        <v>0</v>
      </c>
      <c r="BT123" s="50">
        <f t="shared" si="131"/>
        <v>0</v>
      </c>
      <c r="BU123" s="50">
        <v>0</v>
      </c>
      <c r="BV123" s="54">
        <v>0</v>
      </c>
      <c r="BW123" s="50">
        <f t="shared" si="132"/>
        <v>0</v>
      </c>
      <c r="BX123" s="54">
        <v>0</v>
      </c>
      <c r="BY123" s="54">
        <v>0</v>
      </c>
      <c r="BZ123" s="50">
        <f t="shared" si="133"/>
        <v>0</v>
      </c>
      <c r="CA123" s="50">
        <v>0</v>
      </c>
      <c r="CB123" s="54">
        <v>0</v>
      </c>
      <c r="CC123" s="50">
        <f t="shared" si="134"/>
        <v>0</v>
      </c>
      <c r="CD123" s="54">
        <v>0</v>
      </c>
      <c r="CE123" s="54">
        <v>0</v>
      </c>
      <c r="CF123" s="50">
        <f t="shared" si="135"/>
        <v>0</v>
      </c>
      <c r="CG123" s="50">
        <v>0</v>
      </c>
      <c r="CH123" s="50">
        <v>0</v>
      </c>
      <c r="CI123" s="50">
        <f t="shared" si="136"/>
        <v>0</v>
      </c>
      <c r="CJ123" s="54">
        <v>0</v>
      </c>
      <c r="CK123" s="54">
        <v>0</v>
      </c>
      <c r="CL123" s="50">
        <f t="shared" si="137"/>
        <v>0</v>
      </c>
      <c r="CM123" s="50">
        <v>0</v>
      </c>
      <c r="CN123" s="54">
        <v>0</v>
      </c>
      <c r="CO123" s="50">
        <f t="shared" si="138"/>
        <v>0</v>
      </c>
      <c r="CP123" s="54">
        <v>0</v>
      </c>
      <c r="CQ123" s="54">
        <v>0</v>
      </c>
      <c r="CR123" s="46">
        <f t="shared" si="154"/>
        <v>8280.1</v>
      </c>
      <c r="CS123" s="46">
        <f t="shared" si="154"/>
        <v>2070.025</v>
      </c>
      <c r="CT123" s="46">
        <f t="shared" si="140"/>
        <v>1475.02</v>
      </c>
      <c r="CU123" s="54">
        <v>0</v>
      </c>
      <c r="CV123" s="50">
        <f t="shared" si="141"/>
        <v>0</v>
      </c>
      <c r="CW123" s="53">
        <v>0</v>
      </c>
      <c r="CX123" s="54">
        <v>0</v>
      </c>
      <c r="CY123" s="50">
        <f t="shared" si="142"/>
        <v>0</v>
      </c>
      <c r="CZ123" s="54">
        <v>0</v>
      </c>
      <c r="DA123" s="54">
        <v>0</v>
      </c>
      <c r="DB123" s="50">
        <f t="shared" si="143"/>
        <v>0</v>
      </c>
      <c r="DC123" s="50">
        <v>0</v>
      </c>
      <c r="DD123" s="54">
        <v>0</v>
      </c>
      <c r="DE123" s="50">
        <f t="shared" si="144"/>
        <v>0</v>
      </c>
      <c r="DF123" s="50">
        <v>0</v>
      </c>
      <c r="DG123" s="54">
        <v>0</v>
      </c>
      <c r="DH123" s="50">
        <f t="shared" si="145"/>
        <v>0</v>
      </c>
      <c r="DI123" s="50">
        <v>0</v>
      </c>
      <c r="DJ123" s="54">
        <v>420</v>
      </c>
      <c r="DK123" s="50">
        <f t="shared" si="146"/>
        <v>105</v>
      </c>
      <c r="DL123" s="54">
        <v>0</v>
      </c>
      <c r="DM123" s="54">
        <v>0</v>
      </c>
      <c r="DN123" s="52">
        <f t="shared" si="155"/>
        <v>420</v>
      </c>
      <c r="DO123" s="52">
        <f t="shared" si="155"/>
        <v>105</v>
      </c>
      <c r="DP123" s="52">
        <f t="shared" si="148"/>
        <v>0</v>
      </c>
    </row>
    <row r="124" spans="1:120" s="10" customFormat="1" ht="21.75" customHeight="1">
      <c r="A124" s="17"/>
      <c r="B124" s="45" t="s">
        <v>169</v>
      </c>
      <c r="C124" s="53">
        <f>SUM(C10:C123)</f>
        <v>416312.1000000001</v>
      </c>
      <c r="D124" s="53">
        <f>SUM(D10:D123)</f>
        <v>18716.900400000002</v>
      </c>
      <c r="E124" s="46">
        <f>SUM(E10:E123)</f>
        <v>2721547.3000000003</v>
      </c>
      <c r="F124" s="46">
        <f>SUM(F10:F123)</f>
        <v>679815.3250000001</v>
      </c>
      <c r="G124" s="46">
        <f>SUM(G10:G123)</f>
        <v>607877.0899999997</v>
      </c>
      <c r="H124" s="46">
        <f>G124*100/F124</f>
        <v>89.41797391813719</v>
      </c>
      <c r="I124" s="47">
        <f>SUM(I10:I123)</f>
        <v>878225.4000000001</v>
      </c>
      <c r="J124" s="47">
        <f>SUM(J10:J123)</f>
        <v>218984.85000000003</v>
      </c>
      <c r="K124" s="47">
        <f>SUM(K10:K123)</f>
        <v>139242.40000000005</v>
      </c>
      <c r="L124" s="47">
        <f>K124*100/J124</f>
        <v>63.58540328246453</v>
      </c>
      <c r="M124" s="48">
        <f>SUM(M10:M123)</f>
        <v>272793.89999999997</v>
      </c>
      <c r="N124" s="48">
        <f>SUM(N10:N123)</f>
        <v>68198.47499999999</v>
      </c>
      <c r="O124" s="48">
        <f>SUM(O10:O123)</f>
        <v>65640.42999999998</v>
      </c>
      <c r="P124" s="49">
        <f>O124*100/N124</f>
        <v>96.24911700738174</v>
      </c>
      <c r="Q124" s="53">
        <f>SUM(Q10:Q123)</f>
        <v>90291.79999999996</v>
      </c>
      <c r="R124" s="50">
        <f t="shared" si="109"/>
        <v>22572.94999999999</v>
      </c>
      <c r="S124" s="48">
        <f>SUM(S10:S123)</f>
        <v>7038.870000000002</v>
      </c>
      <c r="T124" s="50">
        <f>S124*100/R124</f>
        <v>31.182765212344883</v>
      </c>
      <c r="U124" s="53">
        <f>SUM(U10:U123)</f>
        <v>342640.9</v>
      </c>
      <c r="V124" s="50">
        <f t="shared" si="111"/>
        <v>85660.225</v>
      </c>
      <c r="W124" s="48">
        <f>SUM(W10:W123)</f>
        <v>44172.09999999998</v>
      </c>
      <c r="X124" s="50">
        <f>W124*100/V124</f>
        <v>51.56664017634787</v>
      </c>
      <c r="Y124" s="53">
        <f>SUM(Y10:Y123)</f>
        <v>182502.10000000003</v>
      </c>
      <c r="Z124" s="50">
        <f t="shared" si="113"/>
        <v>45625.52500000001</v>
      </c>
      <c r="AA124" s="48">
        <f>SUM(AA10:AA123)</f>
        <v>58868.55999999999</v>
      </c>
      <c r="AB124" s="50">
        <f>AA124*100/Z124</f>
        <v>129.02549614497582</v>
      </c>
      <c r="AC124" s="53">
        <f>SUM(AC10:AC123)</f>
        <v>32959</v>
      </c>
      <c r="AD124" s="50">
        <f t="shared" si="115"/>
        <v>8239.75</v>
      </c>
      <c r="AE124" s="48">
        <f>SUM(AE10:AE123)</f>
        <v>6300.179999999999</v>
      </c>
      <c r="AF124" s="50">
        <f>AE124*100/AD124</f>
        <v>76.46081495190994</v>
      </c>
      <c r="AG124" s="53">
        <f>SUM(AG10:AG123)</f>
        <v>18000</v>
      </c>
      <c r="AH124" s="50">
        <f t="shared" si="117"/>
        <v>4500</v>
      </c>
      <c r="AI124" s="48">
        <f>SUM(AI10:AI123)</f>
        <v>4501</v>
      </c>
      <c r="AJ124" s="50">
        <f>AI124*100/AH124</f>
        <v>100.02222222222223</v>
      </c>
      <c r="AK124" s="53">
        <f>SUM(AK10:AK123)</f>
        <v>0</v>
      </c>
      <c r="AL124" s="50">
        <f t="shared" si="119"/>
        <v>0</v>
      </c>
      <c r="AM124" s="48">
        <f>SUM(AM10:AM123)</f>
        <v>0</v>
      </c>
      <c r="AN124" s="53">
        <f>SUM(AN10:AN123)</f>
        <v>5410</v>
      </c>
      <c r="AO124" s="50">
        <f t="shared" si="120"/>
        <v>1352.5</v>
      </c>
      <c r="AP124" s="48">
        <f>SUM(AP10:AP123)</f>
        <v>0</v>
      </c>
      <c r="AQ124" s="53">
        <f>SUM(AQ10:AQ123)</f>
        <v>1800071.3</v>
      </c>
      <c r="AR124" s="50">
        <f t="shared" si="121"/>
        <v>450017.82500000007</v>
      </c>
      <c r="AS124" s="48">
        <f>SUM(AS10:AS123)</f>
        <v>450012.99999999977</v>
      </c>
      <c r="AT124" s="53">
        <f>SUM(AT10:AT123)</f>
        <v>12608.800000000001</v>
      </c>
      <c r="AU124" s="50">
        <f t="shared" si="122"/>
        <v>3152.2</v>
      </c>
      <c r="AV124" s="48">
        <f>SUM(AV10:AV123)</f>
        <v>4106.8</v>
      </c>
      <c r="AW124" s="53">
        <f>SUM(AW10:AW123)</f>
        <v>0</v>
      </c>
      <c r="AX124" s="50">
        <f t="shared" si="123"/>
        <v>0</v>
      </c>
      <c r="AY124" s="48">
        <f>SUM(AY10:AY123)</f>
        <v>720</v>
      </c>
      <c r="AZ124" s="53">
        <f>SUM(AZ10:AZ123)</f>
        <v>0</v>
      </c>
      <c r="BA124" s="50">
        <f t="shared" si="124"/>
        <v>0</v>
      </c>
      <c r="BB124" s="48">
        <f>SUM(BB10:BB123)</f>
        <v>0</v>
      </c>
      <c r="BC124" s="51">
        <f>SUM(BC10:BC123)</f>
        <v>122243.2</v>
      </c>
      <c r="BD124" s="51">
        <f>SUM(BD10:BD123)</f>
        <v>29989.3</v>
      </c>
      <c r="BE124" s="51">
        <f>SUM(BE10:BE123)</f>
        <v>10384.289999999995</v>
      </c>
      <c r="BF124" s="51">
        <f>BE124*100/BD124</f>
        <v>34.626650171894624</v>
      </c>
      <c r="BG124" s="53">
        <f>SUM(BG10:BG123)</f>
        <v>74690.5</v>
      </c>
      <c r="BH124" s="50">
        <f t="shared" si="127"/>
        <v>18672.625</v>
      </c>
      <c r="BI124" s="48">
        <f>SUM(BI10:BI123)</f>
        <v>8277.189999999999</v>
      </c>
      <c r="BJ124" s="53">
        <f>SUM(BJ10:BJ123)</f>
        <v>9816</v>
      </c>
      <c r="BK124" s="50">
        <f t="shared" si="128"/>
        <v>2454</v>
      </c>
      <c r="BL124" s="48">
        <f>SUM(BL10:BL123)</f>
        <v>615.4</v>
      </c>
      <c r="BM124" s="53">
        <f>SUM(BM10:BM123)</f>
        <v>22475</v>
      </c>
      <c r="BN124" s="50">
        <f t="shared" si="129"/>
        <v>5618.75</v>
      </c>
      <c r="BO124" s="48">
        <f>SUM(BO10:BO123)</f>
        <v>454.1</v>
      </c>
      <c r="BP124" s="53">
        <f>SUM(BP10:BP123)</f>
        <v>15261.7</v>
      </c>
      <c r="BQ124" s="50">
        <f t="shared" si="130"/>
        <v>3815.425</v>
      </c>
      <c r="BR124" s="48">
        <f>SUM(BR10:BR123)</f>
        <v>1037.6</v>
      </c>
      <c r="BS124" s="53">
        <f>SUM(BS10:BS123)</f>
        <v>0</v>
      </c>
      <c r="BT124" s="50">
        <f t="shared" si="131"/>
        <v>0</v>
      </c>
      <c r="BU124" s="48">
        <f>SUM(BU10:BU123)</f>
        <v>0</v>
      </c>
      <c r="BV124" s="53">
        <f>SUM(BV10:BV123)</f>
        <v>10401.8</v>
      </c>
      <c r="BW124" s="50">
        <f t="shared" si="132"/>
        <v>2600.45</v>
      </c>
      <c r="BX124" s="48">
        <f>SUM(BX10:BX123)</f>
        <v>2040.9</v>
      </c>
      <c r="BY124" s="53">
        <f>SUM(BY10:BY123)</f>
        <v>17921</v>
      </c>
      <c r="BZ124" s="50">
        <f t="shared" si="133"/>
        <v>4480.25</v>
      </c>
      <c r="CA124" s="48">
        <f>SUM(CA10:CA123)</f>
        <v>1012.2</v>
      </c>
      <c r="CB124" s="53">
        <f>SUM(CB10:CB123)</f>
        <v>36649.5</v>
      </c>
      <c r="CC124" s="50">
        <f t="shared" si="134"/>
        <v>9162.375</v>
      </c>
      <c r="CD124" s="48">
        <f>SUM(CD10:CD123)</f>
        <v>1424</v>
      </c>
      <c r="CE124" s="53">
        <f>SUM(CE10:CE123)</f>
        <v>550</v>
      </c>
      <c r="CF124" s="50">
        <f t="shared" si="135"/>
        <v>137.5</v>
      </c>
      <c r="CG124" s="48">
        <f>SUM(CG10:CG123)</f>
        <v>232</v>
      </c>
      <c r="CH124" s="53">
        <f>SUM(CH10:CH123)</f>
        <v>530</v>
      </c>
      <c r="CI124" s="50">
        <f t="shared" si="136"/>
        <v>132.5</v>
      </c>
      <c r="CJ124" s="48">
        <f>SUM(CJ10:CJ123)</f>
        <v>31.9</v>
      </c>
      <c r="CK124" s="53">
        <f>SUM(CK10:CK123)</f>
        <v>300</v>
      </c>
      <c r="CL124" s="50">
        <f t="shared" si="137"/>
        <v>75</v>
      </c>
      <c r="CM124" s="48">
        <f>SUM(CM10:CM123)</f>
        <v>0</v>
      </c>
      <c r="CN124" s="53">
        <f>SUM(CN10:CN123)</f>
        <v>33937.899999999994</v>
      </c>
      <c r="CO124" s="50">
        <f t="shared" si="138"/>
        <v>8484.474999999999</v>
      </c>
      <c r="CP124" s="48">
        <f aca="true" t="shared" si="156" ref="CP124:CU124">SUM(CP10:CP123)</f>
        <v>5277.300000000002</v>
      </c>
      <c r="CQ124" s="53">
        <f t="shared" si="156"/>
        <v>-1026.01</v>
      </c>
      <c r="CR124" s="46">
        <f t="shared" si="156"/>
        <v>2707017.3000000003</v>
      </c>
      <c r="CS124" s="46">
        <f t="shared" si="156"/>
        <v>676182.8250000001</v>
      </c>
      <c r="CT124" s="46">
        <f t="shared" si="156"/>
        <v>595097.0899999997</v>
      </c>
      <c r="CU124" s="53">
        <f t="shared" si="156"/>
        <v>0</v>
      </c>
      <c r="CV124" s="50">
        <f t="shared" si="141"/>
        <v>0</v>
      </c>
      <c r="CW124" s="48">
        <f>SUM(CW10:CW123)</f>
        <v>0</v>
      </c>
      <c r="CX124" s="53">
        <f>SUM(CX10:CX123)</f>
        <v>12780</v>
      </c>
      <c r="CY124" s="50">
        <f t="shared" si="142"/>
        <v>3195</v>
      </c>
      <c r="CZ124" s="48">
        <f>SUM(CZ10:CZ123)</f>
        <v>12780</v>
      </c>
      <c r="DA124" s="53">
        <f>SUM(DA10:DA123)</f>
        <v>0</v>
      </c>
      <c r="DB124" s="50">
        <f t="shared" si="143"/>
        <v>0</v>
      </c>
      <c r="DC124" s="48">
        <f>SUM(DC10:DC123)</f>
        <v>0</v>
      </c>
      <c r="DD124" s="53">
        <f>SUM(DD10:DD123)</f>
        <v>1000</v>
      </c>
      <c r="DE124" s="50">
        <f t="shared" si="144"/>
        <v>250</v>
      </c>
      <c r="DF124" s="48">
        <f>SUM(DF10:DF123)</f>
        <v>0</v>
      </c>
      <c r="DG124" s="53">
        <f>SUM(DG10:DG123)</f>
        <v>750</v>
      </c>
      <c r="DH124" s="50">
        <f t="shared" si="145"/>
        <v>187.5</v>
      </c>
      <c r="DI124" s="48">
        <f>SUM(DI10:DI123)</f>
        <v>0</v>
      </c>
      <c r="DJ124" s="53">
        <f>SUM(DJ10:DJ123)</f>
        <v>173969.3</v>
      </c>
      <c r="DK124" s="50">
        <f t="shared" si="146"/>
        <v>43492.325</v>
      </c>
      <c r="DL124" s="48">
        <f>SUM(DL10:DL123)</f>
        <v>5397</v>
      </c>
      <c r="DM124" s="53">
        <f>SUM(DM10:DM123)</f>
        <v>0</v>
      </c>
      <c r="DN124" s="53">
        <f>SUM(DN10:DN123)</f>
        <v>188499.30000000002</v>
      </c>
      <c r="DO124" s="53">
        <f>SUM(DO10:DO123)</f>
        <v>47124.825000000004</v>
      </c>
      <c r="DP124" s="53">
        <f>SUM(DP10:DP123)</f>
        <v>18177</v>
      </c>
    </row>
    <row r="125" spans="1:120" ht="17.25">
      <c r="A125" s="18"/>
      <c r="B125" s="18"/>
      <c r="C125" s="18"/>
      <c r="D125" s="18"/>
      <c r="E125" s="23"/>
      <c r="F125" s="19"/>
      <c r="G125" s="19"/>
      <c r="H125" s="20"/>
      <c r="I125" s="20"/>
      <c r="J125" s="20"/>
      <c r="K125" s="20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</row>
    <row r="126" spans="1:120" ht="17.25">
      <c r="A126" s="18"/>
      <c r="B126" s="18"/>
      <c r="C126" s="18"/>
      <c r="D126" s="18"/>
      <c r="E126" s="18"/>
      <c r="F126" s="18"/>
      <c r="G126" s="37"/>
      <c r="H126" s="18"/>
      <c r="I126" s="18"/>
      <c r="J126" s="18"/>
      <c r="K126" s="37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</row>
    <row r="127" spans="1:120" ht="17.25">
      <c r="A127" s="18"/>
      <c r="B127" s="18"/>
      <c r="C127" s="18"/>
      <c r="D127" s="18"/>
      <c r="E127" s="18"/>
      <c r="F127" s="18"/>
      <c r="G127" s="37"/>
      <c r="H127" s="18"/>
      <c r="I127" s="18"/>
      <c r="J127" s="18"/>
      <c r="K127" s="37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</row>
    <row r="128" spans="1:120" ht="17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</row>
    <row r="129" spans="1:120" ht="17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</row>
    <row r="130" spans="1:120" ht="17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</row>
    <row r="131" spans="1:120" ht="17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</row>
    <row r="132" spans="1:120" ht="17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</row>
    <row r="133" spans="1:120" ht="17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</row>
    <row r="134" spans="1:120" ht="17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</row>
    <row r="135" spans="1:120" ht="17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</row>
    <row r="136" spans="1:120" ht="17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</row>
    <row r="137" spans="1:120" ht="17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</row>
    <row r="138" spans="1:120" ht="17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</row>
    <row r="139" spans="1:120" ht="17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</row>
    <row r="140" spans="1:120" ht="17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</row>
    <row r="141" spans="1:120" ht="17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</row>
    <row r="142" spans="1:120" ht="17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</row>
    <row r="143" spans="1:120" ht="17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</row>
    <row r="144" spans="1:120" ht="17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</row>
    <row r="145" spans="1:120" ht="17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</row>
    <row r="146" spans="1:120" ht="17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</row>
    <row r="147" spans="1:120" ht="17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</row>
    <row r="148" spans="1:120" ht="17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</row>
    <row r="149" spans="1:120" ht="17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</row>
    <row r="150" spans="1:120" ht="17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</row>
    <row r="151" spans="1:120" ht="17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</row>
    <row r="152" spans="1:120" ht="17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</row>
    <row r="153" spans="1:120" ht="17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</row>
    <row r="154" spans="1:120" ht="17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</row>
    <row r="155" spans="1:120" ht="17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</row>
    <row r="156" spans="1:120" ht="17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</row>
    <row r="157" spans="1:120" ht="17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</row>
    <row r="158" spans="1:120" ht="17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</row>
    <row r="159" spans="1:120" ht="17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</row>
    <row r="160" spans="1:120" ht="17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</row>
    <row r="161" spans="1:120" ht="17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</row>
    <row r="162" spans="1:120" ht="17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</row>
    <row r="163" spans="1:120" ht="17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</row>
    <row r="164" spans="1:120" ht="17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</row>
    <row r="165" spans="1:120" ht="17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</row>
    <row r="166" spans="1:120" ht="17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</row>
    <row r="167" spans="1:120" ht="17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</row>
    <row r="168" spans="1:120" ht="17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</row>
    <row r="169" spans="1:120" ht="17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</row>
    <row r="170" spans="1:120" ht="17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</row>
    <row r="171" spans="1:120" ht="17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</row>
    <row r="172" spans="1:120" ht="17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</row>
    <row r="173" spans="1:120" ht="17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</row>
    <row r="174" spans="1:120" ht="17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</row>
    <row r="175" spans="1:120" ht="17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</row>
    <row r="176" spans="1:120" ht="17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</row>
    <row r="177" spans="1:120" ht="17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</row>
    <row r="178" spans="1:120" ht="17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</row>
    <row r="179" spans="1:120" ht="17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</row>
    <row r="180" spans="1:120" ht="17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</row>
    <row r="181" spans="1:120" ht="17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</row>
    <row r="182" spans="1:120" ht="17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</row>
    <row r="183" spans="1:120" ht="17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</row>
    <row r="184" spans="1:120" ht="17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</row>
    <row r="185" spans="1:120" ht="17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</row>
    <row r="186" spans="1:120" ht="17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</row>
    <row r="187" spans="1:120" ht="17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</row>
    <row r="188" spans="1:120" ht="17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</row>
    <row r="189" spans="1:120" ht="17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</row>
    <row r="190" spans="1:120" ht="17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</row>
    <row r="191" spans="1:120" ht="17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</row>
    <row r="192" spans="1:120" ht="17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</row>
    <row r="193" spans="1:120" ht="17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</row>
    <row r="194" spans="1:120" ht="17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</row>
    <row r="195" spans="1:120" ht="17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</row>
    <row r="196" spans="1:120" ht="17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</row>
    <row r="197" spans="1:120" ht="17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</row>
    <row r="198" spans="1:120" ht="17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</row>
    <row r="199" spans="1:120" ht="17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</row>
    <row r="200" spans="1:120" ht="17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</row>
    <row r="201" spans="1:120" ht="17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</row>
    <row r="202" spans="1:120" ht="17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</row>
    <row r="203" spans="1:120" ht="17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</row>
    <row r="204" spans="1:120" ht="17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</row>
    <row r="205" spans="1:120" ht="17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</row>
    <row r="206" spans="1:120" ht="17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</row>
    <row r="207" spans="1:120" ht="17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</row>
    <row r="208" spans="1:120" ht="17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</row>
    <row r="209" spans="1:120" ht="17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</row>
    <row r="210" spans="1:120" ht="17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</row>
    <row r="211" spans="1:120" ht="17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</row>
    <row r="212" spans="1:120" ht="17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</row>
    <row r="213" spans="1:120" ht="17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</row>
    <row r="214" spans="1:120" ht="17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</row>
    <row r="215" spans="1:120" ht="17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</row>
    <row r="216" spans="1:120" ht="17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</row>
    <row r="217" spans="1:120" ht="17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</row>
    <row r="218" spans="1:120" ht="17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</row>
    <row r="219" spans="1:120" ht="17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</row>
    <row r="220" spans="1:120" ht="17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</row>
    <row r="221" spans="1:120" ht="17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</row>
    <row r="222" spans="1:120" ht="17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</row>
    <row r="223" spans="1:120" ht="17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</row>
    <row r="224" spans="1:120" ht="17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</row>
    <row r="225" spans="1:120" ht="17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</row>
    <row r="226" spans="1:120" ht="17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</row>
    <row r="227" spans="1:120" ht="17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</row>
    <row r="228" spans="1:120" ht="17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</row>
    <row r="229" spans="1:120" ht="17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</row>
    <row r="230" spans="1:120" ht="17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</row>
    <row r="231" spans="1:120" ht="17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</row>
    <row r="232" spans="1:120" ht="17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</row>
    <row r="233" spans="1:120" ht="17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</row>
    <row r="234" spans="1:120" ht="17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</row>
    <row r="235" spans="1:120" ht="17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</row>
    <row r="236" spans="1:120" ht="17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</row>
    <row r="237" spans="1:120" ht="17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</row>
    <row r="238" spans="1:120" ht="17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</row>
    <row r="239" spans="1:120" ht="17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</row>
    <row r="240" spans="1:120" ht="17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</row>
    <row r="241" spans="1:120" ht="17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</row>
    <row r="242" spans="1:120" ht="17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</row>
    <row r="243" spans="1:120" ht="17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</row>
    <row r="244" spans="1:120" ht="17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</row>
    <row r="245" spans="1:120" ht="17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</row>
    <row r="246" spans="1:120" ht="17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</row>
    <row r="247" spans="1:120" ht="17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</row>
    <row r="248" spans="1:120" ht="17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</row>
    <row r="249" spans="1:120" ht="17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</row>
    <row r="250" spans="1:120" ht="17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</row>
    <row r="251" spans="1:120" ht="17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</row>
    <row r="252" spans="1:120" ht="17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</row>
    <row r="253" spans="1:120" ht="17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</row>
    <row r="254" spans="1:120" ht="17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</row>
    <row r="255" spans="1:120" ht="17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</row>
    <row r="256" spans="1:120" ht="17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</row>
    <row r="257" spans="1:120" ht="17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</row>
    <row r="258" spans="1:120" ht="17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</row>
    <row r="259" spans="1:120" ht="17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</row>
    <row r="260" spans="1:120" ht="17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</row>
    <row r="261" spans="1:120" ht="17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</row>
    <row r="262" spans="1:120" ht="17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</row>
    <row r="263" spans="1:120" ht="17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</row>
    <row r="264" spans="1:120" ht="17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</row>
    <row r="265" spans="1:120" ht="17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</row>
    <row r="266" spans="1:120" ht="17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</row>
    <row r="267" spans="1:120" ht="17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</row>
    <row r="268" spans="1:120" ht="17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</row>
    <row r="269" spans="1:120" ht="17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</row>
    <row r="270" spans="1:120" ht="17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</row>
    <row r="271" spans="1:120" ht="17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</row>
    <row r="272" spans="1:120" ht="17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</row>
    <row r="273" spans="1:120" ht="17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</row>
    <row r="274" spans="1:120" ht="17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</row>
    <row r="275" spans="1:120" ht="17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</row>
    <row r="276" spans="1:120" ht="17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</row>
    <row r="277" spans="1:120" ht="17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</row>
    <row r="278" spans="1:120" ht="17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</row>
    <row r="279" spans="1:120" ht="17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</row>
    <row r="280" spans="1:120" ht="17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</row>
    <row r="281" spans="1:120" ht="17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</row>
    <row r="282" spans="1:120" ht="17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</row>
    <row r="283" spans="1:120" ht="17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</row>
    <row r="284" spans="1:120" ht="17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</row>
    <row r="285" spans="1:120" ht="17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</row>
    <row r="286" spans="1:120" ht="17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</row>
    <row r="287" spans="1:120" ht="17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</row>
    <row r="288" spans="1:120" ht="17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</row>
    <row r="289" spans="1:120" ht="17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</row>
    <row r="290" spans="1:120" ht="17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</row>
    <row r="291" spans="1:120" ht="17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</row>
    <row r="292" spans="1:120" ht="17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</row>
    <row r="293" spans="1:120" ht="17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</row>
    <row r="294" spans="1:120" ht="17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</row>
    <row r="295" spans="1:120" ht="17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</row>
    <row r="296" spans="1:120" ht="17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</row>
    <row r="297" spans="1:120" ht="17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</row>
    <row r="298" spans="1:120" ht="17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</row>
    <row r="299" spans="1:120" ht="17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</row>
    <row r="300" spans="1:120" ht="17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</row>
    <row r="301" spans="1:120" ht="17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</row>
    <row r="302" spans="1:120" ht="17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</row>
    <row r="303" spans="1:120" ht="17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</row>
    <row r="304" spans="1:120" ht="17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</row>
    <row r="305" spans="1:120" ht="17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</row>
    <row r="306" spans="1:120" ht="17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</row>
    <row r="307" spans="1:120" ht="17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</row>
    <row r="308" spans="1:120" ht="17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</row>
    <row r="309" spans="1:120" ht="17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</row>
    <row r="310" spans="1:120" ht="17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</row>
    <row r="311" spans="1:120" ht="17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</row>
    <row r="312" spans="1:120" ht="17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</row>
    <row r="313" spans="1:120" ht="17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</row>
    <row r="314" spans="1:120" ht="17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</row>
    <row r="315" spans="1:120" ht="17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</row>
    <row r="316" spans="1:120" ht="17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</row>
    <row r="317" spans="1:120" ht="17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</row>
    <row r="318" spans="1:120" ht="17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</row>
    <row r="319" spans="1:120" ht="17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</row>
    <row r="320" spans="1:120" ht="17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</row>
    <row r="321" spans="1:120" ht="17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</row>
    <row r="322" spans="1:120" ht="17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</row>
    <row r="323" spans="1:120" ht="17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</row>
    <row r="324" spans="1:120" ht="17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</row>
    <row r="325" spans="1:120" ht="17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</row>
    <row r="326" spans="1:120" ht="17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</row>
    <row r="327" spans="1:120" ht="17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</row>
    <row r="328" spans="1:120" ht="17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</row>
    <row r="329" spans="1:120" ht="17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</row>
    <row r="330" spans="1:120" ht="17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</row>
    <row r="331" spans="1:120" ht="17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</row>
    <row r="332" spans="1:120" ht="17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</row>
    <row r="333" spans="1:120" ht="17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</row>
    <row r="334" spans="1:120" ht="17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</row>
    <row r="335" spans="1:120" ht="17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</row>
    <row r="336" spans="1:120" ht="17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</row>
    <row r="337" spans="1:120" ht="17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</row>
    <row r="338" spans="1:120" ht="17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</row>
    <row r="339" spans="1:120" ht="17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</row>
    <row r="340" spans="1:120" ht="17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</row>
    <row r="341" spans="1:120" ht="17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</row>
    <row r="342" spans="1:120" ht="17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</row>
    <row r="343" spans="1:120" ht="17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</row>
    <row r="344" spans="1:120" ht="17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</row>
    <row r="345" spans="1:120" ht="17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</row>
    <row r="346" spans="1:120" ht="17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</row>
    <row r="347" spans="1:120" ht="17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</row>
    <row r="348" spans="1:120" ht="17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</row>
    <row r="349" spans="1:120" ht="17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</row>
    <row r="350" spans="1:120" ht="17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</row>
    <row r="351" spans="1:120" ht="17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</row>
    <row r="352" spans="1:120" ht="17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</row>
    <row r="353" spans="1:120" ht="17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</row>
    <row r="354" spans="1:120" ht="17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</row>
    <row r="355" spans="1:120" ht="17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</row>
    <row r="356" spans="1:120" ht="17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</row>
    <row r="357" spans="1:120" ht="17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</row>
    <row r="358" spans="1:120" ht="17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</row>
    <row r="359" spans="1:120" ht="17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</row>
    <row r="360" spans="1:120" ht="17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</row>
    <row r="361" spans="1:120" ht="17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</row>
    <row r="362" spans="1:120" ht="17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</row>
    <row r="363" spans="1:120" ht="17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</row>
    <row r="364" spans="1:120" ht="17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</row>
    <row r="365" spans="1:120" ht="17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</row>
    <row r="366" spans="1:120" ht="17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</row>
    <row r="367" spans="1:120" ht="17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</row>
    <row r="368" spans="1:120" ht="17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</row>
    <row r="369" spans="1:120" ht="17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</row>
    <row r="370" spans="1:120" ht="17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</row>
    <row r="371" spans="1:120" ht="17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</row>
    <row r="372" spans="1:120" ht="17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</row>
    <row r="373" spans="1:120" ht="17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</row>
    <row r="374" spans="1:120" ht="17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</row>
    <row r="375" spans="1:120" ht="17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</row>
    <row r="376" spans="1:120" ht="17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</row>
    <row r="377" spans="1:120" ht="17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</row>
    <row r="378" spans="1:120" ht="17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</row>
    <row r="379" spans="1:120" ht="17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</row>
    <row r="380" spans="1:120" ht="17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</row>
    <row r="381" spans="1:120" ht="17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</row>
    <row r="382" spans="1:120" ht="17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</row>
    <row r="383" spans="1:120" ht="17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</row>
    <row r="384" spans="1:120" ht="17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</row>
    <row r="385" spans="1:120" ht="17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</row>
    <row r="386" spans="1:120" ht="17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</row>
    <row r="387" spans="1:120" ht="17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</row>
    <row r="388" spans="1:120" ht="17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</row>
    <row r="389" spans="1:120" ht="17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</row>
    <row r="390" spans="1:120" ht="17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</row>
    <row r="391" spans="1:120" ht="17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</row>
    <row r="392" spans="1:120" ht="17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</row>
    <row r="393" spans="1:120" ht="17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</row>
    <row r="394" spans="1:120" ht="17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</row>
    <row r="395" spans="1:120" ht="17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</row>
    <row r="396" spans="1:120" ht="17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</row>
    <row r="397" spans="1:120" ht="17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</row>
    <row r="398" spans="1:120" ht="17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</row>
    <row r="399" spans="1:120" ht="17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</row>
    <row r="400" spans="1:120" ht="17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</row>
    <row r="401" spans="1:120" ht="17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</row>
    <row r="402" spans="1:120" ht="17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</row>
    <row r="403" spans="1:120" ht="17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</row>
    <row r="404" spans="1:120" ht="17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</row>
    <row r="405" spans="1:120" ht="17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</row>
    <row r="406" spans="1:120" ht="17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</row>
    <row r="407" spans="1:120" ht="17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</row>
    <row r="408" spans="1:120" ht="17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</row>
    <row r="409" spans="1:120" ht="17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</row>
    <row r="410" spans="1:120" ht="17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</row>
    <row r="411" spans="1:120" ht="17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</row>
    <row r="412" spans="1:120" ht="17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</row>
    <row r="413" spans="1:120" ht="17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</row>
    <row r="414" spans="1:120" ht="17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</row>
    <row r="415" spans="1:120" ht="17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</row>
    <row r="416" spans="1:120" ht="17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</row>
    <row r="417" spans="1:120" ht="17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</row>
    <row r="418" spans="1:120" ht="17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</row>
    <row r="419" spans="1:120" ht="17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</row>
    <row r="420" spans="1:120" ht="17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</row>
    <row r="421" spans="1:120" ht="17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</row>
    <row r="422" spans="1:120" ht="17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</row>
    <row r="423" spans="1:120" ht="17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</row>
    <row r="424" spans="1:120" ht="17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</row>
    <row r="425" spans="1:120" ht="17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</row>
    <row r="426" spans="1:120" ht="17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</row>
    <row r="427" spans="1:120" ht="17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</row>
    <row r="428" spans="1:120" ht="17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</row>
    <row r="429" spans="1:120" ht="17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</row>
    <row r="430" spans="1:120" ht="17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</row>
    <row r="431" spans="1:120" ht="17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</row>
    <row r="432" spans="1:120" ht="17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</row>
    <row r="433" spans="1:120" ht="17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</row>
    <row r="434" spans="1:120" ht="17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</row>
    <row r="435" spans="1:120" ht="17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</row>
    <row r="436" spans="1:120" ht="17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</row>
    <row r="437" spans="1:120" ht="17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</row>
    <row r="438" spans="1:120" ht="17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</row>
    <row r="439" spans="1:120" ht="17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</row>
    <row r="440" spans="1:120" ht="17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</row>
    <row r="441" spans="1:120" ht="17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</row>
    <row r="442" spans="1:120" ht="17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</row>
    <row r="443" spans="1:120" ht="17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</row>
    <row r="444" spans="1:120" ht="17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</row>
    <row r="445" spans="1:120" ht="17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</row>
    <row r="446" spans="1:120" ht="17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</row>
    <row r="447" spans="1:120" ht="17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</row>
    <row r="448" spans="1:120" ht="17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</row>
    <row r="449" spans="1:120" ht="17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</row>
    <row r="450" spans="1:120" ht="17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</row>
    <row r="451" spans="1:120" ht="17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</row>
    <row r="452" spans="1:120" ht="17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</row>
    <row r="453" spans="1:120" ht="17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</row>
    <row r="454" spans="1:120" ht="17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</row>
    <row r="455" spans="1:120" ht="17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</row>
    <row r="456" spans="1:120" ht="17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</row>
    <row r="457" spans="1:120" ht="17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</row>
    <row r="458" spans="1:120" ht="17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</row>
    <row r="459" spans="1:120" ht="17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</row>
    <row r="460" spans="1:120" ht="17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</row>
    <row r="461" spans="1:120" ht="17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</row>
    <row r="462" spans="1:120" ht="17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</row>
    <row r="463" spans="1:120" ht="17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</row>
    <row r="464" spans="1:120" ht="17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</row>
    <row r="465" spans="1:120" ht="17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</row>
    <row r="466" spans="1:120" ht="17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</row>
    <row r="467" spans="1:120" ht="17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</row>
    <row r="468" spans="1:120" ht="17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</row>
    <row r="469" spans="1:120" ht="17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</row>
    <row r="470" spans="1:120" ht="17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</row>
    <row r="471" spans="1:120" ht="17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</row>
    <row r="472" spans="1:120" ht="17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</row>
    <row r="473" spans="1:120" ht="17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</row>
    <row r="474" spans="1:120" ht="17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</row>
    <row r="475" spans="1:120" ht="17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</row>
    <row r="476" spans="1:120" ht="17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</row>
    <row r="477" spans="1:120" ht="17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</row>
    <row r="478" spans="1:120" ht="17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</row>
    <row r="479" spans="1:120" ht="17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</row>
    <row r="480" spans="1:120" ht="17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</row>
    <row r="481" spans="1:120" ht="17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</row>
    <row r="482" spans="1:120" ht="17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</row>
    <row r="483" spans="1:120" ht="17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</row>
    <row r="484" spans="1:120" ht="17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</row>
    <row r="485" spans="1:120" ht="17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</row>
    <row r="486" spans="1:120" ht="17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</row>
    <row r="487" spans="1:120" ht="17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</row>
    <row r="488" spans="1:120" ht="17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</row>
    <row r="489" spans="1:120" ht="17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</row>
    <row r="490" spans="1:120" ht="17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</row>
    <row r="491" spans="1:120" ht="17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</row>
    <row r="492" spans="1:120" ht="17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</row>
    <row r="493" spans="1:120" ht="17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</row>
    <row r="494" spans="1:120" ht="17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</row>
    <row r="495" spans="1:120" ht="17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</row>
    <row r="496" spans="1:120" ht="17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</row>
    <row r="497" spans="1:120" ht="17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</row>
    <row r="498" spans="1:120" ht="17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</row>
    <row r="499" spans="1:120" ht="17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</row>
    <row r="500" spans="1:120" ht="17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</row>
    <row r="501" spans="1:120" ht="17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</row>
    <row r="502" spans="1:120" ht="17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</row>
    <row r="503" spans="1:120" ht="17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</row>
    <row r="504" spans="1:120" ht="17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</row>
    <row r="505" spans="1:120" ht="17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</row>
    <row r="506" spans="1:120" ht="17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18"/>
      <c r="DP506" s="18"/>
    </row>
    <row r="507" spans="1:120" ht="17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  <c r="DO507" s="18"/>
      <c r="DP507" s="18"/>
    </row>
    <row r="508" spans="1:120" ht="17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  <c r="DO508" s="18"/>
      <c r="DP508" s="18"/>
    </row>
    <row r="509" spans="1:120" ht="17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  <c r="DJ509" s="18"/>
      <c r="DK509" s="18"/>
      <c r="DL509" s="18"/>
      <c r="DM509" s="18"/>
      <c r="DN509" s="18"/>
      <c r="DO509" s="18"/>
      <c r="DP509" s="18"/>
    </row>
    <row r="510" spans="1:120" ht="17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18"/>
    </row>
    <row r="511" spans="1:120" ht="17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  <c r="DJ511" s="18"/>
      <c r="DK511" s="18"/>
      <c r="DL511" s="18"/>
      <c r="DM511" s="18"/>
      <c r="DN511" s="18"/>
      <c r="DO511" s="18"/>
      <c r="DP511" s="18"/>
    </row>
    <row r="512" spans="1:120" ht="17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  <c r="DI512" s="18"/>
      <c r="DJ512" s="18"/>
      <c r="DK512" s="18"/>
      <c r="DL512" s="18"/>
      <c r="DM512" s="18"/>
      <c r="DN512" s="18"/>
      <c r="DO512" s="18"/>
      <c r="DP512" s="18"/>
    </row>
    <row r="513" spans="1:120" ht="17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  <c r="DO513" s="18"/>
      <c r="DP513" s="18"/>
    </row>
    <row r="514" spans="1:120" ht="17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  <c r="DJ514" s="18"/>
      <c r="DK514" s="18"/>
      <c r="DL514" s="18"/>
      <c r="DM514" s="18"/>
      <c r="DN514" s="18"/>
      <c r="DO514" s="18"/>
      <c r="DP514" s="18"/>
    </row>
    <row r="515" spans="1:120" ht="17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  <c r="DG515" s="18"/>
      <c r="DH515" s="18"/>
      <c r="DI515" s="18"/>
      <c r="DJ515" s="18"/>
      <c r="DK515" s="18"/>
      <c r="DL515" s="18"/>
      <c r="DM515" s="18"/>
      <c r="DN515" s="18"/>
      <c r="DO515" s="18"/>
      <c r="DP515" s="18"/>
    </row>
    <row r="516" spans="1:120" ht="17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  <c r="DG516" s="18"/>
      <c r="DH516" s="18"/>
      <c r="DI516" s="18"/>
      <c r="DJ516" s="18"/>
      <c r="DK516" s="18"/>
      <c r="DL516" s="18"/>
      <c r="DM516" s="18"/>
      <c r="DN516" s="18"/>
      <c r="DO516" s="18"/>
      <c r="DP516" s="18"/>
    </row>
    <row r="517" spans="1:120" ht="17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  <c r="DG517" s="18"/>
      <c r="DH517" s="18"/>
      <c r="DI517" s="18"/>
      <c r="DJ517" s="18"/>
      <c r="DK517" s="18"/>
      <c r="DL517" s="18"/>
      <c r="DM517" s="18"/>
      <c r="DN517" s="18"/>
      <c r="DO517" s="18"/>
      <c r="DP517" s="18"/>
    </row>
    <row r="518" spans="1:120" ht="17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  <c r="DI518" s="18"/>
      <c r="DJ518" s="18"/>
      <c r="DK518" s="18"/>
      <c r="DL518" s="18"/>
      <c r="DM518" s="18"/>
      <c r="DN518" s="18"/>
      <c r="DO518" s="18"/>
      <c r="DP518" s="18"/>
    </row>
    <row r="519" spans="1:120" ht="17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  <c r="DG519" s="18"/>
      <c r="DH519" s="18"/>
      <c r="DI519" s="18"/>
      <c r="DJ519" s="18"/>
      <c r="DK519" s="18"/>
      <c r="DL519" s="18"/>
      <c r="DM519" s="18"/>
      <c r="DN519" s="18"/>
      <c r="DO519" s="18"/>
      <c r="DP519" s="18"/>
    </row>
    <row r="520" spans="1:120" ht="17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  <c r="DI520" s="18"/>
      <c r="DJ520" s="18"/>
      <c r="DK520" s="18"/>
      <c r="DL520" s="18"/>
      <c r="DM520" s="18"/>
      <c r="DN520" s="18"/>
      <c r="DO520" s="18"/>
      <c r="DP520" s="18"/>
    </row>
    <row r="521" spans="1:120" ht="17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  <c r="DG521" s="18"/>
      <c r="DH521" s="18"/>
      <c r="DI521" s="18"/>
      <c r="DJ521" s="18"/>
      <c r="DK521" s="18"/>
      <c r="DL521" s="18"/>
      <c r="DM521" s="18"/>
      <c r="DN521" s="18"/>
      <c r="DO521" s="18"/>
      <c r="DP521" s="18"/>
    </row>
    <row r="522" spans="1:120" ht="17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  <c r="DG522" s="18"/>
      <c r="DH522" s="18"/>
      <c r="DI522" s="18"/>
      <c r="DJ522" s="18"/>
      <c r="DK522" s="18"/>
      <c r="DL522" s="18"/>
      <c r="DM522" s="18"/>
      <c r="DN522" s="18"/>
      <c r="DO522" s="18"/>
      <c r="DP522" s="18"/>
    </row>
    <row r="523" spans="1:120" ht="17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  <c r="DG523" s="18"/>
      <c r="DH523" s="18"/>
      <c r="DI523" s="18"/>
      <c r="DJ523" s="18"/>
      <c r="DK523" s="18"/>
      <c r="DL523" s="18"/>
      <c r="DM523" s="18"/>
      <c r="DN523" s="18"/>
      <c r="DO523" s="18"/>
      <c r="DP523" s="18"/>
    </row>
    <row r="524" spans="1:120" ht="17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  <c r="DG524" s="18"/>
      <c r="DH524" s="18"/>
      <c r="DI524" s="18"/>
      <c r="DJ524" s="18"/>
      <c r="DK524" s="18"/>
      <c r="DL524" s="18"/>
      <c r="DM524" s="18"/>
      <c r="DN524" s="18"/>
      <c r="DO524" s="18"/>
      <c r="DP524" s="18"/>
    </row>
    <row r="525" spans="1:120" ht="17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  <c r="DG525" s="18"/>
      <c r="DH525" s="18"/>
      <c r="DI525" s="18"/>
      <c r="DJ525" s="18"/>
      <c r="DK525" s="18"/>
      <c r="DL525" s="18"/>
      <c r="DM525" s="18"/>
      <c r="DN525" s="18"/>
      <c r="DO525" s="18"/>
      <c r="DP525" s="18"/>
    </row>
    <row r="526" spans="1:120" ht="17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  <c r="DG526" s="18"/>
      <c r="DH526" s="18"/>
      <c r="DI526" s="18"/>
      <c r="DJ526" s="18"/>
      <c r="DK526" s="18"/>
      <c r="DL526" s="18"/>
      <c r="DM526" s="18"/>
      <c r="DN526" s="18"/>
      <c r="DO526" s="18"/>
      <c r="DP526" s="18"/>
    </row>
    <row r="527" spans="1:120" ht="17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  <c r="DG527" s="18"/>
      <c r="DH527" s="18"/>
      <c r="DI527" s="18"/>
      <c r="DJ527" s="18"/>
      <c r="DK527" s="18"/>
      <c r="DL527" s="18"/>
      <c r="DM527" s="18"/>
      <c r="DN527" s="18"/>
      <c r="DO527" s="18"/>
      <c r="DP527" s="18"/>
    </row>
    <row r="528" spans="1:120" ht="17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18"/>
      <c r="CY528" s="18"/>
      <c r="CZ528" s="18"/>
      <c r="DA528" s="18"/>
      <c r="DB528" s="18"/>
      <c r="DC528" s="18"/>
      <c r="DD528" s="18"/>
      <c r="DE528" s="18"/>
      <c r="DF528" s="18"/>
      <c r="DG528" s="18"/>
      <c r="DH528" s="18"/>
      <c r="DI528" s="18"/>
      <c r="DJ528" s="18"/>
      <c r="DK528" s="18"/>
      <c r="DL528" s="18"/>
      <c r="DM528" s="18"/>
      <c r="DN528" s="18"/>
      <c r="DO528" s="18"/>
      <c r="DP528" s="18"/>
    </row>
    <row r="529" spans="1:120" ht="17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18"/>
      <c r="CY529" s="18"/>
      <c r="CZ529" s="18"/>
      <c r="DA529" s="18"/>
      <c r="DB529" s="18"/>
      <c r="DC529" s="18"/>
      <c r="DD529" s="18"/>
      <c r="DE529" s="18"/>
      <c r="DF529" s="18"/>
      <c r="DG529" s="18"/>
      <c r="DH529" s="18"/>
      <c r="DI529" s="18"/>
      <c r="DJ529" s="18"/>
      <c r="DK529" s="18"/>
      <c r="DL529" s="18"/>
      <c r="DM529" s="18"/>
      <c r="DN529" s="18"/>
      <c r="DO529" s="18"/>
      <c r="DP529" s="18"/>
    </row>
    <row r="530" spans="1:120" ht="17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  <c r="DG530" s="18"/>
      <c r="DH530" s="18"/>
      <c r="DI530" s="18"/>
      <c r="DJ530" s="18"/>
      <c r="DK530" s="18"/>
      <c r="DL530" s="18"/>
      <c r="DM530" s="18"/>
      <c r="DN530" s="18"/>
      <c r="DO530" s="18"/>
      <c r="DP530" s="18"/>
    </row>
    <row r="531" spans="1:120" ht="17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  <c r="DG531" s="18"/>
      <c r="DH531" s="18"/>
      <c r="DI531" s="18"/>
      <c r="DJ531" s="18"/>
      <c r="DK531" s="18"/>
      <c r="DL531" s="18"/>
      <c r="DM531" s="18"/>
      <c r="DN531" s="18"/>
      <c r="DO531" s="18"/>
      <c r="DP531" s="18"/>
    </row>
    <row r="532" spans="1:120" ht="17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18"/>
      <c r="CY532" s="18"/>
      <c r="CZ532" s="18"/>
      <c r="DA532" s="18"/>
      <c r="DB532" s="18"/>
      <c r="DC532" s="18"/>
      <c r="DD532" s="18"/>
      <c r="DE532" s="18"/>
      <c r="DF532" s="18"/>
      <c r="DG532" s="18"/>
      <c r="DH532" s="18"/>
      <c r="DI532" s="18"/>
      <c r="DJ532" s="18"/>
      <c r="DK532" s="18"/>
      <c r="DL532" s="18"/>
      <c r="DM532" s="18"/>
      <c r="DN532" s="18"/>
      <c r="DO532" s="18"/>
      <c r="DP532" s="18"/>
    </row>
    <row r="533" spans="1:120" ht="17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  <c r="DG533" s="18"/>
      <c r="DH533" s="18"/>
      <c r="DI533" s="18"/>
      <c r="DJ533" s="18"/>
      <c r="DK533" s="18"/>
      <c r="DL533" s="18"/>
      <c r="DM533" s="18"/>
      <c r="DN533" s="18"/>
      <c r="DO533" s="18"/>
      <c r="DP533" s="18"/>
    </row>
    <row r="534" spans="1:120" ht="17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18"/>
      <c r="CY534" s="18"/>
      <c r="CZ534" s="18"/>
      <c r="DA534" s="18"/>
      <c r="DB534" s="18"/>
      <c r="DC534" s="18"/>
      <c r="DD534" s="18"/>
      <c r="DE534" s="18"/>
      <c r="DF534" s="18"/>
      <c r="DG534" s="18"/>
      <c r="DH534" s="18"/>
      <c r="DI534" s="18"/>
      <c r="DJ534" s="18"/>
      <c r="DK534" s="18"/>
      <c r="DL534" s="18"/>
      <c r="DM534" s="18"/>
      <c r="DN534" s="18"/>
      <c r="DO534" s="18"/>
      <c r="DP534" s="18"/>
    </row>
    <row r="535" spans="1:120" ht="17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18"/>
      <c r="CJ535" s="18"/>
      <c r="CK535" s="18"/>
      <c r="CL535" s="18"/>
      <c r="CM535" s="18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18"/>
      <c r="CY535" s="18"/>
      <c r="CZ535" s="18"/>
      <c r="DA535" s="18"/>
      <c r="DB535" s="18"/>
      <c r="DC535" s="18"/>
      <c r="DD535" s="18"/>
      <c r="DE535" s="18"/>
      <c r="DF535" s="18"/>
      <c r="DG535" s="18"/>
      <c r="DH535" s="18"/>
      <c r="DI535" s="18"/>
      <c r="DJ535" s="18"/>
      <c r="DK535" s="18"/>
      <c r="DL535" s="18"/>
      <c r="DM535" s="18"/>
      <c r="DN535" s="18"/>
      <c r="DO535" s="18"/>
      <c r="DP535" s="18"/>
    </row>
    <row r="536" spans="1:120" ht="17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18"/>
      <c r="CY536" s="18"/>
      <c r="CZ536" s="18"/>
      <c r="DA536" s="18"/>
      <c r="DB536" s="18"/>
      <c r="DC536" s="18"/>
      <c r="DD536" s="18"/>
      <c r="DE536" s="18"/>
      <c r="DF536" s="18"/>
      <c r="DG536" s="18"/>
      <c r="DH536" s="18"/>
      <c r="DI536" s="18"/>
      <c r="DJ536" s="18"/>
      <c r="DK536" s="18"/>
      <c r="DL536" s="18"/>
      <c r="DM536" s="18"/>
      <c r="DN536" s="18"/>
      <c r="DO536" s="18"/>
      <c r="DP536" s="18"/>
    </row>
    <row r="537" spans="1:120" ht="17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  <c r="DG537" s="18"/>
      <c r="DH537" s="18"/>
      <c r="DI537" s="18"/>
      <c r="DJ537" s="18"/>
      <c r="DK537" s="18"/>
      <c r="DL537" s="18"/>
      <c r="DM537" s="18"/>
      <c r="DN537" s="18"/>
      <c r="DO537" s="18"/>
      <c r="DP537" s="18"/>
    </row>
    <row r="538" spans="1:120" ht="17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  <c r="DG538" s="18"/>
      <c r="DH538" s="18"/>
      <c r="DI538" s="18"/>
      <c r="DJ538" s="18"/>
      <c r="DK538" s="18"/>
      <c r="DL538" s="18"/>
      <c r="DM538" s="18"/>
      <c r="DN538" s="18"/>
      <c r="DO538" s="18"/>
      <c r="DP538" s="18"/>
    </row>
    <row r="539" spans="1:120" ht="17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18"/>
      <c r="CY539" s="18"/>
      <c r="CZ539" s="18"/>
      <c r="DA539" s="18"/>
      <c r="DB539" s="18"/>
      <c r="DC539" s="18"/>
      <c r="DD539" s="18"/>
      <c r="DE539" s="18"/>
      <c r="DF539" s="18"/>
      <c r="DG539" s="18"/>
      <c r="DH539" s="18"/>
      <c r="DI539" s="18"/>
      <c r="DJ539" s="18"/>
      <c r="DK539" s="18"/>
      <c r="DL539" s="18"/>
      <c r="DM539" s="18"/>
      <c r="DN539" s="18"/>
      <c r="DO539" s="18"/>
      <c r="DP539" s="18"/>
    </row>
    <row r="540" spans="1:120" ht="17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18"/>
      <c r="CY540" s="18"/>
      <c r="CZ540" s="18"/>
      <c r="DA540" s="18"/>
      <c r="DB540" s="18"/>
      <c r="DC540" s="18"/>
      <c r="DD540" s="18"/>
      <c r="DE540" s="18"/>
      <c r="DF540" s="18"/>
      <c r="DG540" s="18"/>
      <c r="DH540" s="18"/>
      <c r="DI540" s="18"/>
      <c r="DJ540" s="18"/>
      <c r="DK540" s="18"/>
      <c r="DL540" s="18"/>
      <c r="DM540" s="18"/>
      <c r="DN540" s="18"/>
      <c r="DO540" s="18"/>
      <c r="DP540" s="18"/>
    </row>
    <row r="541" spans="1:120" ht="17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18"/>
      <c r="CY541" s="18"/>
      <c r="CZ541" s="18"/>
      <c r="DA541" s="18"/>
      <c r="DB541" s="18"/>
      <c r="DC541" s="18"/>
      <c r="DD541" s="18"/>
      <c r="DE541" s="18"/>
      <c r="DF541" s="18"/>
      <c r="DG541" s="18"/>
      <c r="DH541" s="18"/>
      <c r="DI541" s="18"/>
      <c r="DJ541" s="18"/>
      <c r="DK541" s="18"/>
      <c r="DL541" s="18"/>
      <c r="DM541" s="18"/>
      <c r="DN541" s="18"/>
      <c r="DO541" s="18"/>
      <c r="DP541" s="18"/>
    </row>
    <row r="542" spans="1:120" ht="17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18"/>
      <c r="CY542" s="18"/>
      <c r="CZ542" s="18"/>
      <c r="DA542" s="18"/>
      <c r="DB542" s="18"/>
      <c r="DC542" s="18"/>
      <c r="DD542" s="18"/>
      <c r="DE542" s="18"/>
      <c r="DF542" s="18"/>
      <c r="DG542" s="18"/>
      <c r="DH542" s="18"/>
      <c r="DI542" s="18"/>
      <c r="DJ542" s="18"/>
      <c r="DK542" s="18"/>
      <c r="DL542" s="18"/>
      <c r="DM542" s="18"/>
      <c r="DN542" s="18"/>
      <c r="DO542" s="18"/>
      <c r="DP542" s="18"/>
    </row>
    <row r="543" spans="1:120" ht="17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18"/>
      <c r="CY543" s="18"/>
      <c r="CZ543" s="18"/>
      <c r="DA543" s="18"/>
      <c r="DB543" s="18"/>
      <c r="DC543" s="18"/>
      <c r="DD543" s="18"/>
      <c r="DE543" s="18"/>
      <c r="DF543" s="18"/>
      <c r="DG543" s="18"/>
      <c r="DH543" s="18"/>
      <c r="DI543" s="18"/>
      <c r="DJ543" s="18"/>
      <c r="DK543" s="18"/>
      <c r="DL543" s="18"/>
      <c r="DM543" s="18"/>
      <c r="DN543" s="18"/>
      <c r="DO543" s="18"/>
      <c r="DP543" s="18"/>
    </row>
    <row r="544" spans="1:120" ht="17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18"/>
      <c r="CY544" s="18"/>
      <c r="CZ544" s="18"/>
      <c r="DA544" s="18"/>
      <c r="DB544" s="18"/>
      <c r="DC544" s="18"/>
      <c r="DD544" s="18"/>
      <c r="DE544" s="18"/>
      <c r="DF544" s="18"/>
      <c r="DG544" s="18"/>
      <c r="DH544" s="18"/>
      <c r="DI544" s="18"/>
      <c r="DJ544" s="18"/>
      <c r="DK544" s="18"/>
      <c r="DL544" s="18"/>
      <c r="DM544" s="18"/>
      <c r="DN544" s="18"/>
      <c r="DO544" s="18"/>
      <c r="DP544" s="18"/>
    </row>
    <row r="545" spans="1:120" ht="17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18"/>
      <c r="CY545" s="18"/>
      <c r="CZ545" s="18"/>
      <c r="DA545" s="18"/>
      <c r="DB545" s="18"/>
      <c r="DC545" s="18"/>
      <c r="DD545" s="18"/>
      <c r="DE545" s="18"/>
      <c r="DF545" s="18"/>
      <c r="DG545" s="18"/>
      <c r="DH545" s="18"/>
      <c r="DI545" s="18"/>
      <c r="DJ545" s="18"/>
      <c r="DK545" s="18"/>
      <c r="DL545" s="18"/>
      <c r="DM545" s="18"/>
      <c r="DN545" s="18"/>
      <c r="DO545" s="18"/>
      <c r="DP545" s="18"/>
    </row>
    <row r="546" spans="1:120" ht="17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  <c r="DG546" s="18"/>
      <c r="DH546" s="18"/>
      <c r="DI546" s="18"/>
      <c r="DJ546" s="18"/>
      <c r="DK546" s="18"/>
      <c r="DL546" s="18"/>
      <c r="DM546" s="18"/>
      <c r="DN546" s="18"/>
      <c r="DO546" s="18"/>
      <c r="DP546" s="18"/>
    </row>
    <row r="547" spans="1:120" ht="17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  <c r="DG547" s="18"/>
      <c r="DH547" s="18"/>
      <c r="DI547" s="18"/>
      <c r="DJ547" s="18"/>
      <c r="DK547" s="18"/>
      <c r="DL547" s="18"/>
      <c r="DM547" s="18"/>
      <c r="DN547" s="18"/>
      <c r="DO547" s="18"/>
      <c r="DP547" s="18"/>
    </row>
    <row r="548" spans="1:120" ht="17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18"/>
      <c r="CY548" s="18"/>
      <c r="CZ548" s="18"/>
      <c r="DA548" s="18"/>
      <c r="DB548" s="18"/>
      <c r="DC548" s="18"/>
      <c r="DD548" s="18"/>
      <c r="DE548" s="18"/>
      <c r="DF548" s="18"/>
      <c r="DG548" s="18"/>
      <c r="DH548" s="18"/>
      <c r="DI548" s="18"/>
      <c r="DJ548" s="18"/>
      <c r="DK548" s="18"/>
      <c r="DL548" s="18"/>
      <c r="DM548" s="18"/>
      <c r="DN548" s="18"/>
      <c r="DO548" s="18"/>
      <c r="DP548" s="18"/>
    </row>
    <row r="549" spans="1:120" ht="17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  <c r="DG549" s="18"/>
      <c r="DH549" s="18"/>
      <c r="DI549" s="18"/>
      <c r="DJ549" s="18"/>
      <c r="DK549" s="18"/>
      <c r="DL549" s="18"/>
      <c r="DM549" s="18"/>
      <c r="DN549" s="18"/>
      <c r="DO549" s="18"/>
      <c r="DP549" s="18"/>
    </row>
    <row r="550" spans="1:120" ht="17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  <c r="DI550" s="18"/>
      <c r="DJ550" s="18"/>
      <c r="DK550" s="18"/>
      <c r="DL550" s="18"/>
      <c r="DM550" s="18"/>
      <c r="DN550" s="18"/>
      <c r="DO550" s="18"/>
      <c r="DP550" s="18"/>
    </row>
    <row r="551" spans="1:120" ht="17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  <c r="DI551" s="18"/>
      <c r="DJ551" s="18"/>
      <c r="DK551" s="18"/>
      <c r="DL551" s="18"/>
      <c r="DM551" s="18"/>
      <c r="DN551" s="18"/>
      <c r="DO551" s="18"/>
      <c r="DP551" s="18"/>
    </row>
    <row r="552" spans="1:120" ht="17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  <c r="DG552" s="18"/>
      <c r="DH552" s="18"/>
      <c r="DI552" s="18"/>
      <c r="DJ552" s="18"/>
      <c r="DK552" s="18"/>
      <c r="DL552" s="18"/>
      <c r="DM552" s="18"/>
      <c r="DN552" s="18"/>
      <c r="DO552" s="18"/>
      <c r="DP552" s="18"/>
    </row>
    <row r="553" spans="1:120" ht="17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  <c r="DG553" s="18"/>
      <c r="DH553" s="18"/>
      <c r="DI553" s="18"/>
      <c r="DJ553" s="18"/>
      <c r="DK553" s="18"/>
      <c r="DL553" s="18"/>
      <c r="DM553" s="18"/>
      <c r="DN553" s="18"/>
      <c r="DO553" s="18"/>
      <c r="DP553" s="18"/>
    </row>
    <row r="554" spans="1:120" ht="17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  <c r="DJ554" s="18"/>
      <c r="DK554" s="18"/>
      <c r="DL554" s="18"/>
      <c r="DM554" s="18"/>
      <c r="DN554" s="18"/>
      <c r="DO554" s="18"/>
      <c r="DP554" s="18"/>
    </row>
    <row r="555" spans="1:120" ht="17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  <c r="DG555" s="18"/>
      <c r="DH555" s="18"/>
      <c r="DI555" s="18"/>
      <c r="DJ555" s="18"/>
      <c r="DK555" s="18"/>
      <c r="DL555" s="18"/>
      <c r="DM555" s="18"/>
      <c r="DN555" s="18"/>
      <c r="DO555" s="18"/>
      <c r="DP555" s="18"/>
    </row>
    <row r="556" spans="1:120" ht="17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  <c r="DG556" s="18"/>
      <c r="DH556" s="18"/>
      <c r="DI556" s="18"/>
      <c r="DJ556" s="18"/>
      <c r="DK556" s="18"/>
      <c r="DL556" s="18"/>
      <c r="DM556" s="18"/>
      <c r="DN556" s="18"/>
      <c r="DO556" s="18"/>
      <c r="DP556" s="18"/>
    </row>
    <row r="557" spans="1:120" ht="17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  <c r="DG557" s="18"/>
      <c r="DH557" s="18"/>
      <c r="DI557" s="18"/>
      <c r="DJ557" s="18"/>
      <c r="DK557" s="18"/>
      <c r="DL557" s="18"/>
      <c r="DM557" s="18"/>
      <c r="DN557" s="18"/>
      <c r="DO557" s="18"/>
      <c r="DP557" s="18"/>
    </row>
    <row r="558" spans="1:120" ht="17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  <c r="DO558" s="18"/>
      <c r="DP558" s="18"/>
    </row>
    <row r="559" spans="1:120" ht="17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  <c r="DG559" s="18"/>
      <c r="DH559" s="18"/>
      <c r="DI559" s="18"/>
      <c r="DJ559" s="18"/>
      <c r="DK559" s="18"/>
      <c r="DL559" s="18"/>
      <c r="DM559" s="18"/>
      <c r="DN559" s="18"/>
      <c r="DO559" s="18"/>
      <c r="DP559" s="18"/>
    </row>
    <row r="560" spans="1:120" ht="17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  <c r="DG560" s="18"/>
      <c r="DH560" s="18"/>
      <c r="DI560" s="18"/>
      <c r="DJ560" s="18"/>
      <c r="DK560" s="18"/>
      <c r="DL560" s="18"/>
      <c r="DM560" s="18"/>
      <c r="DN560" s="18"/>
      <c r="DO560" s="18"/>
      <c r="DP560" s="18"/>
    </row>
    <row r="561" spans="1:120" ht="17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  <c r="DG561" s="18"/>
      <c r="DH561" s="18"/>
      <c r="DI561" s="18"/>
      <c r="DJ561" s="18"/>
      <c r="DK561" s="18"/>
      <c r="DL561" s="18"/>
      <c r="DM561" s="18"/>
      <c r="DN561" s="18"/>
      <c r="DO561" s="18"/>
      <c r="DP561" s="18"/>
    </row>
    <row r="562" spans="1:120" ht="17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  <c r="DG562" s="18"/>
      <c r="DH562" s="18"/>
      <c r="DI562" s="18"/>
      <c r="DJ562" s="18"/>
      <c r="DK562" s="18"/>
      <c r="DL562" s="18"/>
      <c r="DM562" s="18"/>
      <c r="DN562" s="18"/>
      <c r="DO562" s="18"/>
      <c r="DP562" s="18"/>
    </row>
    <row r="563" spans="1:120" ht="17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  <c r="DG563" s="18"/>
      <c r="DH563" s="18"/>
      <c r="DI563" s="18"/>
      <c r="DJ563" s="18"/>
      <c r="DK563" s="18"/>
      <c r="DL563" s="18"/>
      <c r="DM563" s="18"/>
      <c r="DN563" s="18"/>
      <c r="DO563" s="18"/>
      <c r="DP563" s="18"/>
    </row>
    <row r="564" spans="1:120" ht="17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  <c r="DG564" s="18"/>
      <c r="DH564" s="18"/>
      <c r="DI564" s="18"/>
      <c r="DJ564" s="18"/>
      <c r="DK564" s="18"/>
      <c r="DL564" s="18"/>
      <c r="DM564" s="18"/>
      <c r="DN564" s="18"/>
      <c r="DO564" s="18"/>
      <c r="DP564" s="18"/>
    </row>
    <row r="565" spans="1:120" ht="17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  <c r="DG565" s="18"/>
      <c r="DH565" s="18"/>
      <c r="DI565" s="18"/>
      <c r="DJ565" s="18"/>
      <c r="DK565" s="18"/>
      <c r="DL565" s="18"/>
      <c r="DM565" s="18"/>
      <c r="DN565" s="18"/>
      <c r="DO565" s="18"/>
      <c r="DP565" s="18"/>
    </row>
    <row r="566" spans="1:120" ht="17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  <c r="DG566" s="18"/>
      <c r="DH566" s="18"/>
      <c r="DI566" s="18"/>
      <c r="DJ566" s="18"/>
      <c r="DK566" s="18"/>
      <c r="DL566" s="18"/>
      <c r="DM566" s="18"/>
      <c r="DN566" s="18"/>
      <c r="DO566" s="18"/>
      <c r="DP566" s="18"/>
    </row>
    <row r="567" spans="1:120" ht="17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  <c r="DG567" s="18"/>
      <c r="DH567" s="18"/>
      <c r="DI567" s="18"/>
      <c r="DJ567" s="18"/>
      <c r="DK567" s="18"/>
      <c r="DL567" s="18"/>
      <c r="DM567" s="18"/>
      <c r="DN567" s="18"/>
      <c r="DO567" s="18"/>
      <c r="DP567" s="18"/>
    </row>
    <row r="568" spans="1:120" ht="17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  <c r="DG568" s="18"/>
      <c r="DH568" s="18"/>
      <c r="DI568" s="18"/>
      <c r="DJ568" s="18"/>
      <c r="DK568" s="18"/>
      <c r="DL568" s="18"/>
      <c r="DM568" s="18"/>
      <c r="DN568" s="18"/>
      <c r="DO568" s="18"/>
      <c r="DP568" s="18"/>
    </row>
    <row r="569" spans="1:120" ht="17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18"/>
      <c r="CY569" s="18"/>
      <c r="CZ569" s="18"/>
      <c r="DA569" s="18"/>
      <c r="DB569" s="18"/>
      <c r="DC569" s="18"/>
      <c r="DD569" s="18"/>
      <c r="DE569" s="18"/>
      <c r="DF569" s="18"/>
      <c r="DG569" s="18"/>
      <c r="DH569" s="18"/>
      <c r="DI569" s="18"/>
      <c r="DJ569" s="18"/>
      <c r="DK569" s="18"/>
      <c r="DL569" s="18"/>
      <c r="DM569" s="18"/>
      <c r="DN569" s="18"/>
      <c r="DO569" s="18"/>
      <c r="DP569" s="18"/>
    </row>
    <row r="570" spans="1:120" ht="17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  <c r="DG570" s="18"/>
      <c r="DH570" s="18"/>
      <c r="DI570" s="18"/>
      <c r="DJ570" s="18"/>
      <c r="DK570" s="18"/>
      <c r="DL570" s="18"/>
      <c r="DM570" s="18"/>
      <c r="DN570" s="18"/>
      <c r="DO570" s="18"/>
      <c r="DP570" s="18"/>
    </row>
    <row r="571" spans="1:120" ht="17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18"/>
      <c r="CY571" s="18"/>
      <c r="CZ571" s="18"/>
      <c r="DA571" s="18"/>
      <c r="DB571" s="18"/>
      <c r="DC571" s="18"/>
      <c r="DD571" s="18"/>
      <c r="DE571" s="18"/>
      <c r="DF571" s="18"/>
      <c r="DG571" s="18"/>
      <c r="DH571" s="18"/>
      <c r="DI571" s="18"/>
      <c r="DJ571" s="18"/>
      <c r="DK571" s="18"/>
      <c r="DL571" s="18"/>
      <c r="DM571" s="18"/>
      <c r="DN571" s="18"/>
      <c r="DO571" s="18"/>
      <c r="DP571" s="18"/>
    </row>
    <row r="572" spans="1:120" ht="17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  <c r="DJ572" s="18"/>
      <c r="DK572" s="18"/>
      <c r="DL572" s="18"/>
      <c r="DM572" s="18"/>
      <c r="DN572" s="18"/>
      <c r="DO572" s="18"/>
      <c r="DP572" s="18"/>
    </row>
    <row r="573" spans="1:120" ht="17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  <c r="DG573" s="18"/>
      <c r="DH573" s="18"/>
      <c r="DI573" s="18"/>
      <c r="DJ573" s="18"/>
      <c r="DK573" s="18"/>
      <c r="DL573" s="18"/>
      <c r="DM573" s="18"/>
      <c r="DN573" s="18"/>
      <c r="DO573" s="18"/>
      <c r="DP573" s="18"/>
    </row>
    <row r="574" spans="1:120" ht="17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18"/>
      <c r="CY574" s="18"/>
      <c r="CZ574" s="18"/>
      <c r="DA574" s="18"/>
      <c r="DB574" s="18"/>
      <c r="DC574" s="18"/>
      <c r="DD574" s="18"/>
      <c r="DE574" s="18"/>
      <c r="DF574" s="18"/>
      <c r="DG574" s="18"/>
      <c r="DH574" s="18"/>
      <c r="DI574" s="18"/>
      <c r="DJ574" s="18"/>
      <c r="DK574" s="18"/>
      <c r="DL574" s="18"/>
      <c r="DM574" s="18"/>
      <c r="DN574" s="18"/>
      <c r="DO574" s="18"/>
      <c r="DP574" s="18"/>
    </row>
    <row r="575" spans="1:120" ht="17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  <c r="DG575" s="18"/>
      <c r="DH575" s="18"/>
      <c r="DI575" s="18"/>
      <c r="DJ575" s="18"/>
      <c r="DK575" s="18"/>
      <c r="DL575" s="18"/>
      <c r="DM575" s="18"/>
      <c r="DN575" s="18"/>
      <c r="DO575" s="18"/>
      <c r="DP575" s="18"/>
    </row>
    <row r="576" spans="1:120" ht="17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18"/>
      <c r="CY576" s="18"/>
      <c r="CZ576" s="18"/>
      <c r="DA576" s="18"/>
      <c r="DB576" s="18"/>
      <c r="DC576" s="18"/>
      <c r="DD576" s="18"/>
      <c r="DE576" s="18"/>
      <c r="DF576" s="18"/>
      <c r="DG576" s="18"/>
      <c r="DH576" s="18"/>
      <c r="DI576" s="18"/>
      <c r="DJ576" s="18"/>
      <c r="DK576" s="18"/>
      <c r="DL576" s="18"/>
      <c r="DM576" s="18"/>
      <c r="DN576" s="18"/>
      <c r="DO576" s="18"/>
      <c r="DP576" s="18"/>
    </row>
    <row r="577" spans="1:120" ht="17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18"/>
      <c r="CJ577" s="18"/>
      <c r="CK577" s="18"/>
      <c r="CL577" s="18"/>
      <c r="CM577" s="18"/>
      <c r="CN577" s="18"/>
      <c r="CO577" s="18"/>
      <c r="CP577" s="18"/>
      <c r="CQ577" s="18"/>
      <c r="CR577" s="18"/>
      <c r="CS577" s="18"/>
      <c r="CT577" s="18"/>
      <c r="CU577" s="18"/>
      <c r="CV577" s="18"/>
      <c r="CW577" s="18"/>
      <c r="CX577" s="18"/>
      <c r="CY577" s="18"/>
      <c r="CZ577" s="18"/>
      <c r="DA577" s="18"/>
      <c r="DB577" s="18"/>
      <c r="DC577" s="18"/>
      <c r="DD577" s="18"/>
      <c r="DE577" s="18"/>
      <c r="DF577" s="18"/>
      <c r="DG577" s="18"/>
      <c r="DH577" s="18"/>
      <c r="DI577" s="18"/>
      <c r="DJ577" s="18"/>
      <c r="DK577" s="18"/>
      <c r="DL577" s="18"/>
      <c r="DM577" s="18"/>
      <c r="DN577" s="18"/>
      <c r="DO577" s="18"/>
      <c r="DP577" s="18"/>
    </row>
    <row r="578" spans="1:120" ht="17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18"/>
      <c r="CJ578" s="18"/>
      <c r="CK578" s="18"/>
      <c r="CL578" s="18"/>
      <c r="CM578" s="18"/>
      <c r="CN578" s="18"/>
      <c r="CO578" s="18"/>
      <c r="CP578" s="18"/>
      <c r="CQ578" s="18"/>
      <c r="CR578" s="18"/>
      <c r="CS578" s="18"/>
      <c r="CT578" s="18"/>
      <c r="CU578" s="18"/>
      <c r="CV578" s="18"/>
      <c r="CW578" s="18"/>
      <c r="CX578" s="18"/>
      <c r="CY578" s="18"/>
      <c r="CZ578" s="18"/>
      <c r="DA578" s="18"/>
      <c r="DB578" s="18"/>
      <c r="DC578" s="18"/>
      <c r="DD578" s="18"/>
      <c r="DE578" s="18"/>
      <c r="DF578" s="18"/>
      <c r="DG578" s="18"/>
      <c r="DH578" s="18"/>
      <c r="DI578" s="18"/>
      <c r="DJ578" s="18"/>
      <c r="DK578" s="18"/>
      <c r="DL578" s="18"/>
      <c r="DM578" s="18"/>
      <c r="DN578" s="18"/>
      <c r="DO578" s="18"/>
      <c r="DP578" s="18"/>
    </row>
    <row r="579" spans="1:120" ht="17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  <c r="DG579" s="18"/>
      <c r="DH579" s="18"/>
      <c r="DI579" s="18"/>
      <c r="DJ579" s="18"/>
      <c r="DK579" s="18"/>
      <c r="DL579" s="18"/>
      <c r="DM579" s="18"/>
      <c r="DN579" s="18"/>
      <c r="DO579" s="18"/>
      <c r="DP579" s="18"/>
    </row>
    <row r="580" spans="1:120" ht="17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18"/>
      <c r="CJ580" s="18"/>
      <c r="CK580" s="18"/>
      <c r="CL580" s="18"/>
      <c r="CM580" s="18"/>
      <c r="CN580" s="18"/>
      <c r="CO580" s="18"/>
      <c r="CP580" s="18"/>
      <c r="CQ580" s="18"/>
      <c r="CR580" s="18"/>
      <c r="CS580" s="18"/>
      <c r="CT580" s="18"/>
      <c r="CU580" s="18"/>
      <c r="CV580" s="18"/>
      <c r="CW580" s="18"/>
      <c r="CX580" s="18"/>
      <c r="CY580" s="18"/>
      <c r="CZ580" s="18"/>
      <c r="DA580" s="18"/>
      <c r="DB580" s="18"/>
      <c r="DC580" s="18"/>
      <c r="DD580" s="18"/>
      <c r="DE580" s="18"/>
      <c r="DF580" s="18"/>
      <c r="DG580" s="18"/>
      <c r="DH580" s="18"/>
      <c r="DI580" s="18"/>
      <c r="DJ580" s="18"/>
      <c r="DK580" s="18"/>
      <c r="DL580" s="18"/>
      <c r="DM580" s="18"/>
      <c r="DN580" s="18"/>
      <c r="DO580" s="18"/>
      <c r="DP580" s="18"/>
    </row>
    <row r="581" spans="1:120" ht="17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18"/>
      <c r="CJ581" s="18"/>
      <c r="CK581" s="18"/>
      <c r="CL581" s="18"/>
      <c r="CM581" s="18"/>
      <c r="CN581" s="18"/>
      <c r="CO581" s="18"/>
      <c r="CP581" s="18"/>
      <c r="CQ581" s="18"/>
      <c r="CR581" s="18"/>
      <c r="CS581" s="18"/>
      <c r="CT581" s="18"/>
      <c r="CU581" s="18"/>
      <c r="CV581" s="18"/>
      <c r="CW581" s="18"/>
      <c r="CX581" s="18"/>
      <c r="CY581" s="18"/>
      <c r="CZ581" s="18"/>
      <c r="DA581" s="18"/>
      <c r="DB581" s="18"/>
      <c r="DC581" s="18"/>
      <c r="DD581" s="18"/>
      <c r="DE581" s="18"/>
      <c r="DF581" s="18"/>
      <c r="DG581" s="18"/>
      <c r="DH581" s="18"/>
      <c r="DI581" s="18"/>
      <c r="DJ581" s="18"/>
      <c r="DK581" s="18"/>
      <c r="DL581" s="18"/>
      <c r="DM581" s="18"/>
      <c r="DN581" s="18"/>
      <c r="DO581" s="18"/>
      <c r="DP581" s="18"/>
    </row>
    <row r="582" spans="1:120" ht="17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18"/>
      <c r="CJ582" s="18"/>
      <c r="CK582" s="18"/>
      <c r="CL582" s="18"/>
      <c r="CM582" s="18"/>
      <c r="CN582" s="18"/>
      <c r="CO582" s="18"/>
      <c r="CP582" s="18"/>
      <c r="CQ582" s="18"/>
      <c r="CR582" s="18"/>
      <c r="CS582" s="18"/>
      <c r="CT582" s="18"/>
      <c r="CU582" s="18"/>
      <c r="CV582" s="18"/>
      <c r="CW582" s="18"/>
      <c r="CX582" s="18"/>
      <c r="CY582" s="18"/>
      <c r="CZ582" s="18"/>
      <c r="DA582" s="18"/>
      <c r="DB582" s="18"/>
      <c r="DC582" s="18"/>
      <c r="DD582" s="18"/>
      <c r="DE582" s="18"/>
      <c r="DF582" s="18"/>
      <c r="DG582" s="18"/>
      <c r="DH582" s="18"/>
      <c r="DI582" s="18"/>
      <c r="DJ582" s="18"/>
      <c r="DK582" s="18"/>
      <c r="DL582" s="18"/>
      <c r="DM582" s="18"/>
      <c r="DN582" s="18"/>
      <c r="DO582" s="18"/>
      <c r="DP582" s="18"/>
    </row>
    <row r="583" spans="1:120" ht="17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18"/>
      <c r="CY583" s="18"/>
      <c r="CZ583" s="18"/>
      <c r="DA583" s="18"/>
      <c r="DB583" s="18"/>
      <c r="DC583" s="18"/>
      <c r="DD583" s="18"/>
      <c r="DE583" s="18"/>
      <c r="DF583" s="18"/>
      <c r="DG583" s="18"/>
      <c r="DH583" s="18"/>
      <c r="DI583" s="18"/>
      <c r="DJ583" s="18"/>
      <c r="DK583" s="18"/>
      <c r="DL583" s="18"/>
      <c r="DM583" s="18"/>
      <c r="DN583" s="18"/>
      <c r="DO583" s="18"/>
      <c r="DP583" s="18"/>
    </row>
    <row r="584" spans="1:120" ht="17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18"/>
      <c r="CY584" s="18"/>
      <c r="CZ584" s="18"/>
      <c r="DA584" s="18"/>
      <c r="DB584" s="18"/>
      <c r="DC584" s="18"/>
      <c r="DD584" s="18"/>
      <c r="DE584" s="18"/>
      <c r="DF584" s="18"/>
      <c r="DG584" s="18"/>
      <c r="DH584" s="18"/>
      <c r="DI584" s="18"/>
      <c r="DJ584" s="18"/>
      <c r="DK584" s="18"/>
      <c r="DL584" s="18"/>
      <c r="DM584" s="18"/>
      <c r="DN584" s="18"/>
      <c r="DO584" s="18"/>
      <c r="DP584" s="18"/>
    </row>
    <row r="585" spans="1:120" ht="17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18"/>
      <c r="CJ585" s="18"/>
      <c r="CK585" s="18"/>
      <c r="CL585" s="18"/>
      <c r="CM585" s="18"/>
      <c r="CN585" s="18"/>
      <c r="CO585" s="18"/>
      <c r="CP585" s="18"/>
      <c r="CQ585" s="18"/>
      <c r="CR585" s="18"/>
      <c r="CS585" s="18"/>
      <c r="CT585" s="18"/>
      <c r="CU585" s="18"/>
      <c r="CV585" s="18"/>
      <c r="CW585" s="18"/>
      <c r="CX585" s="18"/>
      <c r="CY585" s="18"/>
      <c r="CZ585" s="18"/>
      <c r="DA585" s="18"/>
      <c r="DB585" s="18"/>
      <c r="DC585" s="18"/>
      <c r="DD585" s="18"/>
      <c r="DE585" s="18"/>
      <c r="DF585" s="18"/>
      <c r="DG585" s="18"/>
      <c r="DH585" s="18"/>
      <c r="DI585" s="18"/>
      <c r="DJ585" s="18"/>
      <c r="DK585" s="18"/>
      <c r="DL585" s="18"/>
      <c r="DM585" s="18"/>
      <c r="DN585" s="18"/>
      <c r="DO585" s="18"/>
      <c r="DP585" s="18"/>
    </row>
    <row r="586" spans="1:120" ht="17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  <c r="DG586" s="18"/>
      <c r="DH586" s="18"/>
      <c r="DI586" s="18"/>
      <c r="DJ586" s="18"/>
      <c r="DK586" s="18"/>
      <c r="DL586" s="18"/>
      <c r="DM586" s="18"/>
      <c r="DN586" s="18"/>
      <c r="DO586" s="18"/>
      <c r="DP586" s="18"/>
    </row>
    <row r="587" spans="1:120" ht="17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18"/>
      <c r="CJ587" s="18"/>
      <c r="CK587" s="18"/>
      <c r="CL587" s="18"/>
      <c r="CM587" s="18"/>
      <c r="CN587" s="18"/>
      <c r="CO587" s="18"/>
      <c r="CP587" s="18"/>
      <c r="CQ587" s="18"/>
      <c r="CR587" s="18"/>
      <c r="CS587" s="18"/>
      <c r="CT587" s="18"/>
      <c r="CU587" s="18"/>
      <c r="CV587" s="18"/>
      <c r="CW587" s="18"/>
      <c r="CX587" s="18"/>
      <c r="CY587" s="18"/>
      <c r="CZ587" s="18"/>
      <c r="DA587" s="18"/>
      <c r="DB587" s="18"/>
      <c r="DC587" s="18"/>
      <c r="DD587" s="18"/>
      <c r="DE587" s="18"/>
      <c r="DF587" s="18"/>
      <c r="DG587" s="18"/>
      <c r="DH587" s="18"/>
      <c r="DI587" s="18"/>
      <c r="DJ587" s="18"/>
      <c r="DK587" s="18"/>
      <c r="DL587" s="18"/>
      <c r="DM587" s="18"/>
      <c r="DN587" s="18"/>
      <c r="DO587" s="18"/>
      <c r="DP587" s="18"/>
    </row>
    <row r="588" spans="1:120" ht="17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18"/>
      <c r="CY588" s="18"/>
      <c r="CZ588" s="18"/>
      <c r="DA588" s="18"/>
      <c r="DB588" s="18"/>
      <c r="DC588" s="18"/>
      <c r="DD588" s="18"/>
      <c r="DE588" s="18"/>
      <c r="DF588" s="18"/>
      <c r="DG588" s="18"/>
      <c r="DH588" s="18"/>
      <c r="DI588" s="18"/>
      <c r="DJ588" s="18"/>
      <c r="DK588" s="18"/>
      <c r="DL588" s="18"/>
      <c r="DM588" s="18"/>
      <c r="DN588" s="18"/>
      <c r="DO588" s="18"/>
      <c r="DP588" s="18"/>
    </row>
    <row r="589" spans="1:120" ht="17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/>
      <c r="CP589" s="18"/>
      <c r="CQ589" s="18"/>
      <c r="CR589" s="18"/>
      <c r="CS589" s="18"/>
      <c r="CT589" s="18"/>
      <c r="CU589" s="18"/>
      <c r="CV589" s="18"/>
      <c r="CW589" s="18"/>
      <c r="CX589" s="18"/>
      <c r="CY589" s="18"/>
      <c r="CZ589" s="18"/>
      <c r="DA589" s="18"/>
      <c r="DB589" s="18"/>
      <c r="DC589" s="18"/>
      <c r="DD589" s="18"/>
      <c r="DE589" s="18"/>
      <c r="DF589" s="18"/>
      <c r="DG589" s="18"/>
      <c r="DH589" s="18"/>
      <c r="DI589" s="18"/>
      <c r="DJ589" s="18"/>
      <c r="DK589" s="18"/>
      <c r="DL589" s="18"/>
      <c r="DM589" s="18"/>
      <c r="DN589" s="18"/>
      <c r="DO589" s="18"/>
      <c r="DP589" s="18"/>
    </row>
    <row r="590" spans="1:120" ht="17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18"/>
      <c r="CJ590" s="18"/>
      <c r="CK590" s="18"/>
      <c r="CL590" s="18"/>
      <c r="CM590" s="18"/>
      <c r="CN590" s="18"/>
      <c r="CO590" s="18"/>
      <c r="CP590" s="18"/>
      <c r="CQ590" s="18"/>
      <c r="CR590" s="18"/>
      <c r="CS590" s="18"/>
      <c r="CT590" s="18"/>
      <c r="CU590" s="18"/>
      <c r="CV590" s="18"/>
      <c r="CW590" s="18"/>
      <c r="CX590" s="18"/>
      <c r="CY590" s="18"/>
      <c r="CZ590" s="18"/>
      <c r="DA590" s="18"/>
      <c r="DB590" s="18"/>
      <c r="DC590" s="18"/>
      <c r="DD590" s="18"/>
      <c r="DE590" s="18"/>
      <c r="DF590" s="18"/>
      <c r="DG590" s="18"/>
      <c r="DH590" s="18"/>
      <c r="DI590" s="18"/>
      <c r="DJ590" s="18"/>
      <c r="DK590" s="18"/>
      <c r="DL590" s="18"/>
      <c r="DM590" s="18"/>
      <c r="DN590" s="18"/>
      <c r="DO590" s="18"/>
      <c r="DP590" s="18"/>
    </row>
    <row r="591" spans="1:120" ht="17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/>
      <c r="CP591" s="18"/>
      <c r="CQ591" s="18"/>
      <c r="CR591" s="18"/>
      <c r="CS591" s="18"/>
      <c r="CT591" s="18"/>
      <c r="CU591" s="18"/>
      <c r="CV591" s="18"/>
      <c r="CW591" s="18"/>
      <c r="CX591" s="18"/>
      <c r="CY591" s="18"/>
      <c r="CZ591" s="18"/>
      <c r="DA591" s="18"/>
      <c r="DB591" s="18"/>
      <c r="DC591" s="18"/>
      <c r="DD591" s="18"/>
      <c r="DE591" s="18"/>
      <c r="DF591" s="18"/>
      <c r="DG591" s="18"/>
      <c r="DH591" s="18"/>
      <c r="DI591" s="18"/>
      <c r="DJ591" s="18"/>
      <c r="DK591" s="18"/>
      <c r="DL591" s="18"/>
      <c r="DM591" s="18"/>
      <c r="DN591" s="18"/>
      <c r="DO591" s="18"/>
      <c r="DP591" s="18"/>
    </row>
    <row r="592" spans="1:120" ht="17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  <c r="DG592" s="18"/>
      <c r="DH592" s="18"/>
      <c r="DI592" s="18"/>
      <c r="DJ592" s="18"/>
      <c r="DK592" s="18"/>
      <c r="DL592" s="18"/>
      <c r="DM592" s="18"/>
      <c r="DN592" s="18"/>
      <c r="DO592" s="18"/>
      <c r="DP592" s="18"/>
    </row>
    <row r="593" spans="1:120" ht="17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18"/>
      <c r="DD593" s="18"/>
      <c r="DE593" s="18"/>
      <c r="DF593" s="18"/>
      <c r="DG593" s="18"/>
      <c r="DH593" s="18"/>
      <c r="DI593" s="18"/>
      <c r="DJ593" s="18"/>
      <c r="DK593" s="18"/>
      <c r="DL593" s="18"/>
      <c r="DM593" s="18"/>
      <c r="DN593" s="18"/>
      <c r="DO593" s="18"/>
      <c r="DP593" s="18"/>
    </row>
    <row r="594" spans="1:120" ht="17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18"/>
      <c r="CJ594" s="18"/>
      <c r="CK594" s="18"/>
      <c r="CL594" s="18"/>
      <c r="CM594" s="18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18"/>
      <c r="CY594" s="18"/>
      <c r="CZ594" s="18"/>
      <c r="DA594" s="18"/>
      <c r="DB594" s="18"/>
      <c r="DC594" s="18"/>
      <c r="DD594" s="18"/>
      <c r="DE594" s="18"/>
      <c r="DF594" s="18"/>
      <c r="DG594" s="18"/>
      <c r="DH594" s="18"/>
      <c r="DI594" s="18"/>
      <c r="DJ594" s="18"/>
      <c r="DK594" s="18"/>
      <c r="DL594" s="18"/>
      <c r="DM594" s="18"/>
      <c r="DN594" s="18"/>
      <c r="DO594" s="18"/>
      <c r="DP594" s="18"/>
    </row>
    <row r="595" spans="1:120" ht="17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18"/>
      <c r="DD595" s="18"/>
      <c r="DE595" s="18"/>
      <c r="DF595" s="18"/>
      <c r="DG595" s="18"/>
      <c r="DH595" s="18"/>
      <c r="DI595" s="18"/>
      <c r="DJ595" s="18"/>
      <c r="DK595" s="18"/>
      <c r="DL595" s="18"/>
      <c r="DM595" s="18"/>
      <c r="DN595" s="18"/>
      <c r="DO595" s="18"/>
      <c r="DP595" s="18"/>
    </row>
    <row r="596" spans="1:120" ht="17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18"/>
      <c r="CJ596" s="18"/>
      <c r="CK596" s="18"/>
      <c r="CL596" s="18"/>
      <c r="CM596" s="18"/>
      <c r="CN596" s="18"/>
      <c r="CO596" s="18"/>
      <c r="CP596" s="18"/>
      <c r="CQ596" s="18"/>
      <c r="CR596" s="18"/>
      <c r="CS596" s="18"/>
      <c r="CT596" s="18"/>
      <c r="CU596" s="18"/>
      <c r="CV596" s="18"/>
      <c r="CW596" s="18"/>
      <c r="CX596" s="18"/>
      <c r="CY596" s="18"/>
      <c r="CZ596" s="18"/>
      <c r="DA596" s="18"/>
      <c r="DB596" s="18"/>
      <c r="DC596" s="18"/>
      <c r="DD596" s="18"/>
      <c r="DE596" s="18"/>
      <c r="DF596" s="18"/>
      <c r="DG596" s="18"/>
      <c r="DH596" s="18"/>
      <c r="DI596" s="18"/>
      <c r="DJ596" s="18"/>
      <c r="DK596" s="18"/>
      <c r="DL596" s="18"/>
      <c r="DM596" s="18"/>
      <c r="DN596" s="18"/>
      <c r="DO596" s="18"/>
      <c r="DP596" s="18"/>
    </row>
    <row r="597" spans="1:120" ht="17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18"/>
      <c r="CJ597" s="18"/>
      <c r="CK597" s="18"/>
      <c r="CL597" s="18"/>
      <c r="CM597" s="18"/>
      <c r="CN597" s="18"/>
      <c r="CO597" s="18"/>
      <c r="CP597" s="18"/>
      <c r="CQ597" s="18"/>
      <c r="CR597" s="18"/>
      <c r="CS597" s="18"/>
      <c r="CT597" s="18"/>
      <c r="CU597" s="18"/>
      <c r="CV597" s="18"/>
      <c r="CW597" s="18"/>
      <c r="CX597" s="18"/>
      <c r="CY597" s="18"/>
      <c r="CZ597" s="18"/>
      <c r="DA597" s="18"/>
      <c r="DB597" s="18"/>
      <c r="DC597" s="18"/>
      <c r="DD597" s="18"/>
      <c r="DE597" s="18"/>
      <c r="DF597" s="18"/>
      <c r="DG597" s="18"/>
      <c r="DH597" s="18"/>
      <c r="DI597" s="18"/>
      <c r="DJ597" s="18"/>
      <c r="DK597" s="18"/>
      <c r="DL597" s="18"/>
      <c r="DM597" s="18"/>
      <c r="DN597" s="18"/>
      <c r="DO597" s="18"/>
      <c r="DP597" s="18"/>
    </row>
    <row r="598" spans="1:120" ht="17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18"/>
      <c r="CJ598" s="18"/>
      <c r="CK598" s="18"/>
      <c r="CL598" s="18"/>
      <c r="CM598" s="18"/>
      <c r="CN598" s="18"/>
      <c r="CO598" s="18"/>
      <c r="CP598" s="18"/>
      <c r="CQ598" s="18"/>
      <c r="CR598" s="18"/>
      <c r="CS598" s="18"/>
      <c r="CT598" s="18"/>
      <c r="CU598" s="18"/>
      <c r="CV598" s="18"/>
      <c r="CW598" s="18"/>
      <c r="CX598" s="18"/>
      <c r="CY598" s="18"/>
      <c r="CZ598" s="18"/>
      <c r="DA598" s="18"/>
      <c r="DB598" s="18"/>
      <c r="DC598" s="18"/>
      <c r="DD598" s="18"/>
      <c r="DE598" s="18"/>
      <c r="DF598" s="18"/>
      <c r="DG598" s="18"/>
      <c r="DH598" s="18"/>
      <c r="DI598" s="18"/>
      <c r="DJ598" s="18"/>
      <c r="DK598" s="18"/>
      <c r="DL598" s="18"/>
      <c r="DM598" s="18"/>
      <c r="DN598" s="18"/>
      <c r="DO598" s="18"/>
      <c r="DP598" s="18"/>
    </row>
    <row r="599" spans="1:120" ht="17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18"/>
      <c r="CY599" s="18"/>
      <c r="CZ599" s="18"/>
      <c r="DA599" s="18"/>
      <c r="DB599" s="18"/>
      <c r="DC599" s="18"/>
      <c r="DD599" s="18"/>
      <c r="DE599" s="18"/>
      <c r="DF599" s="18"/>
      <c r="DG599" s="18"/>
      <c r="DH599" s="18"/>
      <c r="DI599" s="18"/>
      <c r="DJ599" s="18"/>
      <c r="DK599" s="18"/>
      <c r="DL599" s="18"/>
      <c r="DM599" s="18"/>
      <c r="DN599" s="18"/>
      <c r="DO599" s="18"/>
      <c r="DP599" s="18"/>
    </row>
    <row r="600" spans="1:120" ht="17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18"/>
      <c r="DD600" s="18"/>
      <c r="DE600" s="18"/>
      <c r="DF600" s="18"/>
      <c r="DG600" s="18"/>
      <c r="DH600" s="18"/>
      <c r="DI600" s="18"/>
      <c r="DJ600" s="18"/>
      <c r="DK600" s="18"/>
      <c r="DL600" s="18"/>
      <c r="DM600" s="18"/>
      <c r="DN600" s="18"/>
      <c r="DO600" s="18"/>
      <c r="DP600" s="18"/>
    </row>
    <row r="601" spans="1:120" ht="17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  <c r="DG601" s="18"/>
      <c r="DH601" s="18"/>
      <c r="DI601" s="18"/>
      <c r="DJ601" s="18"/>
      <c r="DK601" s="18"/>
      <c r="DL601" s="18"/>
      <c r="DM601" s="18"/>
      <c r="DN601" s="18"/>
      <c r="DO601" s="18"/>
      <c r="DP601" s="18"/>
    </row>
    <row r="602" spans="1:120" ht="17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18"/>
      <c r="CY602" s="18"/>
      <c r="CZ602" s="18"/>
      <c r="DA602" s="18"/>
      <c r="DB602" s="18"/>
      <c r="DC602" s="18"/>
      <c r="DD602" s="18"/>
      <c r="DE602" s="18"/>
      <c r="DF602" s="18"/>
      <c r="DG602" s="18"/>
      <c r="DH602" s="18"/>
      <c r="DI602" s="18"/>
      <c r="DJ602" s="18"/>
      <c r="DK602" s="18"/>
      <c r="DL602" s="18"/>
      <c r="DM602" s="18"/>
      <c r="DN602" s="18"/>
      <c r="DO602" s="18"/>
      <c r="DP602" s="18"/>
    </row>
    <row r="603" spans="1:120" ht="17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18"/>
      <c r="CY603" s="18"/>
      <c r="CZ603" s="18"/>
      <c r="DA603" s="18"/>
      <c r="DB603" s="18"/>
      <c r="DC603" s="18"/>
      <c r="DD603" s="18"/>
      <c r="DE603" s="18"/>
      <c r="DF603" s="18"/>
      <c r="DG603" s="18"/>
      <c r="DH603" s="18"/>
      <c r="DI603" s="18"/>
      <c r="DJ603" s="18"/>
      <c r="DK603" s="18"/>
      <c r="DL603" s="18"/>
      <c r="DM603" s="18"/>
      <c r="DN603" s="18"/>
      <c r="DO603" s="18"/>
      <c r="DP603" s="18"/>
    </row>
    <row r="604" spans="1:120" ht="17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18"/>
      <c r="CY604" s="18"/>
      <c r="CZ604" s="18"/>
      <c r="DA604" s="18"/>
      <c r="DB604" s="18"/>
      <c r="DC604" s="18"/>
      <c r="DD604" s="18"/>
      <c r="DE604" s="18"/>
      <c r="DF604" s="18"/>
      <c r="DG604" s="18"/>
      <c r="DH604" s="18"/>
      <c r="DI604" s="18"/>
      <c r="DJ604" s="18"/>
      <c r="DK604" s="18"/>
      <c r="DL604" s="18"/>
      <c r="DM604" s="18"/>
      <c r="DN604" s="18"/>
      <c r="DO604" s="18"/>
      <c r="DP604" s="18"/>
    </row>
    <row r="605" spans="1:120" ht="17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18"/>
      <c r="CF605" s="18"/>
      <c r="CG605" s="18"/>
      <c r="CH605" s="18"/>
      <c r="CI605" s="18"/>
      <c r="CJ605" s="18"/>
      <c r="CK605" s="18"/>
      <c r="CL605" s="18"/>
      <c r="CM605" s="18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18"/>
      <c r="CY605" s="18"/>
      <c r="CZ605" s="18"/>
      <c r="DA605" s="18"/>
      <c r="DB605" s="18"/>
      <c r="DC605" s="18"/>
      <c r="DD605" s="18"/>
      <c r="DE605" s="18"/>
      <c r="DF605" s="18"/>
      <c r="DG605" s="18"/>
      <c r="DH605" s="18"/>
      <c r="DI605" s="18"/>
      <c r="DJ605" s="18"/>
      <c r="DK605" s="18"/>
      <c r="DL605" s="18"/>
      <c r="DM605" s="18"/>
      <c r="DN605" s="18"/>
      <c r="DO605" s="18"/>
      <c r="DP605" s="18"/>
    </row>
    <row r="606" spans="1:120" ht="17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18"/>
      <c r="DD606" s="18"/>
      <c r="DE606" s="18"/>
      <c r="DF606" s="18"/>
      <c r="DG606" s="18"/>
      <c r="DH606" s="18"/>
      <c r="DI606" s="18"/>
      <c r="DJ606" s="18"/>
      <c r="DK606" s="18"/>
      <c r="DL606" s="18"/>
      <c r="DM606" s="18"/>
      <c r="DN606" s="18"/>
      <c r="DO606" s="18"/>
      <c r="DP606" s="18"/>
    </row>
    <row r="607" spans="1:120" ht="17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18"/>
      <c r="CF607" s="18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18"/>
      <c r="CY607" s="18"/>
      <c r="CZ607" s="18"/>
      <c r="DA607" s="18"/>
      <c r="DB607" s="18"/>
      <c r="DC607" s="18"/>
      <c r="DD607" s="18"/>
      <c r="DE607" s="18"/>
      <c r="DF607" s="18"/>
      <c r="DG607" s="18"/>
      <c r="DH607" s="18"/>
      <c r="DI607" s="18"/>
      <c r="DJ607" s="18"/>
      <c r="DK607" s="18"/>
      <c r="DL607" s="18"/>
      <c r="DM607" s="18"/>
      <c r="DN607" s="18"/>
      <c r="DO607" s="18"/>
      <c r="DP607" s="18"/>
    </row>
    <row r="608" spans="1:120" ht="17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18"/>
      <c r="CY608" s="18"/>
      <c r="CZ608" s="18"/>
      <c r="DA608" s="18"/>
      <c r="DB608" s="18"/>
      <c r="DC608" s="18"/>
      <c r="DD608" s="18"/>
      <c r="DE608" s="18"/>
      <c r="DF608" s="18"/>
      <c r="DG608" s="18"/>
      <c r="DH608" s="18"/>
      <c r="DI608" s="18"/>
      <c r="DJ608" s="18"/>
      <c r="DK608" s="18"/>
      <c r="DL608" s="18"/>
      <c r="DM608" s="18"/>
      <c r="DN608" s="18"/>
      <c r="DO608" s="18"/>
      <c r="DP608" s="18"/>
    </row>
    <row r="609" spans="1:120" ht="17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18"/>
      <c r="DD609" s="18"/>
      <c r="DE609" s="18"/>
      <c r="DF609" s="18"/>
      <c r="DG609" s="18"/>
      <c r="DH609" s="18"/>
      <c r="DI609" s="18"/>
      <c r="DJ609" s="18"/>
      <c r="DK609" s="18"/>
      <c r="DL609" s="18"/>
      <c r="DM609" s="18"/>
      <c r="DN609" s="18"/>
      <c r="DO609" s="18"/>
      <c r="DP609" s="18"/>
    </row>
    <row r="610" spans="1:120" ht="17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18"/>
      <c r="DD610" s="18"/>
      <c r="DE610" s="18"/>
      <c r="DF610" s="18"/>
      <c r="DG610" s="18"/>
      <c r="DH610" s="18"/>
      <c r="DI610" s="18"/>
      <c r="DJ610" s="18"/>
      <c r="DK610" s="18"/>
      <c r="DL610" s="18"/>
      <c r="DM610" s="18"/>
      <c r="DN610" s="18"/>
      <c r="DO610" s="18"/>
      <c r="DP610" s="18"/>
    </row>
    <row r="611" spans="1:120" ht="17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  <c r="DG611" s="18"/>
      <c r="DH611" s="18"/>
      <c r="DI611" s="18"/>
      <c r="DJ611" s="18"/>
      <c r="DK611" s="18"/>
      <c r="DL611" s="18"/>
      <c r="DM611" s="18"/>
      <c r="DN611" s="18"/>
      <c r="DO611" s="18"/>
      <c r="DP611" s="18"/>
    </row>
    <row r="612" spans="1:120" ht="17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  <c r="CB612" s="18"/>
      <c r="CC612" s="18"/>
      <c r="CD612" s="18"/>
      <c r="CE612" s="18"/>
      <c r="CF612" s="18"/>
      <c r="CG612" s="18"/>
      <c r="CH612" s="18"/>
      <c r="CI612" s="18"/>
      <c r="CJ612" s="18"/>
      <c r="CK612" s="18"/>
      <c r="CL612" s="18"/>
      <c r="CM612" s="18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18"/>
      <c r="CY612" s="18"/>
      <c r="CZ612" s="18"/>
      <c r="DA612" s="18"/>
      <c r="DB612" s="18"/>
      <c r="DC612" s="18"/>
      <c r="DD612" s="18"/>
      <c r="DE612" s="18"/>
      <c r="DF612" s="18"/>
      <c r="DG612" s="18"/>
      <c r="DH612" s="18"/>
      <c r="DI612" s="18"/>
      <c r="DJ612" s="18"/>
      <c r="DK612" s="18"/>
      <c r="DL612" s="18"/>
      <c r="DM612" s="18"/>
      <c r="DN612" s="18"/>
      <c r="DO612" s="18"/>
      <c r="DP612" s="18"/>
    </row>
    <row r="613" spans="1:120" ht="17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18"/>
      <c r="CY613" s="18"/>
      <c r="CZ613" s="18"/>
      <c r="DA613" s="18"/>
      <c r="DB613" s="18"/>
      <c r="DC613" s="18"/>
      <c r="DD613" s="18"/>
      <c r="DE613" s="18"/>
      <c r="DF613" s="18"/>
      <c r="DG613" s="18"/>
      <c r="DH613" s="18"/>
      <c r="DI613" s="18"/>
      <c r="DJ613" s="18"/>
      <c r="DK613" s="18"/>
      <c r="DL613" s="18"/>
      <c r="DM613" s="18"/>
      <c r="DN613" s="18"/>
      <c r="DO613" s="18"/>
      <c r="DP613" s="18"/>
    </row>
    <row r="614" spans="1:120" ht="17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18"/>
      <c r="DD614" s="18"/>
      <c r="DE614" s="18"/>
      <c r="DF614" s="18"/>
      <c r="DG614" s="18"/>
      <c r="DH614" s="18"/>
      <c r="DI614" s="18"/>
      <c r="DJ614" s="18"/>
      <c r="DK614" s="18"/>
      <c r="DL614" s="18"/>
      <c r="DM614" s="18"/>
      <c r="DN614" s="18"/>
      <c r="DO614" s="18"/>
      <c r="DP614" s="18"/>
    </row>
    <row r="615" spans="1:120" ht="17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E615" s="18"/>
      <c r="CF615" s="18"/>
      <c r="CG615" s="18"/>
      <c r="CH615" s="18"/>
      <c r="CI615" s="18"/>
      <c r="CJ615" s="18"/>
      <c r="CK615" s="18"/>
      <c r="CL615" s="18"/>
      <c r="CM615" s="18"/>
      <c r="CN615" s="18"/>
      <c r="CO615" s="18"/>
      <c r="CP615" s="18"/>
      <c r="CQ615" s="18"/>
      <c r="CR615" s="18"/>
      <c r="CS615" s="18"/>
      <c r="CT615" s="18"/>
      <c r="CU615" s="18"/>
      <c r="CV615" s="18"/>
      <c r="CW615" s="18"/>
      <c r="CX615" s="18"/>
      <c r="CY615" s="18"/>
      <c r="CZ615" s="18"/>
      <c r="DA615" s="18"/>
      <c r="DB615" s="18"/>
      <c r="DC615" s="18"/>
      <c r="DD615" s="18"/>
      <c r="DE615" s="18"/>
      <c r="DF615" s="18"/>
      <c r="DG615" s="18"/>
      <c r="DH615" s="18"/>
      <c r="DI615" s="18"/>
      <c r="DJ615" s="18"/>
      <c r="DK615" s="18"/>
      <c r="DL615" s="18"/>
      <c r="DM615" s="18"/>
      <c r="DN615" s="18"/>
      <c r="DO615" s="18"/>
      <c r="DP615" s="18"/>
    </row>
    <row r="616" spans="1:120" ht="17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18"/>
      <c r="CY616" s="18"/>
      <c r="CZ616" s="18"/>
      <c r="DA616" s="18"/>
      <c r="DB616" s="18"/>
      <c r="DC616" s="18"/>
      <c r="DD616" s="18"/>
      <c r="DE616" s="18"/>
      <c r="DF616" s="18"/>
      <c r="DG616" s="18"/>
      <c r="DH616" s="18"/>
      <c r="DI616" s="18"/>
      <c r="DJ616" s="18"/>
      <c r="DK616" s="18"/>
      <c r="DL616" s="18"/>
      <c r="DM616" s="18"/>
      <c r="DN616" s="18"/>
      <c r="DO616" s="18"/>
      <c r="DP616" s="18"/>
    </row>
    <row r="617" spans="1:120" ht="17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18"/>
      <c r="CY617" s="18"/>
      <c r="CZ617" s="18"/>
      <c r="DA617" s="18"/>
      <c r="DB617" s="18"/>
      <c r="DC617" s="18"/>
      <c r="DD617" s="18"/>
      <c r="DE617" s="18"/>
      <c r="DF617" s="18"/>
      <c r="DG617" s="18"/>
      <c r="DH617" s="18"/>
      <c r="DI617" s="18"/>
      <c r="DJ617" s="18"/>
      <c r="DK617" s="18"/>
      <c r="DL617" s="18"/>
      <c r="DM617" s="18"/>
      <c r="DN617" s="18"/>
      <c r="DO617" s="18"/>
      <c r="DP617" s="18"/>
    </row>
    <row r="618" spans="1:120" ht="17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E618" s="18"/>
      <c r="CF618" s="18"/>
      <c r="CG618" s="18"/>
      <c r="CH618" s="18"/>
      <c r="CI618" s="18"/>
      <c r="CJ618" s="18"/>
      <c r="CK618" s="18"/>
      <c r="CL618" s="18"/>
      <c r="CM618" s="18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18"/>
      <c r="CY618" s="18"/>
      <c r="CZ618" s="18"/>
      <c r="DA618" s="18"/>
      <c r="DB618" s="18"/>
      <c r="DC618" s="18"/>
      <c r="DD618" s="18"/>
      <c r="DE618" s="18"/>
      <c r="DF618" s="18"/>
      <c r="DG618" s="18"/>
      <c r="DH618" s="18"/>
      <c r="DI618" s="18"/>
      <c r="DJ618" s="18"/>
      <c r="DK618" s="18"/>
      <c r="DL618" s="18"/>
      <c r="DM618" s="18"/>
      <c r="DN618" s="18"/>
      <c r="DO618" s="18"/>
      <c r="DP618" s="18"/>
    </row>
    <row r="619" spans="1:120" ht="17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18"/>
      <c r="DD619" s="18"/>
      <c r="DE619" s="18"/>
      <c r="DF619" s="18"/>
      <c r="DG619" s="18"/>
      <c r="DH619" s="18"/>
      <c r="DI619" s="18"/>
      <c r="DJ619" s="18"/>
      <c r="DK619" s="18"/>
      <c r="DL619" s="18"/>
      <c r="DM619" s="18"/>
      <c r="DN619" s="18"/>
      <c r="DO619" s="18"/>
      <c r="DP619" s="18"/>
    </row>
    <row r="620" spans="1:120" ht="17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18"/>
      <c r="CY620" s="18"/>
      <c r="CZ620" s="18"/>
      <c r="DA620" s="18"/>
      <c r="DB620" s="18"/>
      <c r="DC620" s="18"/>
      <c r="DD620" s="18"/>
      <c r="DE620" s="18"/>
      <c r="DF620" s="18"/>
      <c r="DG620" s="18"/>
      <c r="DH620" s="18"/>
      <c r="DI620" s="18"/>
      <c r="DJ620" s="18"/>
      <c r="DK620" s="18"/>
      <c r="DL620" s="18"/>
      <c r="DM620" s="18"/>
      <c r="DN620" s="18"/>
      <c r="DO620" s="18"/>
      <c r="DP620" s="18"/>
    </row>
    <row r="621" spans="1:120" ht="17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  <c r="DG621" s="18"/>
      <c r="DH621" s="18"/>
      <c r="DI621" s="18"/>
      <c r="DJ621" s="18"/>
      <c r="DK621" s="18"/>
      <c r="DL621" s="18"/>
      <c r="DM621" s="18"/>
      <c r="DN621" s="18"/>
      <c r="DO621" s="18"/>
      <c r="DP621" s="18"/>
    </row>
    <row r="622" spans="1:120" ht="17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E622" s="18"/>
      <c r="CF622" s="18"/>
      <c r="CG622" s="18"/>
      <c r="CH622" s="18"/>
      <c r="CI622" s="18"/>
      <c r="CJ622" s="18"/>
      <c r="CK622" s="18"/>
      <c r="CL622" s="18"/>
      <c r="CM622" s="18"/>
      <c r="CN622" s="18"/>
      <c r="CO622" s="18"/>
      <c r="CP622" s="18"/>
      <c r="CQ622" s="18"/>
      <c r="CR622" s="18"/>
      <c r="CS622" s="18"/>
      <c r="CT622" s="18"/>
      <c r="CU622" s="18"/>
      <c r="CV622" s="18"/>
      <c r="CW622" s="18"/>
      <c r="CX622" s="18"/>
      <c r="CY622" s="18"/>
      <c r="CZ622" s="18"/>
      <c r="DA622" s="18"/>
      <c r="DB622" s="18"/>
      <c r="DC622" s="18"/>
      <c r="DD622" s="18"/>
      <c r="DE622" s="18"/>
      <c r="DF622" s="18"/>
      <c r="DG622" s="18"/>
      <c r="DH622" s="18"/>
      <c r="DI622" s="18"/>
      <c r="DJ622" s="18"/>
      <c r="DK622" s="18"/>
      <c r="DL622" s="18"/>
      <c r="DM622" s="18"/>
      <c r="DN622" s="18"/>
      <c r="DO622" s="18"/>
      <c r="DP622" s="18"/>
    </row>
    <row r="623" spans="1:120" ht="17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  <c r="BZ623" s="18"/>
      <c r="CA623" s="18"/>
      <c r="CB623" s="18"/>
      <c r="CC623" s="18"/>
      <c r="CD623" s="18"/>
      <c r="CE623" s="18"/>
      <c r="CF623" s="18"/>
      <c r="CG623" s="18"/>
      <c r="CH623" s="18"/>
      <c r="CI623" s="18"/>
      <c r="CJ623" s="18"/>
      <c r="CK623" s="18"/>
      <c r="CL623" s="18"/>
      <c r="CM623" s="18"/>
      <c r="CN623" s="18"/>
      <c r="CO623" s="18"/>
      <c r="CP623" s="18"/>
      <c r="CQ623" s="18"/>
      <c r="CR623" s="18"/>
      <c r="CS623" s="18"/>
      <c r="CT623" s="18"/>
      <c r="CU623" s="18"/>
      <c r="CV623" s="18"/>
      <c r="CW623" s="18"/>
      <c r="CX623" s="18"/>
      <c r="CY623" s="18"/>
      <c r="CZ623" s="18"/>
      <c r="DA623" s="18"/>
      <c r="DB623" s="18"/>
      <c r="DC623" s="18"/>
      <c r="DD623" s="18"/>
      <c r="DE623" s="18"/>
      <c r="DF623" s="18"/>
      <c r="DG623" s="18"/>
      <c r="DH623" s="18"/>
      <c r="DI623" s="18"/>
      <c r="DJ623" s="18"/>
      <c r="DK623" s="18"/>
      <c r="DL623" s="18"/>
      <c r="DM623" s="18"/>
      <c r="DN623" s="18"/>
      <c r="DO623" s="18"/>
      <c r="DP623" s="18"/>
    </row>
    <row r="624" spans="1:120" ht="17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E624" s="18"/>
      <c r="CF624" s="18"/>
      <c r="CG624" s="18"/>
      <c r="CH624" s="18"/>
      <c r="CI624" s="18"/>
      <c r="CJ624" s="18"/>
      <c r="CK624" s="18"/>
      <c r="CL624" s="18"/>
      <c r="CM624" s="18"/>
      <c r="CN624" s="18"/>
      <c r="CO624" s="18"/>
      <c r="CP624" s="18"/>
      <c r="CQ624" s="18"/>
      <c r="CR624" s="18"/>
      <c r="CS624" s="18"/>
      <c r="CT624" s="18"/>
      <c r="CU624" s="18"/>
      <c r="CV624" s="18"/>
      <c r="CW624" s="18"/>
      <c r="CX624" s="18"/>
      <c r="CY624" s="18"/>
      <c r="CZ624" s="18"/>
      <c r="DA624" s="18"/>
      <c r="DB624" s="18"/>
      <c r="DC624" s="18"/>
      <c r="DD624" s="18"/>
      <c r="DE624" s="18"/>
      <c r="DF624" s="18"/>
      <c r="DG624" s="18"/>
      <c r="DH624" s="18"/>
      <c r="DI624" s="18"/>
      <c r="DJ624" s="18"/>
      <c r="DK624" s="18"/>
      <c r="DL624" s="18"/>
      <c r="DM624" s="18"/>
      <c r="DN624" s="18"/>
      <c r="DO624" s="18"/>
      <c r="DP624" s="18"/>
    </row>
    <row r="625" spans="1:120" ht="17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  <c r="BX625" s="18"/>
      <c r="BY625" s="18"/>
      <c r="BZ625" s="18"/>
      <c r="CA625" s="18"/>
      <c r="CB625" s="18"/>
      <c r="CC625" s="18"/>
      <c r="CD625" s="18"/>
      <c r="CE625" s="18"/>
      <c r="CF625" s="18"/>
      <c r="CG625" s="18"/>
      <c r="CH625" s="18"/>
      <c r="CI625" s="18"/>
      <c r="CJ625" s="18"/>
      <c r="CK625" s="18"/>
      <c r="CL625" s="18"/>
      <c r="CM625" s="18"/>
      <c r="CN625" s="18"/>
      <c r="CO625" s="18"/>
      <c r="CP625" s="18"/>
      <c r="CQ625" s="18"/>
      <c r="CR625" s="18"/>
      <c r="CS625" s="18"/>
      <c r="CT625" s="18"/>
      <c r="CU625" s="18"/>
      <c r="CV625" s="18"/>
      <c r="CW625" s="18"/>
      <c r="CX625" s="18"/>
      <c r="CY625" s="18"/>
      <c r="CZ625" s="18"/>
      <c r="DA625" s="18"/>
      <c r="DB625" s="18"/>
      <c r="DC625" s="18"/>
      <c r="DD625" s="18"/>
      <c r="DE625" s="18"/>
      <c r="DF625" s="18"/>
      <c r="DG625" s="18"/>
      <c r="DH625" s="18"/>
      <c r="DI625" s="18"/>
      <c r="DJ625" s="18"/>
      <c r="DK625" s="18"/>
      <c r="DL625" s="18"/>
      <c r="DM625" s="18"/>
      <c r="DN625" s="18"/>
      <c r="DO625" s="18"/>
      <c r="DP625" s="18"/>
    </row>
    <row r="626" spans="1:120" ht="17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  <c r="CB626" s="18"/>
      <c r="CC626" s="18"/>
      <c r="CD626" s="18"/>
      <c r="CE626" s="18"/>
      <c r="CF626" s="18"/>
      <c r="CG626" s="18"/>
      <c r="CH626" s="18"/>
      <c r="CI626" s="18"/>
      <c r="CJ626" s="18"/>
      <c r="CK626" s="18"/>
      <c r="CL626" s="18"/>
      <c r="CM626" s="18"/>
      <c r="CN626" s="18"/>
      <c r="CO626" s="18"/>
      <c r="CP626" s="18"/>
      <c r="CQ626" s="18"/>
      <c r="CR626" s="18"/>
      <c r="CS626" s="18"/>
      <c r="CT626" s="18"/>
      <c r="CU626" s="18"/>
      <c r="CV626" s="18"/>
      <c r="CW626" s="18"/>
      <c r="CX626" s="18"/>
      <c r="CY626" s="18"/>
      <c r="CZ626" s="18"/>
      <c r="DA626" s="18"/>
      <c r="DB626" s="18"/>
      <c r="DC626" s="18"/>
      <c r="DD626" s="18"/>
      <c r="DE626" s="18"/>
      <c r="DF626" s="18"/>
      <c r="DG626" s="18"/>
      <c r="DH626" s="18"/>
      <c r="DI626" s="18"/>
      <c r="DJ626" s="18"/>
      <c r="DK626" s="18"/>
      <c r="DL626" s="18"/>
      <c r="DM626" s="18"/>
      <c r="DN626" s="18"/>
      <c r="DO626" s="18"/>
      <c r="DP626" s="18"/>
    </row>
    <row r="627" spans="1:120" ht="17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  <c r="CB627" s="18"/>
      <c r="CC627" s="18"/>
      <c r="CD627" s="18"/>
      <c r="CE627" s="18"/>
      <c r="CF627" s="18"/>
      <c r="CG627" s="18"/>
      <c r="CH627" s="18"/>
      <c r="CI627" s="18"/>
      <c r="CJ627" s="18"/>
      <c r="CK627" s="18"/>
      <c r="CL627" s="18"/>
      <c r="CM627" s="18"/>
      <c r="CN627" s="18"/>
      <c r="CO627" s="18"/>
      <c r="CP627" s="18"/>
      <c r="CQ627" s="18"/>
      <c r="CR627" s="18"/>
      <c r="CS627" s="18"/>
      <c r="CT627" s="18"/>
      <c r="CU627" s="18"/>
      <c r="CV627" s="18"/>
      <c r="CW627" s="18"/>
      <c r="CX627" s="18"/>
      <c r="CY627" s="18"/>
      <c r="CZ627" s="18"/>
      <c r="DA627" s="18"/>
      <c r="DB627" s="18"/>
      <c r="DC627" s="18"/>
      <c r="DD627" s="18"/>
      <c r="DE627" s="18"/>
      <c r="DF627" s="18"/>
      <c r="DG627" s="18"/>
      <c r="DH627" s="18"/>
      <c r="DI627" s="18"/>
      <c r="DJ627" s="18"/>
      <c r="DK627" s="18"/>
      <c r="DL627" s="18"/>
      <c r="DM627" s="18"/>
      <c r="DN627" s="18"/>
      <c r="DO627" s="18"/>
      <c r="DP627" s="18"/>
    </row>
    <row r="628" spans="1:120" ht="17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  <c r="CB628" s="18"/>
      <c r="CC628" s="18"/>
      <c r="CD628" s="18"/>
      <c r="CE628" s="18"/>
      <c r="CF628" s="18"/>
      <c r="CG628" s="18"/>
      <c r="CH628" s="18"/>
      <c r="CI628" s="18"/>
      <c r="CJ628" s="18"/>
      <c r="CK628" s="18"/>
      <c r="CL628" s="18"/>
      <c r="CM628" s="18"/>
      <c r="CN628" s="18"/>
      <c r="CO628" s="18"/>
      <c r="CP628" s="18"/>
      <c r="CQ628" s="18"/>
      <c r="CR628" s="18"/>
      <c r="CS628" s="18"/>
      <c r="CT628" s="18"/>
      <c r="CU628" s="18"/>
      <c r="CV628" s="18"/>
      <c r="CW628" s="18"/>
      <c r="CX628" s="18"/>
      <c r="CY628" s="18"/>
      <c r="CZ628" s="18"/>
      <c r="DA628" s="18"/>
      <c r="DB628" s="18"/>
      <c r="DC628" s="18"/>
      <c r="DD628" s="18"/>
      <c r="DE628" s="18"/>
      <c r="DF628" s="18"/>
      <c r="DG628" s="18"/>
      <c r="DH628" s="18"/>
      <c r="DI628" s="18"/>
      <c r="DJ628" s="18"/>
      <c r="DK628" s="18"/>
      <c r="DL628" s="18"/>
      <c r="DM628" s="18"/>
      <c r="DN628" s="18"/>
      <c r="DO628" s="18"/>
      <c r="DP628" s="18"/>
    </row>
    <row r="629" spans="1:120" ht="17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E629" s="18"/>
      <c r="CF629" s="18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18"/>
      <c r="CY629" s="18"/>
      <c r="CZ629" s="18"/>
      <c r="DA629" s="18"/>
      <c r="DB629" s="18"/>
      <c r="DC629" s="18"/>
      <c r="DD629" s="18"/>
      <c r="DE629" s="18"/>
      <c r="DF629" s="18"/>
      <c r="DG629" s="18"/>
      <c r="DH629" s="18"/>
      <c r="DI629" s="18"/>
      <c r="DJ629" s="18"/>
      <c r="DK629" s="18"/>
      <c r="DL629" s="18"/>
      <c r="DM629" s="18"/>
      <c r="DN629" s="18"/>
      <c r="DO629" s="18"/>
      <c r="DP629" s="18"/>
    </row>
    <row r="630" spans="1:120" ht="17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  <c r="CD630" s="18"/>
      <c r="CE630" s="18"/>
      <c r="CF630" s="18"/>
      <c r="CG630" s="18"/>
      <c r="CH630" s="18"/>
      <c r="CI630" s="18"/>
      <c r="CJ630" s="18"/>
      <c r="CK630" s="18"/>
      <c r="CL630" s="18"/>
      <c r="CM630" s="18"/>
      <c r="CN630" s="18"/>
      <c r="CO630" s="18"/>
      <c r="CP630" s="18"/>
      <c r="CQ630" s="18"/>
      <c r="CR630" s="18"/>
      <c r="CS630" s="18"/>
      <c r="CT630" s="18"/>
      <c r="CU630" s="18"/>
      <c r="CV630" s="18"/>
      <c r="CW630" s="18"/>
      <c r="CX630" s="18"/>
      <c r="CY630" s="18"/>
      <c r="CZ630" s="18"/>
      <c r="DA630" s="18"/>
      <c r="DB630" s="18"/>
      <c r="DC630" s="18"/>
      <c r="DD630" s="18"/>
      <c r="DE630" s="18"/>
      <c r="DF630" s="18"/>
      <c r="DG630" s="18"/>
      <c r="DH630" s="18"/>
      <c r="DI630" s="18"/>
      <c r="DJ630" s="18"/>
      <c r="DK630" s="18"/>
      <c r="DL630" s="18"/>
      <c r="DM630" s="18"/>
      <c r="DN630" s="18"/>
      <c r="DO630" s="18"/>
      <c r="DP630" s="18"/>
    </row>
    <row r="631" spans="1:120" ht="17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  <c r="CD631" s="18"/>
      <c r="CE631" s="18"/>
      <c r="CF631" s="18"/>
      <c r="CG631" s="18"/>
      <c r="CH631" s="18"/>
      <c r="CI631" s="18"/>
      <c r="CJ631" s="18"/>
      <c r="CK631" s="18"/>
      <c r="CL631" s="18"/>
      <c r="CM631" s="18"/>
      <c r="CN631" s="18"/>
      <c r="CO631" s="18"/>
      <c r="CP631" s="18"/>
      <c r="CQ631" s="18"/>
      <c r="CR631" s="18"/>
      <c r="CS631" s="18"/>
      <c r="CT631" s="18"/>
      <c r="CU631" s="18"/>
      <c r="CV631" s="18"/>
      <c r="CW631" s="18"/>
      <c r="CX631" s="18"/>
      <c r="CY631" s="18"/>
      <c r="CZ631" s="18"/>
      <c r="DA631" s="18"/>
      <c r="DB631" s="18"/>
      <c r="DC631" s="18"/>
      <c r="DD631" s="18"/>
      <c r="DE631" s="18"/>
      <c r="DF631" s="18"/>
      <c r="DG631" s="18"/>
      <c r="DH631" s="18"/>
      <c r="DI631" s="18"/>
      <c r="DJ631" s="18"/>
      <c r="DK631" s="18"/>
      <c r="DL631" s="18"/>
      <c r="DM631" s="18"/>
      <c r="DN631" s="18"/>
      <c r="DO631" s="18"/>
      <c r="DP631" s="18"/>
    </row>
    <row r="632" spans="1:120" ht="17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  <c r="CD632" s="18"/>
      <c r="CE632" s="18"/>
      <c r="CF632" s="18"/>
      <c r="CG632" s="18"/>
      <c r="CH632" s="18"/>
      <c r="CI632" s="18"/>
      <c r="CJ632" s="18"/>
      <c r="CK632" s="18"/>
      <c r="CL632" s="18"/>
      <c r="CM632" s="18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18"/>
      <c r="CY632" s="18"/>
      <c r="CZ632" s="18"/>
      <c r="DA632" s="18"/>
      <c r="DB632" s="18"/>
      <c r="DC632" s="18"/>
      <c r="DD632" s="18"/>
      <c r="DE632" s="18"/>
      <c r="DF632" s="18"/>
      <c r="DG632" s="18"/>
      <c r="DH632" s="18"/>
      <c r="DI632" s="18"/>
      <c r="DJ632" s="18"/>
      <c r="DK632" s="18"/>
      <c r="DL632" s="18"/>
      <c r="DM632" s="18"/>
      <c r="DN632" s="18"/>
      <c r="DO632" s="18"/>
      <c r="DP632" s="18"/>
    </row>
    <row r="633" spans="1:120" ht="17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  <c r="CD633" s="18"/>
      <c r="CE633" s="18"/>
      <c r="CF633" s="18"/>
      <c r="CG633" s="18"/>
      <c r="CH633" s="18"/>
      <c r="CI633" s="18"/>
      <c r="CJ633" s="18"/>
      <c r="CK633" s="18"/>
      <c r="CL633" s="18"/>
      <c r="CM633" s="18"/>
      <c r="CN633" s="18"/>
      <c r="CO633" s="18"/>
      <c r="CP633" s="18"/>
      <c r="CQ633" s="18"/>
      <c r="CR633" s="18"/>
      <c r="CS633" s="18"/>
      <c r="CT633" s="18"/>
      <c r="CU633" s="18"/>
      <c r="CV633" s="18"/>
      <c r="CW633" s="18"/>
      <c r="CX633" s="18"/>
      <c r="CY633" s="18"/>
      <c r="CZ633" s="18"/>
      <c r="DA633" s="18"/>
      <c r="DB633" s="18"/>
      <c r="DC633" s="18"/>
      <c r="DD633" s="18"/>
      <c r="DE633" s="18"/>
      <c r="DF633" s="18"/>
      <c r="DG633" s="18"/>
      <c r="DH633" s="18"/>
      <c r="DI633" s="18"/>
      <c r="DJ633" s="18"/>
      <c r="DK633" s="18"/>
      <c r="DL633" s="18"/>
      <c r="DM633" s="18"/>
      <c r="DN633" s="18"/>
      <c r="DO633" s="18"/>
      <c r="DP633" s="18"/>
    </row>
    <row r="634" spans="1:120" ht="17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E634" s="18"/>
      <c r="CF634" s="18"/>
      <c r="CG634" s="18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18"/>
      <c r="CY634" s="18"/>
      <c r="CZ634" s="18"/>
      <c r="DA634" s="18"/>
      <c r="DB634" s="18"/>
      <c r="DC634" s="18"/>
      <c r="DD634" s="18"/>
      <c r="DE634" s="18"/>
      <c r="DF634" s="18"/>
      <c r="DG634" s="18"/>
      <c r="DH634" s="18"/>
      <c r="DI634" s="18"/>
      <c r="DJ634" s="18"/>
      <c r="DK634" s="18"/>
      <c r="DL634" s="18"/>
      <c r="DM634" s="18"/>
      <c r="DN634" s="18"/>
      <c r="DO634" s="18"/>
      <c r="DP634" s="18"/>
    </row>
    <row r="635" spans="1:120" ht="17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  <c r="CD635" s="18"/>
      <c r="CE635" s="18"/>
      <c r="CF635" s="18"/>
      <c r="CG635" s="18"/>
      <c r="CH635" s="18"/>
      <c r="CI635" s="18"/>
      <c r="CJ635" s="18"/>
      <c r="CK635" s="18"/>
      <c r="CL635" s="18"/>
      <c r="CM635" s="18"/>
      <c r="CN635" s="18"/>
      <c r="CO635" s="18"/>
      <c r="CP635" s="18"/>
      <c r="CQ635" s="18"/>
      <c r="CR635" s="18"/>
      <c r="CS635" s="18"/>
      <c r="CT635" s="18"/>
      <c r="CU635" s="18"/>
      <c r="CV635" s="18"/>
      <c r="CW635" s="18"/>
      <c r="CX635" s="18"/>
      <c r="CY635" s="18"/>
      <c r="CZ635" s="18"/>
      <c r="DA635" s="18"/>
      <c r="DB635" s="18"/>
      <c r="DC635" s="18"/>
      <c r="DD635" s="18"/>
      <c r="DE635" s="18"/>
      <c r="DF635" s="18"/>
      <c r="DG635" s="18"/>
      <c r="DH635" s="18"/>
      <c r="DI635" s="18"/>
      <c r="DJ635" s="18"/>
      <c r="DK635" s="18"/>
      <c r="DL635" s="18"/>
      <c r="DM635" s="18"/>
      <c r="DN635" s="18"/>
      <c r="DO635" s="18"/>
      <c r="DP635" s="18"/>
    </row>
    <row r="636" spans="1:120" ht="17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  <c r="CD636" s="18"/>
      <c r="CE636" s="18"/>
      <c r="CF636" s="18"/>
      <c r="CG636" s="18"/>
      <c r="CH636" s="18"/>
      <c r="CI636" s="18"/>
      <c r="CJ636" s="18"/>
      <c r="CK636" s="18"/>
      <c r="CL636" s="18"/>
      <c r="CM636" s="18"/>
      <c r="CN636" s="18"/>
      <c r="CO636" s="18"/>
      <c r="CP636" s="18"/>
      <c r="CQ636" s="18"/>
      <c r="CR636" s="18"/>
      <c r="CS636" s="18"/>
      <c r="CT636" s="18"/>
      <c r="CU636" s="18"/>
      <c r="CV636" s="18"/>
      <c r="CW636" s="18"/>
      <c r="CX636" s="18"/>
      <c r="CY636" s="18"/>
      <c r="CZ636" s="18"/>
      <c r="DA636" s="18"/>
      <c r="DB636" s="18"/>
      <c r="DC636" s="18"/>
      <c r="DD636" s="18"/>
      <c r="DE636" s="18"/>
      <c r="DF636" s="18"/>
      <c r="DG636" s="18"/>
      <c r="DH636" s="18"/>
      <c r="DI636" s="18"/>
      <c r="DJ636" s="18"/>
      <c r="DK636" s="18"/>
      <c r="DL636" s="18"/>
      <c r="DM636" s="18"/>
      <c r="DN636" s="18"/>
      <c r="DO636" s="18"/>
      <c r="DP636" s="18"/>
    </row>
    <row r="637" spans="1:120" ht="17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  <c r="CB637" s="18"/>
      <c r="CC637" s="18"/>
      <c r="CD637" s="18"/>
      <c r="CE637" s="18"/>
      <c r="CF637" s="18"/>
      <c r="CG637" s="18"/>
      <c r="CH637" s="18"/>
      <c r="CI637" s="18"/>
      <c r="CJ637" s="18"/>
      <c r="CK637" s="18"/>
      <c r="CL637" s="18"/>
      <c r="CM637" s="18"/>
      <c r="CN637" s="18"/>
      <c r="CO637" s="18"/>
      <c r="CP637" s="18"/>
      <c r="CQ637" s="18"/>
      <c r="CR637" s="18"/>
      <c r="CS637" s="18"/>
      <c r="CT637" s="18"/>
      <c r="CU637" s="18"/>
      <c r="CV637" s="18"/>
      <c r="CW637" s="18"/>
      <c r="CX637" s="18"/>
      <c r="CY637" s="18"/>
      <c r="CZ637" s="18"/>
      <c r="DA637" s="18"/>
      <c r="DB637" s="18"/>
      <c r="DC637" s="18"/>
      <c r="DD637" s="18"/>
      <c r="DE637" s="18"/>
      <c r="DF637" s="18"/>
      <c r="DG637" s="18"/>
      <c r="DH637" s="18"/>
      <c r="DI637" s="18"/>
      <c r="DJ637" s="18"/>
      <c r="DK637" s="18"/>
      <c r="DL637" s="18"/>
      <c r="DM637" s="18"/>
      <c r="DN637" s="18"/>
      <c r="DO637" s="18"/>
      <c r="DP637" s="18"/>
    </row>
    <row r="638" spans="1:120" ht="17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  <c r="CD638" s="18"/>
      <c r="CE638" s="18"/>
      <c r="CF638" s="18"/>
      <c r="CG638" s="18"/>
      <c r="CH638" s="18"/>
      <c r="CI638" s="18"/>
      <c r="CJ638" s="18"/>
      <c r="CK638" s="18"/>
      <c r="CL638" s="18"/>
      <c r="CM638" s="18"/>
      <c r="CN638" s="18"/>
      <c r="CO638" s="18"/>
      <c r="CP638" s="18"/>
      <c r="CQ638" s="18"/>
      <c r="CR638" s="18"/>
      <c r="CS638" s="18"/>
      <c r="CT638" s="18"/>
      <c r="CU638" s="18"/>
      <c r="CV638" s="18"/>
      <c r="CW638" s="18"/>
      <c r="CX638" s="18"/>
      <c r="CY638" s="18"/>
      <c r="CZ638" s="18"/>
      <c r="DA638" s="18"/>
      <c r="DB638" s="18"/>
      <c r="DC638" s="18"/>
      <c r="DD638" s="18"/>
      <c r="DE638" s="18"/>
      <c r="DF638" s="18"/>
      <c r="DG638" s="18"/>
      <c r="DH638" s="18"/>
      <c r="DI638" s="18"/>
      <c r="DJ638" s="18"/>
      <c r="DK638" s="18"/>
      <c r="DL638" s="18"/>
      <c r="DM638" s="18"/>
      <c r="DN638" s="18"/>
      <c r="DO638" s="18"/>
      <c r="DP638" s="18"/>
    </row>
    <row r="639" spans="1:120" ht="17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  <c r="CZ639" s="18"/>
      <c r="DA639" s="18"/>
      <c r="DB639" s="18"/>
      <c r="DC639" s="18"/>
      <c r="DD639" s="18"/>
      <c r="DE639" s="18"/>
      <c r="DF639" s="18"/>
      <c r="DG639" s="18"/>
      <c r="DH639" s="18"/>
      <c r="DI639" s="18"/>
      <c r="DJ639" s="18"/>
      <c r="DK639" s="18"/>
      <c r="DL639" s="18"/>
      <c r="DM639" s="18"/>
      <c r="DN639" s="18"/>
      <c r="DO639" s="18"/>
      <c r="DP639" s="18"/>
    </row>
    <row r="640" spans="1:120" ht="17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E640" s="18"/>
      <c r="CF640" s="18"/>
      <c r="CG640" s="18"/>
      <c r="CH640" s="18"/>
      <c r="CI640" s="18"/>
      <c r="CJ640" s="18"/>
      <c r="CK640" s="18"/>
      <c r="CL640" s="18"/>
      <c r="CM640" s="18"/>
      <c r="CN640" s="18"/>
      <c r="CO640" s="18"/>
      <c r="CP640" s="18"/>
      <c r="CQ640" s="18"/>
      <c r="CR640" s="18"/>
      <c r="CS640" s="18"/>
      <c r="CT640" s="18"/>
      <c r="CU640" s="18"/>
      <c r="CV640" s="18"/>
      <c r="CW640" s="18"/>
      <c r="CX640" s="18"/>
      <c r="CY640" s="18"/>
      <c r="CZ640" s="18"/>
      <c r="DA640" s="18"/>
      <c r="DB640" s="18"/>
      <c r="DC640" s="18"/>
      <c r="DD640" s="18"/>
      <c r="DE640" s="18"/>
      <c r="DF640" s="18"/>
      <c r="DG640" s="18"/>
      <c r="DH640" s="18"/>
      <c r="DI640" s="18"/>
      <c r="DJ640" s="18"/>
      <c r="DK640" s="18"/>
      <c r="DL640" s="18"/>
      <c r="DM640" s="18"/>
      <c r="DN640" s="18"/>
      <c r="DO640" s="18"/>
      <c r="DP640" s="18"/>
    </row>
    <row r="641" spans="1:120" ht="17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18"/>
      <c r="CY641" s="18"/>
      <c r="CZ641" s="18"/>
      <c r="DA641" s="18"/>
      <c r="DB641" s="18"/>
      <c r="DC641" s="18"/>
      <c r="DD641" s="18"/>
      <c r="DE641" s="18"/>
      <c r="DF641" s="18"/>
      <c r="DG641" s="18"/>
      <c r="DH641" s="18"/>
      <c r="DI641" s="18"/>
      <c r="DJ641" s="18"/>
      <c r="DK641" s="18"/>
      <c r="DL641" s="18"/>
      <c r="DM641" s="18"/>
      <c r="DN641" s="18"/>
      <c r="DO641" s="18"/>
      <c r="DP641" s="18"/>
    </row>
    <row r="642" spans="1:120" ht="17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E642" s="18"/>
      <c r="CF642" s="18"/>
      <c r="CG642" s="18"/>
      <c r="CH642" s="18"/>
      <c r="CI642" s="18"/>
      <c r="CJ642" s="18"/>
      <c r="CK642" s="18"/>
      <c r="CL642" s="18"/>
      <c r="CM642" s="18"/>
      <c r="CN642" s="18"/>
      <c r="CO642" s="18"/>
      <c r="CP642" s="18"/>
      <c r="CQ642" s="18"/>
      <c r="CR642" s="18"/>
      <c r="CS642" s="18"/>
      <c r="CT642" s="18"/>
      <c r="CU642" s="18"/>
      <c r="CV642" s="18"/>
      <c r="CW642" s="18"/>
      <c r="CX642" s="18"/>
      <c r="CY642" s="18"/>
      <c r="CZ642" s="18"/>
      <c r="DA642" s="18"/>
      <c r="DB642" s="18"/>
      <c r="DC642" s="18"/>
      <c r="DD642" s="18"/>
      <c r="DE642" s="18"/>
      <c r="DF642" s="18"/>
      <c r="DG642" s="18"/>
      <c r="DH642" s="18"/>
      <c r="DI642" s="18"/>
      <c r="DJ642" s="18"/>
      <c r="DK642" s="18"/>
      <c r="DL642" s="18"/>
      <c r="DM642" s="18"/>
      <c r="DN642" s="18"/>
      <c r="DO642" s="18"/>
      <c r="DP642" s="18"/>
    </row>
    <row r="643" spans="1:120" ht="17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E643" s="18"/>
      <c r="CF643" s="18"/>
      <c r="CG643" s="18"/>
      <c r="CH643" s="18"/>
      <c r="CI643" s="18"/>
      <c r="CJ643" s="18"/>
      <c r="CK643" s="18"/>
      <c r="CL643" s="18"/>
      <c r="CM643" s="18"/>
      <c r="CN643" s="18"/>
      <c r="CO643" s="18"/>
      <c r="CP643" s="18"/>
      <c r="CQ643" s="18"/>
      <c r="CR643" s="18"/>
      <c r="CS643" s="18"/>
      <c r="CT643" s="18"/>
      <c r="CU643" s="18"/>
      <c r="CV643" s="18"/>
      <c r="CW643" s="18"/>
      <c r="CX643" s="18"/>
      <c r="CY643" s="18"/>
      <c r="CZ643" s="18"/>
      <c r="DA643" s="18"/>
      <c r="DB643" s="18"/>
      <c r="DC643" s="18"/>
      <c r="DD643" s="18"/>
      <c r="DE643" s="18"/>
      <c r="DF643" s="18"/>
      <c r="DG643" s="18"/>
      <c r="DH643" s="18"/>
      <c r="DI643" s="18"/>
      <c r="DJ643" s="18"/>
      <c r="DK643" s="18"/>
      <c r="DL643" s="18"/>
      <c r="DM643" s="18"/>
      <c r="DN643" s="18"/>
      <c r="DO643" s="18"/>
      <c r="DP643" s="18"/>
    </row>
    <row r="644" spans="1:120" ht="17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  <c r="CB644" s="18"/>
      <c r="CC644" s="18"/>
      <c r="CD644" s="18"/>
      <c r="CE644" s="18"/>
      <c r="CF644" s="18"/>
      <c r="CG644" s="18"/>
      <c r="CH644" s="18"/>
      <c r="CI644" s="18"/>
      <c r="CJ644" s="18"/>
      <c r="CK644" s="18"/>
      <c r="CL644" s="18"/>
      <c r="CM644" s="18"/>
      <c r="CN644" s="18"/>
      <c r="CO644" s="18"/>
      <c r="CP644" s="18"/>
      <c r="CQ644" s="18"/>
      <c r="CR644" s="18"/>
      <c r="CS644" s="18"/>
      <c r="CT644" s="18"/>
      <c r="CU644" s="18"/>
      <c r="CV644" s="18"/>
      <c r="CW644" s="18"/>
      <c r="CX644" s="18"/>
      <c r="CY644" s="18"/>
      <c r="CZ644" s="18"/>
      <c r="DA644" s="18"/>
      <c r="DB644" s="18"/>
      <c r="DC644" s="18"/>
      <c r="DD644" s="18"/>
      <c r="DE644" s="18"/>
      <c r="DF644" s="18"/>
      <c r="DG644" s="18"/>
      <c r="DH644" s="18"/>
      <c r="DI644" s="18"/>
      <c r="DJ644" s="18"/>
      <c r="DK644" s="18"/>
      <c r="DL644" s="18"/>
      <c r="DM644" s="18"/>
      <c r="DN644" s="18"/>
      <c r="DO644" s="18"/>
      <c r="DP644" s="18"/>
    </row>
    <row r="645" spans="1:120" ht="17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E645" s="18"/>
      <c r="CF645" s="18"/>
      <c r="CG645" s="18"/>
      <c r="CH645" s="18"/>
      <c r="CI645" s="18"/>
      <c r="CJ645" s="18"/>
      <c r="CK645" s="18"/>
      <c r="CL645" s="18"/>
      <c r="CM645" s="18"/>
      <c r="CN645" s="18"/>
      <c r="CO645" s="18"/>
      <c r="CP645" s="18"/>
      <c r="CQ645" s="18"/>
      <c r="CR645" s="18"/>
      <c r="CS645" s="18"/>
      <c r="CT645" s="18"/>
      <c r="CU645" s="18"/>
      <c r="CV645" s="18"/>
      <c r="CW645" s="18"/>
      <c r="CX645" s="18"/>
      <c r="CY645" s="18"/>
      <c r="CZ645" s="18"/>
      <c r="DA645" s="18"/>
      <c r="DB645" s="18"/>
      <c r="DC645" s="18"/>
      <c r="DD645" s="18"/>
      <c r="DE645" s="18"/>
      <c r="DF645" s="18"/>
      <c r="DG645" s="18"/>
      <c r="DH645" s="18"/>
      <c r="DI645" s="18"/>
      <c r="DJ645" s="18"/>
      <c r="DK645" s="18"/>
      <c r="DL645" s="18"/>
      <c r="DM645" s="18"/>
      <c r="DN645" s="18"/>
      <c r="DO645" s="18"/>
      <c r="DP645" s="18"/>
    </row>
    <row r="646" spans="1:120" ht="17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18"/>
      <c r="CY646" s="18"/>
      <c r="CZ646" s="18"/>
      <c r="DA646" s="18"/>
      <c r="DB646" s="18"/>
      <c r="DC646" s="18"/>
      <c r="DD646" s="18"/>
      <c r="DE646" s="18"/>
      <c r="DF646" s="18"/>
      <c r="DG646" s="18"/>
      <c r="DH646" s="18"/>
      <c r="DI646" s="18"/>
      <c r="DJ646" s="18"/>
      <c r="DK646" s="18"/>
      <c r="DL646" s="18"/>
      <c r="DM646" s="18"/>
      <c r="DN646" s="18"/>
      <c r="DO646" s="18"/>
      <c r="DP646" s="18"/>
    </row>
    <row r="647" spans="1:120" ht="17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18"/>
      <c r="DC647" s="18"/>
      <c r="DD647" s="18"/>
      <c r="DE647" s="18"/>
      <c r="DF647" s="18"/>
      <c r="DG647" s="18"/>
      <c r="DH647" s="18"/>
      <c r="DI647" s="18"/>
      <c r="DJ647" s="18"/>
      <c r="DK647" s="18"/>
      <c r="DL647" s="18"/>
      <c r="DM647" s="18"/>
      <c r="DN647" s="18"/>
      <c r="DO647" s="18"/>
      <c r="DP647" s="18"/>
    </row>
    <row r="648" spans="1:120" ht="17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E648" s="18"/>
      <c r="CF648" s="18"/>
      <c r="CG648" s="18"/>
      <c r="CH648" s="18"/>
      <c r="CI648" s="18"/>
      <c r="CJ648" s="18"/>
      <c r="CK648" s="18"/>
      <c r="CL648" s="18"/>
      <c r="CM648" s="18"/>
      <c r="CN648" s="18"/>
      <c r="CO648" s="18"/>
      <c r="CP648" s="18"/>
      <c r="CQ648" s="18"/>
      <c r="CR648" s="18"/>
      <c r="CS648" s="18"/>
      <c r="CT648" s="18"/>
      <c r="CU648" s="18"/>
      <c r="CV648" s="18"/>
      <c r="CW648" s="18"/>
      <c r="CX648" s="18"/>
      <c r="CY648" s="18"/>
      <c r="CZ648" s="18"/>
      <c r="DA648" s="18"/>
      <c r="DB648" s="18"/>
      <c r="DC648" s="18"/>
      <c r="DD648" s="18"/>
      <c r="DE648" s="18"/>
      <c r="DF648" s="18"/>
      <c r="DG648" s="18"/>
      <c r="DH648" s="18"/>
      <c r="DI648" s="18"/>
      <c r="DJ648" s="18"/>
      <c r="DK648" s="18"/>
      <c r="DL648" s="18"/>
      <c r="DM648" s="18"/>
      <c r="DN648" s="18"/>
      <c r="DO648" s="18"/>
      <c r="DP648" s="18"/>
    </row>
    <row r="649" spans="1:120" ht="17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8"/>
      <c r="DC649" s="18"/>
      <c r="DD649" s="18"/>
      <c r="DE649" s="18"/>
      <c r="DF649" s="18"/>
      <c r="DG649" s="18"/>
      <c r="DH649" s="18"/>
      <c r="DI649" s="18"/>
      <c r="DJ649" s="18"/>
      <c r="DK649" s="18"/>
      <c r="DL649" s="18"/>
      <c r="DM649" s="18"/>
      <c r="DN649" s="18"/>
      <c r="DO649" s="18"/>
      <c r="DP649" s="18"/>
    </row>
    <row r="650" spans="1:120" ht="17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E650" s="18"/>
      <c r="CF650" s="18"/>
      <c r="CG650" s="18"/>
      <c r="CH650" s="18"/>
      <c r="CI650" s="18"/>
      <c r="CJ650" s="18"/>
      <c r="CK650" s="18"/>
      <c r="CL650" s="18"/>
      <c r="CM650" s="18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18"/>
      <c r="CY650" s="18"/>
      <c r="CZ650" s="18"/>
      <c r="DA650" s="18"/>
      <c r="DB650" s="18"/>
      <c r="DC650" s="18"/>
      <c r="DD650" s="18"/>
      <c r="DE650" s="18"/>
      <c r="DF650" s="18"/>
      <c r="DG650" s="18"/>
      <c r="DH650" s="18"/>
      <c r="DI650" s="18"/>
      <c r="DJ650" s="18"/>
      <c r="DK650" s="18"/>
      <c r="DL650" s="18"/>
      <c r="DM650" s="18"/>
      <c r="DN650" s="18"/>
      <c r="DO650" s="18"/>
      <c r="DP650" s="18"/>
    </row>
    <row r="651" spans="1:120" ht="17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E651" s="18"/>
      <c r="CF651" s="18"/>
      <c r="CG651" s="18"/>
      <c r="CH651" s="18"/>
      <c r="CI651" s="18"/>
      <c r="CJ651" s="18"/>
      <c r="CK651" s="18"/>
      <c r="CL651" s="18"/>
      <c r="CM651" s="18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18"/>
      <c r="CY651" s="18"/>
      <c r="CZ651" s="18"/>
      <c r="DA651" s="18"/>
      <c r="DB651" s="18"/>
      <c r="DC651" s="18"/>
      <c r="DD651" s="18"/>
      <c r="DE651" s="18"/>
      <c r="DF651" s="18"/>
      <c r="DG651" s="18"/>
      <c r="DH651" s="18"/>
      <c r="DI651" s="18"/>
      <c r="DJ651" s="18"/>
      <c r="DK651" s="18"/>
      <c r="DL651" s="18"/>
      <c r="DM651" s="18"/>
      <c r="DN651" s="18"/>
      <c r="DO651" s="18"/>
      <c r="DP651" s="18"/>
    </row>
    <row r="652" spans="1:120" ht="17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18"/>
      <c r="DD652" s="18"/>
      <c r="DE652" s="18"/>
      <c r="DF652" s="18"/>
      <c r="DG652" s="18"/>
      <c r="DH652" s="18"/>
      <c r="DI652" s="18"/>
      <c r="DJ652" s="18"/>
      <c r="DK652" s="18"/>
      <c r="DL652" s="18"/>
      <c r="DM652" s="18"/>
      <c r="DN652" s="18"/>
      <c r="DO652" s="18"/>
      <c r="DP652" s="18"/>
    </row>
    <row r="653" spans="1:120" ht="17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E653" s="18"/>
      <c r="CF653" s="18"/>
      <c r="CG653" s="18"/>
      <c r="CH653" s="18"/>
      <c r="CI653" s="18"/>
      <c r="CJ653" s="18"/>
      <c r="CK653" s="18"/>
      <c r="CL653" s="18"/>
      <c r="CM653" s="18"/>
      <c r="CN653" s="18"/>
      <c r="CO653" s="18"/>
      <c r="CP653" s="18"/>
      <c r="CQ653" s="18"/>
      <c r="CR653" s="18"/>
      <c r="CS653" s="18"/>
      <c r="CT653" s="18"/>
      <c r="CU653" s="18"/>
      <c r="CV653" s="18"/>
      <c r="CW653" s="18"/>
      <c r="CX653" s="18"/>
      <c r="CY653" s="18"/>
      <c r="CZ653" s="18"/>
      <c r="DA653" s="18"/>
      <c r="DB653" s="18"/>
      <c r="DC653" s="18"/>
      <c r="DD653" s="18"/>
      <c r="DE653" s="18"/>
      <c r="DF653" s="18"/>
      <c r="DG653" s="18"/>
      <c r="DH653" s="18"/>
      <c r="DI653" s="18"/>
      <c r="DJ653" s="18"/>
      <c r="DK653" s="18"/>
      <c r="DL653" s="18"/>
      <c r="DM653" s="18"/>
      <c r="DN653" s="18"/>
      <c r="DO653" s="18"/>
      <c r="DP653" s="18"/>
    </row>
    <row r="654" spans="1:120" ht="17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E654" s="18"/>
      <c r="CF654" s="18"/>
      <c r="CG654" s="18"/>
      <c r="CH654" s="18"/>
      <c r="CI654" s="18"/>
      <c r="CJ654" s="18"/>
      <c r="CK654" s="18"/>
      <c r="CL654" s="18"/>
      <c r="CM654" s="18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18"/>
      <c r="CY654" s="18"/>
      <c r="CZ654" s="18"/>
      <c r="DA654" s="18"/>
      <c r="DB654" s="18"/>
      <c r="DC654" s="18"/>
      <c r="DD654" s="18"/>
      <c r="DE654" s="18"/>
      <c r="DF654" s="18"/>
      <c r="DG654" s="18"/>
      <c r="DH654" s="18"/>
      <c r="DI654" s="18"/>
      <c r="DJ654" s="18"/>
      <c r="DK654" s="18"/>
      <c r="DL654" s="18"/>
      <c r="DM654" s="18"/>
      <c r="DN654" s="18"/>
      <c r="DO654" s="18"/>
      <c r="DP654" s="18"/>
    </row>
    <row r="655" spans="1:120" ht="17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18"/>
      <c r="CF655" s="18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18"/>
      <c r="CY655" s="18"/>
      <c r="CZ655" s="18"/>
      <c r="DA655" s="18"/>
      <c r="DB655" s="18"/>
      <c r="DC655" s="18"/>
      <c r="DD655" s="18"/>
      <c r="DE655" s="18"/>
      <c r="DF655" s="18"/>
      <c r="DG655" s="18"/>
      <c r="DH655" s="18"/>
      <c r="DI655" s="18"/>
      <c r="DJ655" s="18"/>
      <c r="DK655" s="18"/>
      <c r="DL655" s="18"/>
      <c r="DM655" s="18"/>
      <c r="DN655" s="18"/>
      <c r="DO655" s="18"/>
      <c r="DP655" s="18"/>
    </row>
    <row r="656" spans="1:120" ht="17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18"/>
      <c r="CF656" s="18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18"/>
      <c r="CY656" s="18"/>
      <c r="CZ656" s="18"/>
      <c r="DA656" s="18"/>
      <c r="DB656" s="18"/>
      <c r="DC656" s="18"/>
      <c r="DD656" s="18"/>
      <c r="DE656" s="18"/>
      <c r="DF656" s="18"/>
      <c r="DG656" s="18"/>
      <c r="DH656" s="18"/>
      <c r="DI656" s="18"/>
      <c r="DJ656" s="18"/>
      <c r="DK656" s="18"/>
      <c r="DL656" s="18"/>
      <c r="DM656" s="18"/>
      <c r="DN656" s="18"/>
      <c r="DO656" s="18"/>
      <c r="DP656" s="18"/>
    </row>
    <row r="657" spans="1:120" ht="17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E657" s="18"/>
      <c r="CF657" s="18"/>
      <c r="CG657" s="18"/>
      <c r="CH657" s="18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18"/>
      <c r="DD657" s="18"/>
      <c r="DE657" s="18"/>
      <c r="DF657" s="18"/>
      <c r="DG657" s="18"/>
      <c r="DH657" s="18"/>
      <c r="DI657" s="18"/>
      <c r="DJ657" s="18"/>
      <c r="DK657" s="18"/>
      <c r="DL657" s="18"/>
      <c r="DM657" s="18"/>
      <c r="DN657" s="18"/>
      <c r="DO657" s="18"/>
      <c r="DP657" s="18"/>
    </row>
    <row r="658" spans="1:120" ht="17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  <c r="DG658" s="18"/>
      <c r="DH658" s="18"/>
      <c r="DI658" s="18"/>
      <c r="DJ658" s="18"/>
      <c r="DK658" s="18"/>
      <c r="DL658" s="18"/>
      <c r="DM658" s="18"/>
      <c r="DN658" s="18"/>
      <c r="DO658" s="18"/>
      <c r="DP658" s="18"/>
    </row>
    <row r="659" spans="1:120" ht="17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E659" s="18"/>
      <c r="CF659" s="18"/>
      <c r="CG659" s="18"/>
      <c r="CH659" s="18"/>
      <c r="CI659" s="18"/>
      <c r="CJ659" s="18"/>
      <c r="CK659" s="18"/>
      <c r="CL659" s="18"/>
      <c r="CM659" s="18"/>
      <c r="CN659" s="18"/>
      <c r="CO659" s="18"/>
      <c r="CP659" s="18"/>
      <c r="CQ659" s="18"/>
      <c r="CR659" s="18"/>
      <c r="CS659" s="18"/>
      <c r="CT659" s="18"/>
      <c r="CU659" s="18"/>
      <c r="CV659" s="18"/>
      <c r="CW659" s="18"/>
      <c r="CX659" s="18"/>
      <c r="CY659" s="18"/>
      <c r="CZ659" s="18"/>
      <c r="DA659" s="18"/>
      <c r="DB659" s="18"/>
      <c r="DC659" s="18"/>
      <c r="DD659" s="18"/>
      <c r="DE659" s="18"/>
      <c r="DF659" s="18"/>
      <c r="DG659" s="18"/>
      <c r="DH659" s="18"/>
      <c r="DI659" s="18"/>
      <c r="DJ659" s="18"/>
      <c r="DK659" s="18"/>
      <c r="DL659" s="18"/>
      <c r="DM659" s="18"/>
      <c r="DN659" s="18"/>
      <c r="DO659" s="18"/>
      <c r="DP659" s="18"/>
    </row>
    <row r="660" spans="1:120" ht="17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E660" s="18"/>
      <c r="CF660" s="18"/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/>
      <c r="DA660" s="18"/>
      <c r="DB660" s="18"/>
      <c r="DC660" s="18"/>
      <c r="DD660" s="18"/>
      <c r="DE660" s="18"/>
      <c r="DF660" s="18"/>
      <c r="DG660" s="18"/>
      <c r="DH660" s="18"/>
      <c r="DI660" s="18"/>
      <c r="DJ660" s="18"/>
      <c r="DK660" s="18"/>
      <c r="DL660" s="18"/>
      <c r="DM660" s="18"/>
      <c r="DN660" s="18"/>
      <c r="DO660" s="18"/>
      <c r="DP660" s="18"/>
    </row>
    <row r="661" spans="1:120" ht="17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  <c r="DG661" s="18"/>
      <c r="DH661" s="18"/>
      <c r="DI661" s="18"/>
      <c r="DJ661" s="18"/>
      <c r="DK661" s="18"/>
      <c r="DL661" s="18"/>
      <c r="DM661" s="18"/>
      <c r="DN661" s="18"/>
      <c r="DO661" s="18"/>
      <c r="DP661" s="18"/>
    </row>
    <row r="662" spans="1:120" ht="17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  <c r="DO662" s="18"/>
      <c r="DP662" s="18"/>
    </row>
  </sheetData>
  <sheetProtection/>
  <mergeCells count="124">
    <mergeCell ref="BM3:BN3"/>
    <mergeCell ref="DD7:DD8"/>
    <mergeCell ref="DE7:DF7"/>
    <mergeCell ref="DN7:DN8"/>
    <mergeCell ref="CY7:CZ7"/>
    <mergeCell ref="DA7:DA8"/>
    <mergeCell ref="DB7:DC7"/>
    <mergeCell ref="CR7:CR8"/>
    <mergeCell ref="CS7:CT7"/>
    <mergeCell ref="CU7:CU8"/>
    <mergeCell ref="CN7:CN8"/>
    <mergeCell ref="CK7:CK8"/>
    <mergeCell ref="CL7:CM7"/>
    <mergeCell ref="DO7:DP7"/>
    <mergeCell ref="DG7:DG8"/>
    <mergeCell ref="DH7:DI7"/>
    <mergeCell ref="DJ7:DJ8"/>
    <mergeCell ref="DK7:DL7"/>
    <mergeCell ref="BZ7:CA7"/>
    <mergeCell ref="CB7:CB8"/>
    <mergeCell ref="CC7:CD7"/>
    <mergeCell ref="CE7:CE8"/>
    <mergeCell ref="CV7:CW7"/>
    <mergeCell ref="CX7:CX8"/>
    <mergeCell ref="CO7:CP7"/>
    <mergeCell ref="CF7:CG7"/>
    <mergeCell ref="CH7:CH8"/>
    <mergeCell ref="CI7:CJ7"/>
    <mergeCell ref="BT7:BU7"/>
    <mergeCell ref="BV7:BV8"/>
    <mergeCell ref="BW7:BX7"/>
    <mergeCell ref="BY7:BY8"/>
    <mergeCell ref="BN7:BO7"/>
    <mergeCell ref="BP7:BP8"/>
    <mergeCell ref="BQ7:BR7"/>
    <mergeCell ref="BS7:BS8"/>
    <mergeCell ref="AH7:AJ7"/>
    <mergeCell ref="AK7:AK8"/>
    <mergeCell ref="BM7:BM8"/>
    <mergeCell ref="BA7:BB7"/>
    <mergeCell ref="BC7:BC8"/>
    <mergeCell ref="BD7:BF7"/>
    <mergeCell ref="BG7:BG8"/>
    <mergeCell ref="BH7:BI7"/>
    <mergeCell ref="BJ7:BJ8"/>
    <mergeCell ref="BK7:BL7"/>
    <mergeCell ref="AX7:AY7"/>
    <mergeCell ref="AZ7:AZ8"/>
    <mergeCell ref="AD7:AF7"/>
    <mergeCell ref="AG7:AG8"/>
    <mergeCell ref="AU7:AV7"/>
    <mergeCell ref="AW7:AW8"/>
    <mergeCell ref="AO7:AP7"/>
    <mergeCell ref="AQ7:AQ8"/>
    <mergeCell ref="AR7:AS7"/>
    <mergeCell ref="AT7:AT8"/>
    <mergeCell ref="DD6:DF6"/>
    <mergeCell ref="DG6:DI6"/>
    <mergeCell ref="CR4:CT6"/>
    <mergeCell ref="CK5:CM6"/>
    <mergeCell ref="CN5:CP6"/>
    <mergeCell ref="CU6:CW6"/>
    <mergeCell ref="CU5:CZ5"/>
    <mergeCell ref="DA5:DC6"/>
    <mergeCell ref="N7:P7"/>
    <mergeCell ref="Q7:Q8"/>
    <mergeCell ref="CX6:CZ6"/>
    <mergeCell ref="CQ4:CQ8"/>
    <mergeCell ref="R7:T7"/>
    <mergeCell ref="U7:U8"/>
    <mergeCell ref="V7:X7"/>
    <mergeCell ref="Y7:Y8"/>
    <mergeCell ref="AL7:AM7"/>
    <mergeCell ref="AN7:AN8"/>
    <mergeCell ref="U6:X6"/>
    <mergeCell ref="Y6:AB6"/>
    <mergeCell ref="AC6:AF6"/>
    <mergeCell ref="AG6:AJ6"/>
    <mergeCell ref="DJ6:DL6"/>
    <mergeCell ref="E7:E8"/>
    <mergeCell ref="F7:H7"/>
    <mergeCell ref="I7:I8"/>
    <mergeCell ref="J7:L7"/>
    <mergeCell ref="M7:M8"/>
    <mergeCell ref="BJ6:BL6"/>
    <mergeCell ref="AN6:AP6"/>
    <mergeCell ref="DN4:DP6"/>
    <mergeCell ref="M5:AM5"/>
    <mergeCell ref="AN5:AY5"/>
    <mergeCell ref="AZ5:BB6"/>
    <mergeCell ref="BC5:BR5"/>
    <mergeCell ref="BS5:CA5"/>
    <mergeCell ref="CB5:CG5"/>
    <mergeCell ref="CH5:CJ6"/>
    <mergeCell ref="Z7:AB7"/>
    <mergeCell ref="AC7:AC8"/>
    <mergeCell ref="CU4:DL4"/>
    <mergeCell ref="DM4:DM8"/>
    <mergeCell ref="DD5:DL5"/>
    <mergeCell ref="AK6:AM6"/>
    <mergeCell ref="BM6:BO6"/>
    <mergeCell ref="BP6:BR6"/>
    <mergeCell ref="BS6:BU6"/>
    <mergeCell ref="BV6:BX6"/>
    <mergeCell ref="A1:N1"/>
    <mergeCell ref="A2:N2"/>
    <mergeCell ref="Q3:S3"/>
    <mergeCell ref="A4:A8"/>
    <mergeCell ref="B4:B8"/>
    <mergeCell ref="C4:C8"/>
    <mergeCell ref="D4:D8"/>
    <mergeCell ref="M6:P6"/>
    <mergeCell ref="Q6:T6"/>
    <mergeCell ref="E4:H6"/>
    <mergeCell ref="I4:L6"/>
    <mergeCell ref="M4:CP4"/>
    <mergeCell ref="AQ6:AS6"/>
    <mergeCell ref="AT6:AV6"/>
    <mergeCell ref="AW6:AY6"/>
    <mergeCell ref="BC6:BF6"/>
    <mergeCell ref="BG6:BI6"/>
    <mergeCell ref="BY6:CA6"/>
    <mergeCell ref="CB6:CD6"/>
    <mergeCell ref="CE6:C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27"/>
  <sheetViews>
    <sheetView zoomScalePageLayoutView="0" workbookViewId="0" topLeftCell="A1">
      <pane ySplit="3495" topLeftCell="A7" activePane="bottomLeft" state="split"/>
      <selection pane="topLeft" activeCell="C2" sqref="C2:R2"/>
      <selection pane="bottomLeft" activeCell="A123" sqref="A123"/>
    </sheetView>
  </sheetViews>
  <sheetFormatPr defaultColWidth="8.796875" defaultRowHeight="15"/>
  <cols>
    <col min="1" max="1" width="4.19921875" style="0" customWidth="1"/>
    <col min="2" max="2" width="15.3984375" style="0" customWidth="1"/>
    <col min="3" max="3" width="10.5" style="0" customWidth="1"/>
    <col min="4" max="4" width="10.8984375" style="0" customWidth="1"/>
    <col min="5" max="5" width="8.8984375" style="0" customWidth="1"/>
    <col min="6" max="6" width="8.3984375" style="0" customWidth="1"/>
    <col min="7" max="7" width="9.69921875" style="0" customWidth="1"/>
    <col min="8" max="8" width="9.19921875" style="0" customWidth="1"/>
    <col min="11" max="11" width="10.19921875" style="0" customWidth="1"/>
    <col min="12" max="12" width="9.19921875" style="0" customWidth="1"/>
    <col min="13" max="13" width="9.5" style="0" customWidth="1"/>
    <col min="14" max="14" width="8.19921875" style="0" customWidth="1"/>
    <col min="15" max="15" width="10.09765625" style="0" customWidth="1"/>
    <col min="16" max="17" width="9.8984375" style="0" customWidth="1"/>
    <col min="18" max="18" width="10.19921875" style="0" customWidth="1"/>
  </cols>
  <sheetData>
    <row r="1" ht="5.25" customHeight="1"/>
    <row r="2" spans="3:18" ht="24" customHeight="1">
      <c r="C2" s="155" t="s">
        <v>170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4" spans="1:18" ht="71.25" customHeight="1">
      <c r="A4" s="24"/>
      <c r="B4" s="157" t="s">
        <v>125</v>
      </c>
      <c r="C4" s="90" t="s">
        <v>171</v>
      </c>
      <c r="D4" s="91"/>
      <c r="E4" s="91"/>
      <c r="F4" s="92"/>
      <c r="G4" s="154" t="s">
        <v>177</v>
      </c>
      <c r="H4" s="154" t="s">
        <v>172</v>
      </c>
      <c r="I4" s="154" t="s">
        <v>179</v>
      </c>
      <c r="J4" s="154" t="s">
        <v>173</v>
      </c>
      <c r="K4" s="90" t="s">
        <v>144</v>
      </c>
      <c r="L4" s="91"/>
      <c r="M4" s="91"/>
      <c r="N4" s="92"/>
      <c r="O4" s="154" t="s">
        <v>178</v>
      </c>
      <c r="P4" s="154" t="s">
        <v>172</v>
      </c>
      <c r="Q4" s="154" t="s">
        <v>180</v>
      </c>
      <c r="R4" s="154" t="s">
        <v>174</v>
      </c>
    </row>
    <row r="5" spans="1:18" ht="17.25" customHeight="1">
      <c r="A5" s="25"/>
      <c r="B5" s="158"/>
      <c r="C5" s="103" t="s">
        <v>167</v>
      </c>
      <c r="D5" s="67" t="s">
        <v>4</v>
      </c>
      <c r="E5" s="68"/>
      <c r="F5" s="102"/>
      <c r="G5" s="154"/>
      <c r="H5" s="154"/>
      <c r="I5" s="154"/>
      <c r="J5" s="154"/>
      <c r="K5" s="103" t="s">
        <v>167</v>
      </c>
      <c r="L5" s="67" t="s">
        <v>4</v>
      </c>
      <c r="M5" s="68"/>
      <c r="N5" s="102"/>
      <c r="O5" s="154"/>
      <c r="P5" s="154"/>
      <c r="Q5" s="154"/>
      <c r="R5" s="154"/>
    </row>
    <row r="6" spans="1:18" ht="26.25" customHeight="1">
      <c r="A6" s="25"/>
      <c r="B6" s="158"/>
      <c r="C6" s="104"/>
      <c r="D6" s="11" t="s">
        <v>168</v>
      </c>
      <c r="E6" s="12" t="s">
        <v>5</v>
      </c>
      <c r="F6" s="12" t="s">
        <v>6</v>
      </c>
      <c r="G6" s="154"/>
      <c r="H6" s="154"/>
      <c r="I6" s="154"/>
      <c r="J6" s="154"/>
      <c r="K6" s="104"/>
      <c r="L6" s="11" t="s">
        <v>168</v>
      </c>
      <c r="M6" s="12" t="s">
        <v>5</v>
      </c>
      <c r="N6" s="12" t="s">
        <v>6</v>
      </c>
      <c r="O6" s="154"/>
      <c r="P6" s="154"/>
      <c r="Q6" s="154"/>
      <c r="R6" s="154"/>
    </row>
    <row r="7" spans="1:18" ht="15" customHeight="1">
      <c r="A7" s="25"/>
      <c r="B7" s="159"/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</row>
    <row r="8" spans="1:18" ht="20.25" customHeight="1">
      <c r="A8" s="22">
        <v>1</v>
      </c>
      <c r="B8" s="40" t="s">
        <v>7</v>
      </c>
      <c r="C8" s="26">
        <f>Sheet2!M10</f>
        <v>55500</v>
      </c>
      <c r="D8" s="26">
        <f>Sheet2!N10</f>
        <v>13875</v>
      </c>
      <c r="E8" s="26">
        <f>Sheet2!O10</f>
        <v>12083.300000000001</v>
      </c>
      <c r="F8" s="26">
        <f>E8*100/D8</f>
        <v>87.08684684684685</v>
      </c>
      <c r="G8" s="39">
        <v>117931.7</v>
      </c>
      <c r="H8" s="39">
        <v>65364.8</v>
      </c>
      <c r="I8" s="32">
        <v>0</v>
      </c>
      <c r="J8" s="38">
        <v>0</v>
      </c>
      <c r="K8" s="26">
        <f>Sheet2!U10</f>
        <v>24500</v>
      </c>
      <c r="L8" s="26">
        <f>Sheet2!V10</f>
        <v>6125</v>
      </c>
      <c r="M8" s="26">
        <f>Sheet2!W10</f>
        <v>2666.3</v>
      </c>
      <c r="N8" s="26">
        <f>M8*100/L8</f>
        <v>43.53142857142857</v>
      </c>
      <c r="O8" s="39">
        <v>48546.1</v>
      </c>
      <c r="P8" s="39">
        <v>27001.5</v>
      </c>
      <c r="Q8" s="32">
        <v>0</v>
      </c>
      <c r="R8" s="38">
        <v>0</v>
      </c>
    </row>
    <row r="9" spans="1:18" ht="18.75" customHeight="1">
      <c r="A9" s="22">
        <v>2</v>
      </c>
      <c r="B9" s="40" t="s">
        <v>8</v>
      </c>
      <c r="C9" s="26">
        <f>Sheet2!M11</f>
        <v>4762.4</v>
      </c>
      <c r="D9" s="26">
        <f>Sheet2!N11</f>
        <v>1190.6</v>
      </c>
      <c r="E9" s="26">
        <f>Sheet2!O11</f>
        <v>1193.78</v>
      </c>
      <c r="F9" s="26">
        <f aca="true" t="shared" si="0" ref="F9:F72">E9*100/D9</f>
        <v>100.26709222240888</v>
      </c>
      <c r="G9" s="39">
        <v>5147.4</v>
      </c>
      <c r="H9" s="39">
        <v>2135.4</v>
      </c>
      <c r="I9" s="32">
        <v>357.6</v>
      </c>
      <c r="J9" s="38">
        <v>0</v>
      </c>
      <c r="K9" s="26">
        <f>Sheet2!U11</f>
        <v>4750</v>
      </c>
      <c r="L9" s="26">
        <f>Sheet2!V11</f>
        <v>1187.5</v>
      </c>
      <c r="M9" s="26">
        <f>Sheet2!W11</f>
        <v>1187.54</v>
      </c>
      <c r="N9" s="26">
        <f aca="true" t="shared" si="1" ref="N9:N72">M9*100/L9</f>
        <v>100.00336842105263</v>
      </c>
      <c r="O9" s="39">
        <v>6479.8</v>
      </c>
      <c r="P9" s="39">
        <v>3353.5</v>
      </c>
      <c r="Q9" s="32">
        <v>164.5</v>
      </c>
      <c r="R9" s="38">
        <v>0</v>
      </c>
    </row>
    <row r="10" spans="1:18" ht="18.75" customHeight="1">
      <c r="A10" s="22">
        <v>3</v>
      </c>
      <c r="B10" s="40" t="s">
        <v>9</v>
      </c>
      <c r="C10" s="26">
        <f>Sheet2!M12</f>
        <v>1365</v>
      </c>
      <c r="D10" s="26">
        <f>Sheet2!N12</f>
        <v>341.25</v>
      </c>
      <c r="E10" s="26">
        <f>Sheet2!O12</f>
        <v>181.03</v>
      </c>
      <c r="F10" s="26">
        <f t="shared" si="0"/>
        <v>53.04908424908425</v>
      </c>
      <c r="G10" s="39">
        <v>546.2</v>
      </c>
      <c r="H10" s="39">
        <v>193.2</v>
      </c>
      <c r="I10" s="32">
        <v>0</v>
      </c>
      <c r="J10" s="38">
        <v>0</v>
      </c>
      <c r="K10" s="26">
        <f>Sheet2!U12</f>
        <v>308</v>
      </c>
      <c r="L10" s="26">
        <f>Sheet2!V12</f>
        <v>77</v>
      </c>
      <c r="M10" s="26">
        <f>Sheet2!W12</f>
        <v>33.25</v>
      </c>
      <c r="N10" s="26">
        <f t="shared" si="1"/>
        <v>43.18181818181818</v>
      </c>
      <c r="O10" s="39">
        <v>176</v>
      </c>
      <c r="P10" s="39">
        <v>75.2</v>
      </c>
      <c r="Q10" s="32">
        <v>2.2</v>
      </c>
      <c r="R10" s="38">
        <v>0</v>
      </c>
    </row>
    <row r="11" spans="1:18" ht="18.75" customHeight="1">
      <c r="A11" s="22">
        <v>4</v>
      </c>
      <c r="B11" s="40" t="s">
        <v>10</v>
      </c>
      <c r="C11" s="26">
        <f>Sheet2!M13</f>
        <v>536</v>
      </c>
      <c r="D11" s="26">
        <f>Sheet2!N13</f>
        <v>134</v>
      </c>
      <c r="E11" s="26">
        <f>Sheet2!O13</f>
        <v>0.12</v>
      </c>
      <c r="F11" s="26">
        <f t="shared" si="0"/>
        <v>0.08955223880597014</v>
      </c>
      <c r="G11" s="39">
        <v>0</v>
      </c>
      <c r="H11" s="39">
        <v>0</v>
      </c>
      <c r="I11" s="32">
        <v>0</v>
      </c>
      <c r="J11" s="38">
        <v>0</v>
      </c>
      <c r="K11" s="26">
        <f>Sheet2!U13</f>
        <v>1574.6</v>
      </c>
      <c r="L11" s="26">
        <f>Sheet2!V13</f>
        <v>393.65</v>
      </c>
      <c r="M11" s="26">
        <f>Sheet2!W13</f>
        <v>15</v>
      </c>
      <c r="N11" s="26">
        <f t="shared" si="1"/>
        <v>3.8104915534103903</v>
      </c>
      <c r="O11" s="39">
        <v>2337.1</v>
      </c>
      <c r="P11" s="39">
        <v>1327.8</v>
      </c>
      <c r="Q11" s="32">
        <v>625.6</v>
      </c>
      <c r="R11" s="38">
        <v>0</v>
      </c>
    </row>
    <row r="12" spans="1:18" ht="18.75" customHeight="1">
      <c r="A12" s="22">
        <v>5</v>
      </c>
      <c r="B12" s="40" t="s">
        <v>11</v>
      </c>
      <c r="C12" s="26">
        <f>Sheet2!M14</f>
        <v>1476.3000000000002</v>
      </c>
      <c r="D12" s="26">
        <f>Sheet2!N14</f>
        <v>369.07500000000005</v>
      </c>
      <c r="E12" s="26">
        <f>Sheet2!O14</f>
        <v>417.84999999999997</v>
      </c>
      <c r="F12" s="26">
        <f t="shared" si="0"/>
        <v>113.21547111020794</v>
      </c>
      <c r="G12" s="39">
        <v>1663.3</v>
      </c>
      <c r="H12" s="39">
        <v>315.6</v>
      </c>
      <c r="I12" s="32">
        <v>0</v>
      </c>
      <c r="J12" s="38">
        <v>0</v>
      </c>
      <c r="K12" s="26">
        <f>Sheet2!U14</f>
        <v>3648.9</v>
      </c>
      <c r="L12" s="26">
        <f>Sheet2!V14</f>
        <v>912.2249999999999</v>
      </c>
      <c r="M12" s="26">
        <f>Sheet2!W14</f>
        <v>188.5</v>
      </c>
      <c r="N12" s="26">
        <f t="shared" si="1"/>
        <v>20.663761681602676</v>
      </c>
      <c r="O12" s="39">
        <v>6545.9</v>
      </c>
      <c r="P12" s="39">
        <v>3646.8</v>
      </c>
      <c r="Q12" s="32">
        <v>0</v>
      </c>
      <c r="R12" s="38">
        <v>0</v>
      </c>
    </row>
    <row r="13" spans="1:18" ht="18.75" customHeight="1">
      <c r="A13" s="22">
        <v>6</v>
      </c>
      <c r="B13" s="40" t="s">
        <v>12</v>
      </c>
      <c r="C13" s="26">
        <f>Sheet2!M15</f>
        <v>7759.6</v>
      </c>
      <c r="D13" s="26">
        <f>Sheet2!N15</f>
        <v>1939.9</v>
      </c>
      <c r="E13" s="26">
        <f>Sheet2!O15</f>
        <v>1535.7</v>
      </c>
      <c r="F13" s="26">
        <f t="shared" si="0"/>
        <v>79.16387442651683</v>
      </c>
      <c r="G13" s="39">
        <v>9238.5</v>
      </c>
      <c r="H13" s="39">
        <v>4000.9</v>
      </c>
      <c r="I13" s="32">
        <v>1643.1</v>
      </c>
      <c r="J13" s="38">
        <v>0</v>
      </c>
      <c r="K13" s="26">
        <f>Sheet2!U15</f>
        <v>2643.9</v>
      </c>
      <c r="L13" s="26">
        <f>Sheet2!V15</f>
        <v>660.975</v>
      </c>
      <c r="M13" s="26">
        <f>Sheet2!W15</f>
        <v>109.36</v>
      </c>
      <c r="N13" s="26">
        <f t="shared" si="1"/>
        <v>16.545255115549</v>
      </c>
      <c r="O13" s="39">
        <v>4424.2</v>
      </c>
      <c r="P13" s="39">
        <v>2267.8</v>
      </c>
      <c r="Q13" s="32">
        <v>21.8</v>
      </c>
      <c r="R13" s="38">
        <v>0</v>
      </c>
    </row>
    <row r="14" spans="1:18" ht="18.75" customHeight="1">
      <c r="A14" s="22">
        <v>7</v>
      </c>
      <c r="B14" s="40" t="s">
        <v>13</v>
      </c>
      <c r="C14" s="26">
        <f>Sheet2!M16</f>
        <v>1100</v>
      </c>
      <c r="D14" s="26">
        <f>Sheet2!N16</f>
        <v>275</v>
      </c>
      <c r="E14" s="26">
        <f>Sheet2!O16</f>
        <v>212.43</v>
      </c>
      <c r="F14" s="26">
        <f t="shared" si="0"/>
        <v>77.24727272727273</v>
      </c>
      <c r="G14" s="39">
        <v>1521.9</v>
      </c>
      <c r="H14" s="39">
        <v>667.1</v>
      </c>
      <c r="I14" s="32">
        <v>21.6</v>
      </c>
      <c r="J14" s="38">
        <v>0</v>
      </c>
      <c r="K14" s="26">
        <f>Sheet2!U16</f>
        <v>3000</v>
      </c>
      <c r="L14" s="26">
        <f>Sheet2!V16</f>
        <v>750</v>
      </c>
      <c r="M14" s="26">
        <f>Sheet2!W16</f>
        <v>185.12</v>
      </c>
      <c r="N14" s="26">
        <f t="shared" si="1"/>
        <v>24.682666666666666</v>
      </c>
      <c r="O14" s="39">
        <v>3213</v>
      </c>
      <c r="P14" s="39">
        <v>1642</v>
      </c>
      <c r="Q14" s="32">
        <v>170</v>
      </c>
      <c r="R14" s="38">
        <v>0</v>
      </c>
    </row>
    <row r="15" spans="1:18" ht="18.75" customHeight="1">
      <c r="A15" s="22">
        <v>8</v>
      </c>
      <c r="B15" s="40" t="s">
        <v>14</v>
      </c>
      <c r="C15" s="26">
        <f>Sheet2!M17</f>
        <v>1743</v>
      </c>
      <c r="D15" s="26">
        <f>Sheet2!N17</f>
        <v>435.75</v>
      </c>
      <c r="E15" s="26">
        <f>Sheet2!O17</f>
        <v>476.57000000000005</v>
      </c>
      <c r="F15" s="26">
        <f t="shared" si="0"/>
        <v>109.36775674125073</v>
      </c>
      <c r="G15" s="39">
        <v>1524.2</v>
      </c>
      <c r="H15" s="39">
        <v>0</v>
      </c>
      <c r="I15" s="32">
        <v>40</v>
      </c>
      <c r="J15" s="38">
        <v>0</v>
      </c>
      <c r="K15" s="26">
        <f>Sheet2!U17</f>
        <v>4008</v>
      </c>
      <c r="L15" s="26">
        <f>Sheet2!V17</f>
        <v>1002</v>
      </c>
      <c r="M15" s="26">
        <f>Sheet2!W17</f>
        <v>519.5</v>
      </c>
      <c r="N15" s="26">
        <f t="shared" si="1"/>
        <v>51.846307385229544</v>
      </c>
      <c r="O15" s="39">
        <v>5395.8</v>
      </c>
      <c r="P15" s="39">
        <v>0</v>
      </c>
      <c r="Q15" s="32">
        <v>22.2</v>
      </c>
      <c r="R15" s="38">
        <v>0</v>
      </c>
    </row>
    <row r="16" spans="1:18" ht="18.75" customHeight="1">
      <c r="A16" s="22">
        <v>9</v>
      </c>
      <c r="B16" s="40" t="s">
        <v>15</v>
      </c>
      <c r="C16" s="26">
        <f>Sheet2!M18</f>
        <v>2436.3999999999996</v>
      </c>
      <c r="D16" s="26">
        <f>Sheet2!N18</f>
        <v>609.0999999999999</v>
      </c>
      <c r="E16" s="26">
        <f>Sheet2!O18</f>
        <v>413.15999999999997</v>
      </c>
      <c r="F16" s="26">
        <f t="shared" si="0"/>
        <v>67.83122639960598</v>
      </c>
      <c r="G16" s="39">
        <v>8465.6</v>
      </c>
      <c r="H16" s="39">
        <v>3212.2</v>
      </c>
      <c r="I16" s="32">
        <v>0</v>
      </c>
      <c r="J16" s="38">
        <v>0</v>
      </c>
      <c r="K16" s="26">
        <f>Sheet2!U18</f>
        <v>1640.1</v>
      </c>
      <c r="L16" s="26">
        <f>Sheet2!V18</f>
        <v>410.025</v>
      </c>
      <c r="M16" s="26">
        <f>Sheet2!W18</f>
        <v>125.13</v>
      </c>
      <c r="N16" s="26">
        <f t="shared" si="1"/>
        <v>30.517651362721786</v>
      </c>
      <c r="O16" s="39">
        <v>3878.4</v>
      </c>
      <c r="P16" s="39">
        <v>1869.7</v>
      </c>
      <c r="Q16" s="32">
        <v>0</v>
      </c>
      <c r="R16" s="38">
        <v>0</v>
      </c>
    </row>
    <row r="17" spans="1:18" ht="18.75" customHeight="1">
      <c r="A17" s="22">
        <v>10</v>
      </c>
      <c r="B17" s="40" t="s">
        <v>16</v>
      </c>
      <c r="C17" s="26">
        <f>Sheet2!M19</f>
        <v>11374.1</v>
      </c>
      <c r="D17" s="26">
        <f>Sheet2!N19</f>
        <v>2843.525</v>
      </c>
      <c r="E17" s="26">
        <f>Sheet2!O19</f>
        <v>2030.1499999999999</v>
      </c>
      <c r="F17" s="26">
        <f t="shared" si="0"/>
        <v>71.39553898770012</v>
      </c>
      <c r="G17" s="39">
        <v>15540.8</v>
      </c>
      <c r="H17" s="39">
        <v>6279.5</v>
      </c>
      <c r="I17" s="32">
        <v>0</v>
      </c>
      <c r="J17" s="38">
        <v>0</v>
      </c>
      <c r="K17" s="26">
        <f>Sheet2!U19</f>
        <v>5950</v>
      </c>
      <c r="L17" s="26">
        <f>Sheet2!V19</f>
        <v>1487.5</v>
      </c>
      <c r="M17" s="26">
        <f>Sheet2!W19</f>
        <v>733.05</v>
      </c>
      <c r="N17" s="26">
        <f t="shared" si="1"/>
        <v>49.280672268907566</v>
      </c>
      <c r="O17" s="39">
        <v>12432</v>
      </c>
      <c r="P17" s="39">
        <v>5953.8</v>
      </c>
      <c r="Q17" s="32">
        <v>24</v>
      </c>
      <c r="R17" s="38">
        <v>0</v>
      </c>
    </row>
    <row r="18" spans="1:18" ht="18.75" customHeight="1">
      <c r="A18" s="22">
        <v>11</v>
      </c>
      <c r="B18" s="40" t="s">
        <v>17</v>
      </c>
      <c r="C18" s="26">
        <f>Sheet2!M20</f>
        <v>29.5</v>
      </c>
      <c r="D18" s="26">
        <f>Sheet2!N20</f>
        <v>7.375000000000001</v>
      </c>
      <c r="E18" s="26">
        <f>Sheet2!O20</f>
        <v>0</v>
      </c>
      <c r="F18" s="26">
        <f t="shared" si="0"/>
        <v>0</v>
      </c>
      <c r="G18" s="39">
        <v>70.8</v>
      </c>
      <c r="H18" s="39">
        <v>0</v>
      </c>
      <c r="I18" s="32">
        <v>0</v>
      </c>
      <c r="J18" s="38">
        <v>0</v>
      </c>
      <c r="K18" s="26">
        <f>Sheet2!U20</f>
        <v>112.5</v>
      </c>
      <c r="L18" s="26">
        <f>Sheet2!V20</f>
        <v>28.125</v>
      </c>
      <c r="M18" s="26">
        <f>Sheet2!W20</f>
        <v>0</v>
      </c>
      <c r="N18" s="26">
        <f t="shared" si="1"/>
        <v>0</v>
      </c>
      <c r="O18" s="39">
        <v>370</v>
      </c>
      <c r="P18" s="39">
        <v>0</v>
      </c>
      <c r="Q18" s="32">
        <v>0</v>
      </c>
      <c r="R18" s="38">
        <v>0</v>
      </c>
    </row>
    <row r="19" spans="1:18" ht="18.75" customHeight="1">
      <c r="A19" s="22">
        <v>12</v>
      </c>
      <c r="B19" s="40" t="s">
        <v>18</v>
      </c>
      <c r="C19" s="26">
        <f>Sheet2!M21</f>
        <v>500</v>
      </c>
      <c r="D19" s="26">
        <f>Sheet2!N21</f>
        <v>125</v>
      </c>
      <c r="E19" s="26">
        <f>Sheet2!O21</f>
        <v>77</v>
      </c>
      <c r="F19" s="26">
        <f t="shared" si="0"/>
        <v>61.6</v>
      </c>
      <c r="G19" s="39">
        <v>211</v>
      </c>
      <c r="H19" s="39">
        <v>157.6</v>
      </c>
      <c r="I19" s="32">
        <v>0</v>
      </c>
      <c r="J19" s="38">
        <v>0</v>
      </c>
      <c r="K19" s="26">
        <f>Sheet2!U21</f>
        <v>500</v>
      </c>
      <c r="L19" s="26">
        <f>Sheet2!V21</f>
        <v>125</v>
      </c>
      <c r="M19" s="26">
        <f>Sheet2!W21</f>
        <v>15</v>
      </c>
      <c r="N19" s="26">
        <f t="shared" si="1"/>
        <v>12</v>
      </c>
      <c r="O19" s="39">
        <v>2564.5</v>
      </c>
      <c r="P19" s="39">
        <v>1786.8</v>
      </c>
      <c r="Q19" s="32">
        <v>0</v>
      </c>
      <c r="R19" s="38">
        <v>0</v>
      </c>
    </row>
    <row r="20" spans="1:18" ht="18.75" customHeight="1">
      <c r="A20" s="22">
        <v>13</v>
      </c>
      <c r="B20" s="40" t="s">
        <v>19</v>
      </c>
      <c r="C20" s="26">
        <f>Sheet2!M22</f>
        <v>11100</v>
      </c>
      <c r="D20" s="26">
        <f>Sheet2!N22</f>
        <v>2775</v>
      </c>
      <c r="E20" s="26">
        <f>Sheet2!O22</f>
        <v>3457.1600000000003</v>
      </c>
      <c r="F20" s="26">
        <f t="shared" si="0"/>
        <v>124.58234234234236</v>
      </c>
      <c r="G20" s="39">
        <v>28934.3</v>
      </c>
      <c r="H20" s="39">
        <v>13867.9</v>
      </c>
      <c r="I20" s="32">
        <v>0</v>
      </c>
      <c r="J20" s="38">
        <v>0</v>
      </c>
      <c r="K20" s="26">
        <f>Sheet2!U22</f>
        <v>11979.4</v>
      </c>
      <c r="L20" s="26">
        <f>Sheet2!V22</f>
        <v>2994.85</v>
      </c>
      <c r="M20" s="26">
        <f>Sheet2!W22</f>
        <v>1111.09</v>
      </c>
      <c r="N20" s="26">
        <f t="shared" si="1"/>
        <v>37.100021703925066</v>
      </c>
      <c r="O20" s="39">
        <v>31256.6</v>
      </c>
      <c r="P20" s="39">
        <v>17785.7</v>
      </c>
      <c r="Q20" s="32">
        <v>0</v>
      </c>
      <c r="R20" s="38">
        <v>0</v>
      </c>
    </row>
    <row r="21" spans="1:18" ht="18.75" customHeight="1">
      <c r="A21" s="22">
        <v>14</v>
      </c>
      <c r="B21" s="40" t="s">
        <v>20</v>
      </c>
      <c r="C21" s="26">
        <f>Sheet2!M23</f>
        <v>4710</v>
      </c>
      <c r="D21" s="26">
        <f>Sheet2!N23</f>
        <v>1177.5</v>
      </c>
      <c r="E21" s="26">
        <f>Sheet2!O23</f>
        <v>1121.76</v>
      </c>
      <c r="F21" s="26">
        <f t="shared" si="0"/>
        <v>95.26624203821656</v>
      </c>
      <c r="G21" s="39">
        <v>34049.2</v>
      </c>
      <c r="H21" s="39">
        <v>0</v>
      </c>
      <c r="I21" s="32">
        <v>0</v>
      </c>
      <c r="J21" s="38">
        <v>0</v>
      </c>
      <c r="K21" s="26">
        <f>Sheet2!U23</f>
        <v>11460</v>
      </c>
      <c r="L21" s="26">
        <f>Sheet2!V23</f>
        <v>2865</v>
      </c>
      <c r="M21" s="26">
        <f>Sheet2!W23</f>
        <v>1141.26</v>
      </c>
      <c r="N21" s="26">
        <f t="shared" si="1"/>
        <v>39.83455497382199</v>
      </c>
      <c r="O21" s="39">
        <v>34385.4</v>
      </c>
      <c r="P21" s="39">
        <v>0</v>
      </c>
      <c r="Q21" s="32">
        <v>1011.5</v>
      </c>
      <c r="R21" s="38">
        <v>0</v>
      </c>
    </row>
    <row r="22" spans="1:18" ht="18.75" customHeight="1">
      <c r="A22" s="22">
        <v>15</v>
      </c>
      <c r="B22" s="40" t="s">
        <v>21</v>
      </c>
      <c r="C22" s="26">
        <f>Sheet2!M24</f>
        <v>2279.6</v>
      </c>
      <c r="D22" s="26">
        <f>Sheet2!N24</f>
        <v>569.9</v>
      </c>
      <c r="E22" s="26">
        <f>Sheet2!O24</f>
        <v>384.26</v>
      </c>
      <c r="F22" s="26">
        <f t="shared" si="0"/>
        <v>67.42586418669943</v>
      </c>
      <c r="G22" s="39">
        <v>1545.8</v>
      </c>
      <c r="H22" s="39">
        <v>642.3</v>
      </c>
      <c r="I22" s="32">
        <v>607.2</v>
      </c>
      <c r="J22" s="38">
        <v>0</v>
      </c>
      <c r="K22" s="26">
        <f>Sheet2!U24</f>
        <v>1770</v>
      </c>
      <c r="L22" s="26">
        <f>Sheet2!V24</f>
        <v>442.5</v>
      </c>
      <c r="M22" s="26">
        <f>Sheet2!W24</f>
        <v>315.42</v>
      </c>
      <c r="N22" s="26">
        <f t="shared" si="1"/>
        <v>71.2813559322034</v>
      </c>
      <c r="O22" s="39">
        <v>2411.8</v>
      </c>
      <c r="P22" s="39">
        <v>1123.4</v>
      </c>
      <c r="Q22" s="32">
        <v>123.5</v>
      </c>
      <c r="R22" s="38">
        <v>0</v>
      </c>
    </row>
    <row r="23" spans="1:18" ht="18.75" customHeight="1">
      <c r="A23" s="22">
        <v>16</v>
      </c>
      <c r="B23" s="40" t="s">
        <v>22</v>
      </c>
      <c r="C23" s="26">
        <f>Sheet2!M25</f>
        <v>683.9</v>
      </c>
      <c r="D23" s="26">
        <f>Sheet2!N25</f>
        <v>170.975</v>
      </c>
      <c r="E23" s="26">
        <f>Sheet2!O25</f>
        <v>117.07000000000001</v>
      </c>
      <c r="F23" s="26">
        <f t="shared" si="0"/>
        <v>68.47199883023833</v>
      </c>
      <c r="G23" s="39">
        <v>221.8</v>
      </c>
      <c r="H23" s="39">
        <v>82.7</v>
      </c>
      <c r="I23" s="32">
        <v>0</v>
      </c>
      <c r="J23" s="38">
        <v>0</v>
      </c>
      <c r="K23" s="26">
        <f>Sheet2!U25</f>
        <v>2780</v>
      </c>
      <c r="L23" s="26">
        <f>Sheet2!V25</f>
        <v>695</v>
      </c>
      <c r="M23" s="26">
        <f>Sheet2!W25</f>
        <v>330.4</v>
      </c>
      <c r="N23" s="26">
        <f t="shared" si="1"/>
        <v>47.539568345323744</v>
      </c>
      <c r="O23" s="39">
        <v>2872.3</v>
      </c>
      <c r="P23" s="39">
        <v>2227.5</v>
      </c>
      <c r="Q23" s="32">
        <v>477.9</v>
      </c>
      <c r="R23" s="38">
        <v>0</v>
      </c>
    </row>
    <row r="24" spans="1:18" ht="18.75" customHeight="1">
      <c r="A24" s="22">
        <v>17</v>
      </c>
      <c r="B24" s="40" t="s">
        <v>23</v>
      </c>
      <c r="C24" s="26">
        <f>Sheet2!M26</f>
        <v>751.4</v>
      </c>
      <c r="D24" s="26">
        <f>Sheet2!N26</f>
        <v>187.85</v>
      </c>
      <c r="E24" s="26">
        <f>Sheet2!O26</f>
        <v>202.31</v>
      </c>
      <c r="F24" s="26">
        <f t="shared" si="0"/>
        <v>107.69763108863455</v>
      </c>
      <c r="G24" s="39">
        <v>1674.4</v>
      </c>
      <c r="H24" s="39">
        <v>716.6</v>
      </c>
      <c r="I24" s="32">
        <v>0</v>
      </c>
      <c r="J24" s="38">
        <v>0</v>
      </c>
      <c r="K24" s="26">
        <f>Sheet2!U26</f>
        <v>3307.2</v>
      </c>
      <c r="L24" s="26">
        <f>Sheet2!V26</f>
        <v>826.8</v>
      </c>
      <c r="M24" s="26">
        <f>Sheet2!W26</f>
        <v>573.25</v>
      </c>
      <c r="N24" s="26">
        <f t="shared" si="1"/>
        <v>69.33357522980165</v>
      </c>
      <c r="O24" s="39">
        <v>5162.1</v>
      </c>
      <c r="P24" s="39">
        <v>2502.2</v>
      </c>
      <c r="Q24" s="32">
        <v>0</v>
      </c>
      <c r="R24" s="38">
        <v>0</v>
      </c>
    </row>
    <row r="25" spans="1:18" ht="18.75" customHeight="1">
      <c r="A25" s="22">
        <v>18</v>
      </c>
      <c r="B25" s="40" t="s">
        <v>24</v>
      </c>
      <c r="C25" s="26">
        <f>Sheet2!M27</f>
        <v>1302.2</v>
      </c>
      <c r="D25" s="26">
        <f>Sheet2!N27</f>
        <v>325.55</v>
      </c>
      <c r="E25" s="26">
        <f>Sheet2!O27</f>
        <v>348.21</v>
      </c>
      <c r="F25" s="26">
        <f t="shared" si="0"/>
        <v>106.96052833666103</v>
      </c>
      <c r="G25" s="39">
        <v>2414.2</v>
      </c>
      <c r="H25" s="39">
        <v>1038.2</v>
      </c>
      <c r="I25" s="32">
        <v>0</v>
      </c>
      <c r="J25" s="38">
        <v>0</v>
      </c>
      <c r="K25" s="26">
        <f>Sheet2!U27</f>
        <v>4601</v>
      </c>
      <c r="L25" s="26">
        <f>Sheet2!V27</f>
        <v>1150.25</v>
      </c>
      <c r="M25" s="26">
        <f>Sheet2!W27</f>
        <v>1191.94</v>
      </c>
      <c r="N25" s="26">
        <f t="shared" si="1"/>
        <v>103.62442947185394</v>
      </c>
      <c r="O25" s="39">
        <v>13603.7</v>
      </c>
      <c r="P25" s="39">
        <v>0</v>
      </c>
      <c r="Q25" s="32">
        <v>0</v>
      </c>
      <c r="R25" s="38">
        <v>0</v>
      </c>
    </row>
    <row r="26" spans="1:18" ht="18.75" customHeight="1">
      <c r="A26" s="22">
        <v>19</v>
      </c>
      <c r="B26" s="40" t="s">
        <v>25</v>
      </c>
      <c r="C26" s="26">
        <f>Sheet2!M28</f>
        <v>12567.6</v>
      </c>
      <c r="D26" s="26">
        <f>Sheet2!N28</f>
        <v>3141.8999999999996</v>
      </c>
      <c r="E26" s="26">
        <f>Sheet2!O28</f>
        <v>2198.2200000000003</v>
      </c>
      <c r="F26" s="26">
        <f t="shared" si="0"/>
        <v>69.96467105891341</v>
      </c>
      <c r="G26" s="39">
        <v>20438.7</v>
      </c>
      <c r="H26" s="39">
        <v>10228</v>
      </c>
      <c r="I26" s="32">
        <v>0</v>
      </c>
      <c r="J26" s="38">
        <v>0</v>
      </c>
      <c r="K26" s="26">
        <f>Sheet2!U28</f>
        <v>6850.2</v>
      </c>
      <c r="L26" s="26">
        <f>Sheet2!V28</f>
        <v>1712.5500000000002</v>
      </c>
      <c r="M26" s="26">
        <f>Sheet2!W28</f>
        <v>1266.53</v>
      </c>
      <c r="N26" s="26">
        <f t="shared" si="1"/>
        <v>73.95579691103909</v>
      </c>
      <c r="O26" s="39">
        <v>13475.2</v>
      </c>
      <c r="P26" s="39">
        <v>7327.4</v>
      </c>
      <c r="Q26" s="32">
        <v>0</v>
      </c>
      <c r="R26" s="38">
        <v>0</v>
      </c>
    </row>
    <row r="27" spans="1:18" ht="18.75" customHeight="1">
      <c r="A27" s="22">
        <v>20</v>
      </c>
      <c r="B27" s="40" t="s">
        <v>26</v>
      </c>
      <c r="C27" s="26">
        <f>Sheet2!M29</f>
        <v>1150</v>
      </c>
      <c r="D27" s="26">
        <f>Sheet2!N29</f>
        <v>287.5</v>
      </c>
      <c r="E27" s="26">
        <f>Sheet2!O29</f>
        <v>294.27000000000004</v>
      </c>
      <c r="F27" s="26">
        <f t="shared" si="0"/>
        <v>102.35478260869567</v>
      </c>
      <c r="G27" s="39">
        <v>1074.7</v>
      </c>
      <c r="H27" s="39">
        <v>511.3</v>
      </c>
      <c r="I27" s="32">
        <v>49.7</v>
      </c>
      <c r="J27" s="38">
        <v>0</v>
      </c>
      <c r="K27" s="26">
        <f>Sheet2!U29</f>
        <v>1251.9</v>
      </c>
      <c r="L27" s="26">
        <f>Sheet2!V29</f>
        <v>312.975</v>
      </c>
      <c r="M27" s="26">
        <f>Sheet2!W29</f>
        <v>105.5</v>
      </c>
      <c r="N27" s="26">
        <f t="shared" si="1"/>
        <v>33.70876268072529</v>
      </c>
      <c r="O27" s="39">
        <v>707.5</v>
      </c>
      <c r="P27" s="39">
        <v>375.9</v>
      </c>
      <c r="Q27" s="32">
        <v>18.4</v>
      </c>
      <c r="R27" s="38">
        <v>0</v>
      </c>
    </row>
    <row r="28" spans="1:18" ht="18.75" customHeight="1">
      <c r="A28" s="22">
        <v>21</v>
      </c>
      <c r="B28" s="40" t="s">
        <v>27</v>
      </c>
      <c r="C28" s="26">
        <f>Sheet2!M30</f>
        <v>2900</v>
      </c>
      <c r="D28" s="26">
        <f>Sheet2!N30</f>
        <v>725</v>
      </c>
      <c r="E28" s="26">
        <f>Sheet2!O30</f>
        <v>824.37</v>
      </c>
      <c r="F28" s="26">
        <f t="shared" si="0"/>
        <v>113.70620689655172</v>
      </c>
      <c r="G28" s="39">
        <v>6713.3</v>
      </c>
      <c r="H28" s="39">
        <v>2796.1</v>
      </c>
      <c r="I28" s="32">
        <v>0</v>
      </c>
      <c r="J28" s="38">
        <v>0</v>
      </c>
      <c r="K28" s="26">
        <f>Sheet2!U30</f>
        <v>6600</v>
      </c>
      <c r="L28" s="26">
        <f>Sheet2!V30</f>
        <v>1650</v>
      </c>
      <c r="M28" s="26">
        <f>Sheet2!W30</f>
        <v>1247.78</v>
      </c>
      <c r="N28" s="26">
        <f t="shared" si="1"/>
        <v>75.6230303030303</v>
      </c>
      <c r="O28" s="39">
        <v>17103.2</v>
      </c>
      <c r="P28" s="39">
        <v>5827.3</v>
      </c>
      <c r="Q28" s="32">
        <v>0</v>
      </c>
      <c r="R28" s="38">
        <v>0</v>
      </c>
    </row>
    <row r="29" spans="1:18" ht="18.75" customHeight="1">
      <c r="A29" s="22">
        <v>22</v>
      </c>
      <c r="B29" s="40" t="s">
        <v>28</v>
      </c>
      <c r="C29" s="26">
        <f>Sheet2!M31</f>
        <v>850</v>
      </c>
      <c r="D29" s="26">
        <f>Sheet2!N31</f>
        <v>212.5</v>
      </c>
      <c r="E29" s="26">
        <f>Sheet2!O31</f>
        <v>0.36</v>
      </c>
      <c r="F29" s="26">
        <f t="shared" si="0"/>
        <v>0.16941176470588235</v>
      </c>
      <c r="G29" s="39">
        <v>2155.5</v>
      </c>
      <c r="H29" s="39">
        <v>980.7</v>
      </c>
      <c r="I29" s="32">
        <v>34</v>
      </c>
      <c r="J29" s="38">
        <v>0</v>
      </c>
      <c r="K29" s="26">
        <f>Sheet2!U31</f>
        <v>850</v>
      </c>
      <c r="L29" s="26">
        <f>Sheet2!V31</f>
        <v>212.5</v>
      </c>
      <c r="M29" s="26">
        <f>Sheet2!W31</f>
        <v>0</v>
      </c>
      <c r="N29" s="26">
        <f t="shared" si="1"/>
        <v>0</v>
      </c>
      <c r="O29" s="39">
        <v>1620.7</v>
      </c>
      <c r="P29" s="39">
        <v>827.9</v>
      </c>
      <c r="Q29" s="32">
        <v>32.9</v>
      </c>
      <c r="R29" s="38">
        <v>0</v>
      </c>
    </row>
    <row r="30" spans="1:18" ht="18.75" customHeight="1">
      <c r="A30" s="22">
        <v>23</v>
      </c>
      <c r="B30" s="40" t="s">
        <v>29</v>
      </c>
      <c r="C30" s="26">
        <f>Sheet2!M32</f>
        <v>70</v>
      </c>
      <c r="D30" s="26">
        <f>Sheet2!N32</f>
        <v>17.5</v>
      </c>
      <c r="E30" s="26">
        <f>Sheet2!O32</f>
        <v>19.5</v>
      </c>
      <c r="F30" s="26">
        <f t="shared" si="0"/>
        <v>111.42857142857143</v>
      </c>
      <c r="G30" s="39">
        <v>40.9</v>
      </c>
      <c r="H30" s="39">
        <v>14.4</v>
      </c>
      <c r="I30" s="32">
        <v>2.2</v>
      </c>
      <c r="J30" s="38">
        <v>0</v>
      </c>
      <c r="K30" s="26">
        <f>Sheet2!U32</f>
        <v>535</v>
      </c>
      <c r="L30" s="26">
        <f>Sheet2!V32</f>
        <v>133.75</v>
      </c>
      <c r="M30" s="26">
        <f>Sheet2!W32</f>
        <v>34</v>
      </c>
      <c r="N30" s="26">
        <f t="shared" si="1"/>
        <v>25.42056074766355</v>
      </c>
      <c r="O30" s="39">
        <v>924.1</v>
      </c>
      <c r="P30" s="39">
        <v>471</v>
      </c>
      <c r="Q30" s="32">
        <v>32.5</v>
      </c>
      <c r="R30" s="38">
        <v>0</v>
      </c>
    </row>
    <row r="31" spans="1:18" ht="18.75" customHeight="1">
      <c r="A31" s="22">
        <v>24</v>
      </c>
      <c r="B31" s="40" t="s">
        <v>30</v>
      </c>
      <c r="C31" s="26">
        <f>Sheet2!M33</f>
        <v>304</v>
      </c>
      <c r="D31" s="26">
        <f>Sheet2!N33</f>
        <v>76</v>
      </c>
      <c r="E31" s="26">
        <f>Sheet2!O33</f>
        <v>109.9</v>
      </c>
      <c r="F31" s="26">
        <f t="shared" si="0"/>
        <v>144.60526315789474</v>
      </c>
      <c r="G31" s="39">
        <v>134.1</v>
      </c>
      <c r="H31" s="39">
        <v>37.6</v>
      </c>
      <c r="I31" s="32">
        <v>0.6</v>
      </c>
      <c r="J31" s="38">
        <v>0</v>
      </c>
      <c r="K31" s="26">
        <f>Sheet2!U33</f>
        <v>731</v>
      </c>
      <c r="L31" s="26">
        <f>Sheet2!V33</f>
        <v>182.75</v>
      </c>
      <c r="M31" s="26">
        <f>Sheet2!W33</f>
        <v>53.7</v>
      </c>
      <c r="N31" s="26">
        <f t="shared" si="1"/>
        <v>29.384404924760602</v>
      </c>
      <c r="O31" s="39">
        <v>1855.1</v>
      </c>
      <c r="P31" s="39">
        <v>906.3</v>
      </c>
      <c r="Q31" s="32">
        <v>0.6</v>
      </c>
      <c r="R31" s="38">
        <v>0</v>
      </c>
    </row>
    <row r="32" spans="1:18" ht="18.75" customHeight="1">
      <c r="A32" s="22">
        <v>25</v>
      </c>
      <c r="B32" s="40" t="s">
        <v>31</v>
      </c>
      <c r="C32" s="26">
        <f>Sheet2!M34</f>
        <v>3800</v>
      </c>
      <c r="D32" s="26">
        <f>Sheet2!N34</f>
        <v>950</v>
      </c>
      <c r="E32" s="26">
        <f>Sheet2!O34</f>
        <v>1123.4199999999998</v>
      </c>
      <c r="F32" s="26">
        <f t="shared" si="0"/>
        <v>118.25473684210525</v>
      </c>
      <c r="G32" s="39">
        <v>10157.7</v>
      </c>
      <c r="H32" s="39">
        <v>4513.3</v>
      </c>
      <c r="I32" s="32">
        <v>0</v>
      </c>
      <c r="J32" s="38">
        <v>0</v>
      </c>
      <c r="K32" s="26">
        <f>Sheet2!U34</f>
        <v>2799</v>
      </c>
      <c r="L32" s="26">
        <f>Sheet2!V34</f>
        <v>699.75</v>
      </c>
      <c r="M32" s="26">
        <f>Sheet2!W34</f>
        <v>400</v>
      </c>
      <c r="N32" s="26">
        <f t="shared" si="1"/>
        <v>57.1632725973562</v>
      </c>
      <c r="O32" s="39">
        <v>3778.2</v>
      </c>
      <c r="P32" s="39">
        <v>2066.4</v>
      </c>
      <c r="Q32" s="32">
        <v>0</v>
      </c>
      <c r="R32" s="38">
        <v>0</v>
      </c>
    </row>
    <row r="33" spans="1:18" ht="18.75" customHeight="1">
      <c r="A33" s="22">
        <v>26</v>
      </c>
      <c r="B33" s="40" t="s">
        <v>32</v>
      </c>
      <c r="C33" s="26">
        <f>Sheet2!M35</f>
        <v>7860.6</v>
      </c>
      <c r="D33" s="26">
        <f>Sheet2!N35</f>
        <v>1965.15</v>
      </c>
      <c r="E33" s="26">
        <f>Sheet2!O35</f>
        <v>2787.0099999999998</v>
      </c>
      <c r="F33" s="26">
        <f t="shared" si="0"/>
        <v>141.82174388723507</v>
      </c>
      <c r="G33" s="39">
        <v>15652.3</v>
      </c>
      <c r="H33" s="39">
        <v>6475.4</v>
      </c>
      <c r="I33" s="32">
        <v>0</v>
      </c>
      <c r="J33" s="38">
        <v>0</v>
      </c>
      <c r="K33" s="26">
        <f>Sheet2!U35</f>
        <v>5587.1</v>
      </c>
      <c r="L33" s="26">
        <f>Sheet2!V35</f>
        <v>1396.775</v>
      </c>
      <c r="M33" s="26">
        <f>Sheet2!W35</f>
        <v>452.72</v>
      </c>
      <c r="N33" s="26">
        <f t="shared" si="1"/>
        <v>32.41180576685579</v>
      </c>
      <c r="O33" s="39">
        <v>18489.7</v>
      </c>
      <c r="P33" s="39">
        <v>8978</v>
      </c>
      <c r="Q33" s="32">
        <v>0</v>
      </c>
      <c r="R33" s="38">
        <v>0</v>
      </c>
    </row>
    <row r="34" spans="1:18" ht="18.75" customHeight="1">
      <c r="A34" s="22">
        <v>27</v>
      </c>
      <c r="B34" s="40" t="s">
        <v>33</v>
      </c>
      <c r="C34" s="26">
        <f>Sheet2!M36</f>
        <v>6000</v>
      </c>
      <c r="D34" s="26">
        <f>Sheet2!N36</f>
        <v>1500</v>
      </c>
      <c r="E34" s="26">
        <f>Sheet2!O36</f>
        <v>1085.41</v>
      </c>
      <c r="F34" s="26">
        <f t="shared" si="0"/>
        <v>72.36066666666667</v>
      </c>
      <c r="G34" s="39">
        <v>17640.6</v>
      </c>
      <c r="H34" s="39">
        <v>8661.9</v>
      </c>
      <c r="I34" s="32">
        <v>0</v>
      </c>
      <c r="J34" s="38">
        <v>0</v>
      </c>
      <c r="K34" s="26">
        <f>Sheet2!U36</f>
        <v>3200</v>
      </c>
      <c r="L34" s="26">
        <f>Sheet2!V36</f>
        <v>800</v>
      </c>
      <c r="M34" s="26">
        <f>Sheet2!W36</f>
        <v>339.1</v>
      </c>
      <c r="N34" s="26">
        <f t="shared" si="1"/>
        <v>42.3875</v>
      </c>
      <c r="O34" s="39">
        <v>8352.9</v>
      </c>
      <c r="P34" s="39">
        <v>4665.6</v>
      </c>
      <c r="Q34" s="32">
        <v>0</v>
      </c>
      <c r="R34" s="38">
        <v>0</v>
      </c>
    </row>
    <row r="35" spans="1:18" ht="18.75" customHeight="1">
      <c r="A35" s="22">
        <v>28</v>
      </c>
      <c r="B35" s="40" t="s">
        <v>34</v>
      </c>
      <c r="C35" s="26">
        <f>Sheet2!M37</f>
        <v>19136.9</v>
      </c>
      <c r="D35" s="26">
        <f>Sheet2!N37</f>
        <v>4784.225</v>
      </c>
      <c r="E35" s="26">
        <f>Sheet2!O37</f>
        <v>4156.75</v>
      </c>
      <c r="F35" s="26">
        <f t="shared" si="0"/>
        <v>86.88450062444805</v>
      </c>
      <c r="G35" s="39">
        <v>33196.9</v>
      </c>
      <c r="H35" s="39">
        <v>14444.3</v>
      </c>
      <c r="I35" s="32">
        <v>0</v>
      </c>
      <c r="J35" s="38">
        <v>0</v>
      </c>
      <c r="K35" s="26">
        <f>Sheet2!U37</f>
        <v>8596.6</v>
      </c>
      <c r="L35" s="26">
        <f>Sheet2!V37</f>
        <v>2149.15</v>
      </c>
      <c r="M35" s="26">
        <f>Sheet2!W37</f>
        <v>673.18</v>
      </c>
      <c r="N35" s="26">
        <f t="shared" si="1"/>
        <v>31.323081218156013</v>
      </c>
      <c r="O35" s="39">
        <v>18268.7</v>
      </c>
      <c r="P35" s="39">
        <v>9205.7</v>
      </c>
      <c r="Q35" s="32">
        <v>4.7</v>
      </c>
      <c r="R35" s="38">
        <v>0</v>
      </c>
    </row>
    <row r="36" spans="1:18" ht="18.75" customHeight="1">
      <c r="A36" s="22">
        <v>29</v>
      </c>
      <c r="B36" s="40" t="s">
        <v>35</v>
      </c>
      <c r="C36" s="26">
        <f>Sheet2!M38</f>
        <v>2800.1</v>
      </c>
      <c r="D36" s="26">
        <f>Sheet2!N38</f>
        <v>700.025</v>
      </c>
      <c r="E36" s="26">
        <f>Sheet2!O38</f>
        <v>456.81</v>
      </c>
      <c r="F36" s="26">
        <f t="shared" si="0"/>
        <v>65.25624084854113</v>
      </c>
      <c r="G36" s="39">
        <v>983.8</v>
      </c>
      <c r="H36" s="39">
        <v>142.7</v>
      </c>
      <c r="I36" s="32">
        <v>0</v>
      </c>
      <c r="J36" s="38">
        <v>0</v>
      </c>
      <c r="K36" s="26">
        <f>Sheet2!U38</f>
        <v>950.5</v>
      </c>
      <c r="L36" s="26">
        <f>Sheet2!V38</f>
        <v>237.625</v>
      </c>
      <c r="M36" s="26">
        <f>Sheet2!W38</f>
        <v>1.98</v>
      </c>
      <c r="N36" s="26">
        <f t="shared" si="1"/>
        <v>0.8332456601788533</v>
      </c>
      <c r="O36" s="39">
        <v>796.9</v>
      </c>
      <c r="P36" s="39">
        <v>10.3</v>
      </c>
      <c r="Q36" s="32">
        <v>0</v>
      </c>
      <c r="R36" s="38">
        <v>0</v>
      </c>
    </row>
    <row r="37" spans="1:18" ht="18.75" customHeight="1">
      <c r="A37" s="22">
        <v>30</v>
      </c>
      <c r="B37" s="40" t="s">
        <v>36</v>
      </c>
      <c r="C37" s="26">
        <f>Sheet2!M39</f>
        <v>8418.5</v>
      </c>
      <c r="D37" s="26">
        <f>Sheet2!N39</f>
        <v>2104.625</v>
      </c>
      <c r="E37" s="26">
        <f>Sheet2!O39</f>
        <v>1376.69</v>
      </c>
      <c r="F37" s="26">
        <f t="shared" si="0"/>
        <v>65.41260319534359</v>
      </c>
      <c r="G37" s="39">
        <v>13085.6</v>
      </c>
      <c r="H37" s="39">
        <v>5949.9</v>
      </c>
      <c r="I37" s="32">
        <v>10.5</v>
      </c>
      <c r="J37" s="38">
        <v>0</v>
      </c>
      <c r="K37" s="26">
        <f>Sheet2!U39</f>
        <v>11900</v>
      </c>
      <c r="L37" s="26">
        <f>Sheet2!V39</f>
        <v>2975</v>
      </c>
      <c r="M37" s="26">
        <f>Sheet2!W39</f>
        <v>1940.14</v>
      </c>
      <c r="N37" s="26">
        <f t="shared" si="1"/>
        <v>65.21478991596639</v>
      </c>
      <c r="O37" s="39">
        <v>22038.6</v>
      </c>
      <c r="P37" s="39">
        <v>11832.2</v>
      </c>
      <c r="Q37" s="32">
        <v>34</v>
      </c>
      <c r="R37" s="38">
        <v>0</v>
      </c>
    </row>
    <row r="38" spans="1:18" ht="18.75" customHeight="1">
      <c r="A38" s="22">
        <v>31</v>
      </c>
      <c r="B38" s="41" t="s">
        <v>37</v>
      </c>
      <c r="C38" s="26">
        <f>Sheet2!M40</f>
        <v>10800</v>
      </c>
      <c r="D38" s="26">
        <f>Sheet2!N40</f>
        <v>2700</v>
      </c>
      <c r="E38" s="26">
        <f>Sheet2!O40</f>
        <v>5415</v>
      </c>
      <c r="F38" s="26">
        <f t="shared" si="0"/>
        <v>200.55555555555554</v>
      </c>
      <c r="G38" s="39">
        <v>10494.3</v>
      </c>
      <c r="H38" s="39">
        <v>3936.4</v>
      </c>
      <c r="I38" s="33">
        <v>0</v>
      </c>
      <c r="J38" s="39">
        <v>0</v>
      </c>
      <c r="K38" s="26">
        <f>Sheet2!U40</f>
        <v>8500</v>
      </c>
      <c r="L38" s="26">
        <f>Sheet2!V40</f>
        <v>2125</v>
      </c>
      <c r="M38" s="26">
        <f>Sheet2!W40</f>
        <v>835</v>
      </c>
      <c r="N38" s="26">
        <f t="shared" si="1"/>
        <v>39.294117647058826</v>
      </c>
      <c r="O38" s="39">
        <v>16440.1</v>
      </c>
      <c r="P38" s="39">
        <v>8029.1</v>
      </c>
      <c r="Q38" s="33">
        <v>0</v>
      </c>
      <c r="R38" s="38">
        <v>0</v>
      </c>
    </row>
    <row r="39" spans="1:18" ht="18.75" customHeight="1">
      <c r="A39" s="22">
        <v>32</v>
      </c>
      <c r="B39" s="41" t="s">
        <v>38</v>
      </c>
      <c r="C39" s="26">
        <f>Sheet2!M41</f>
        <v>6500</v>
      </c>
      <c r="D39" s="26">
        <f>Sheet2!N41</f>
        <v>1625</v>
      </c>
      <c r="E39" s="26">
        <f>Sheet2!O41</f>
        <v>2061.1</v>
      </c>
      <c r="F39" s="26">
        <f t="shared" si="0"/>
        <v>126.83692307692307</v>
      </c>
      <c r="G39" s="39">
        <v>4997.4</v>
      </c>
      <c r="H39" s="39">
        <v>1842.3</v>
      </c>
      <c r="I39" s="33">
        <v>101.5</v>
      </c>
      <c r="J39" s="39">
        <v>0</v>
      </c>
      <c r="K39" s="26">
        <f>Sheet2!U41</f>
        <v>4000</v>
      </c>
      <c r="L39" s="26">
        <f>Sheet2!V41</f>
        <v>1000</v>
      </c>
      <c r="M39" s="26">
        <f>Sheet2!W41</f>
        <v>535.1</v>
      </c>
      <c r="N39" s="26">
        <f t="shared" si="1"/>
        <v>53.51</v>
      </c>
      <c r="O39" s="39">
        <v>8091</v>
      </c>
      <c r="P39" s="39">
        <v>3648.4</v>
      </c>
      <c r="Q39" s="33">
        <v>761.7</v>
      </c>
      <c r="R39" s="38">
        <v>0</v>
      </c>
    </row>
    <row r="40" spans="1:18" ht="18.75" customHeight="1">
      <c r="A40" s="22">
        <v>33</v>
      </c>
      <c r="B40" s="40" t="s">
        <v>39</v>
      </c>
      <c r="C40" s="26">
        <f>Sheet2!M42</f>
        <v>840</v>
      </c>
      <c r="D40" s="26">
        <f>Sheet2!N42</f>
        <v>210</v>
      </c>
      <c r="E40" s="26">
        <f>Sheet2!O42</f>
        <v>571.8</v>
      </c>
      <c r="F40" s="26">
        <f t="shared" si="0"/>
        <v>272.2857142857143</v>
      </c>
      <c r="G40" s="39">
        <v>1515.1</v>
      </c>
      <c r="H40" s="39">
        <v>566.6</v>
      </c>
      <c r="I40" s="33">
        <v>803.3</v>
      </c>
      <c r="J40" s="39">
        <v>0</v>
      </c>
      <c r="K40" s="26">
        <f>Sheet2!U42</f>
        <v>2600</v>
      </c>
      <c r="L40" s="26">
        <f>Sheet2!V42</f>
        <v>650</v>
      </c>
      <c r="M40" s="26">
        <f>Sheet2!W42</f>
        <v>121.3</v>
      </c>
      <c r="N40" s="26">
        <f t="shared" si="1"/>
        <v>18.661538461538463</v>
      </c>
      <c r="O40" s="39">
        <v>8107.8</v>
      </c>
      <c r="P40" s="39">
        <v>4299.2</v>
      </c>
      <c r="Q40" s="33">
        <v>80.8</v>
      </c>
      <c r="R40" s="38">
        <v>0</v>
      </c>
    </row>
    <row r="41" spans="1:18" ht="18.75" customHeight="1">
      <c r="A41" s="22">
        <v>34</v>
      </c>
      <c r="B41" s="40" t="s">
        <v>40</v>
      </c>
      <c r="C41" s="26">
        <f>Sheet2!M43</f>
        <v>484.4</v>
      </c>
      <c r="D41" s="26">
        <f>Sheet2!N43</f>
        <v>121.1</v>
      </c>
      <c r="E41" s="26">
        <f>Sheet2!O43</f>
        <v>58.2</v>
      </c>
      <c r="F41" s="26">
        <f t="shared" si="0"/>
        <v>48.059454995871185</v>
      </c>
      <c r="G41" s="39">
        <v>459.7</v>
      </c>
      <c r="H41" s="39">
        <v>194.4</v>
      </c>
      <c r="I41" s="33">
        <v>114.3</v>
      </c>
      <c r="J41" s="39">
        <v>0</v>
      </c>
      <c r="K41" s="26">
        <f>Sheet2!U43</f>
        <v>1023</v>
      </c>
      <c r="L41" s="26">
        <f>Sheet2!V43</f>
        <v>255.75</v>
      </c>
      <c r="M41" s="26">
        <f>Sheet2!W43</f>
        <v>128.2</v>
      </c>
      <c r="N41" s="26">
        <f t="shared" si="1"/>
        <v>50.12707722385141</v>
      </c>
      <c r="O41" s="39">
        <v>2327.7</v>
      </c>
      <c r="P41" s="39">
        <v>1285</v>
      </c>
      <c r="Q41" s="33">
        <v>292.2</v>
      </c>
      <c r="R41" s="38">
        <v>0</v>
      </c>
    </row>
    <row r="42" spans="1:18" ht="18.75" customHeight="1">
      <c r="A42" s="22">
        <v>35</v>
      </c>
      <c r="B42" s="40" t="s">
        <v>41</v>
      </c>
      <c r="C42" s="26">
        <f>Sheet2!M44</f>
        <v>380</v>
      </c>
      <c r="D42" s="26">
        <f>Sheet2!N44</f>
        <v>95</v>
      </c>
      <c r="E42" s="26">
        <f>Sheet2!O44</f>
        <v>52</v>
      </c>
      <c r="F42" s="26">
        <f t="shared" si="0"/>
        <v>54.73684210526316</v>
      </c>
      <c r="G42" s="39">
        <v>365</v>
      </c>
      <c r="H42" s="39">
        <v>240</v>
      </c>
      <c r="I42" s="33">
        <v>11.2</v>
      </c>
      <c r="J42" s="39">
        <v>0</v>
      </c>
      <c r="K42" s="26">
        <f>Sheet2!U44</f>
        <v>3100</v>
      </c>
      <c r="L42" s="26">
        <f>Sheet2!V44</f>
        <v>775</v>
      </c>
      <c r="M42" s="26">
        <f>Sheet2!W44</f>
        <v>550.3</v>
      </c>
      <c r="N42" s="26">
        <f t="shared" si="1"/>
        <v>71.00645161290322</v>
      </c>
      <c r="O42" s="39">
        <v>1645</v>
      </c>
      <c r="P42" s="39">
        <v>845</v>
      </c>
      <c r="Q42" s="33">
        <v>11.4</v>
      </c>
      <c r="R42" s="38">
        <v>0</v>
      </c>
    </row>
    <row r="43" spans="1:18" ht="18.75" customHeight="1">
      <c r="A43" s="22">
        <v>36</v>
      </c>
      <c r="B43" s="40" t="s">
        <v>42</v>
      </c>
      <c r="C43" s="26">
        <f>Sheet2!M45</f>
        <v>365</v>
      </c>
      <c r="D43" s="26">
        <f>Sheet2!N45</f>
        <v>91.25</v>
      </c>
      <c r="E43" s="26">
        <f>Sheet2!O45</f>
        <v>324.6</v>
      </c>
      <c r="F43" s="26">
        <f t="shared" si="0"/>
        <v>355.72602739726034</v>
      </c>
      <c r="G43" s="39">
        <v>561.7</v>
      </c>
      <c r="H43" s="39">
        <v>202.7</v>
      </c>
      <c r="I43" s="33">
        <v>0</v>
      </c>
      <c r="J43" s="39">
        <v>0</v>
      </c>
      <c r="K43" s="26">
        <f>Sheet2!U45</f>
        <v>1930.2</v>
      </c>
      <c r="L43" s="26">
        <f>Sheet2!V45</f>
        <v>482.54999999999995</v>
      </c>
      <c r="M43" s="26">
        <f>Sheet2!W45</f>
        <v>321.5</v>
      </c>
      <c r="N43" s="26">
        <f t="shared" si="1"/>
        <v>66.62522018443686</v>
      </c>
      <c r="O43" s="39">
        <v>3096.5</v>
      </c>
      <c r="P43" s="39">
        <v>1730.1</v>
      </c>
      <c r="Q43" s="33">
        <v>22.3</v>
      </c>
      <c r="R43" s="38">
        <v>0</v>
      </c>
    </row>
    <row r="44" spans="1:18" ht="18.75" customHeight="1">
      <c r="A44" s="22">
        <v>37</v>
      </c>
      <c r="B44" s="40" t="s">
        <v>43</v>
      </c>
      <c r="C44" s="26">
        <f>Sheet2!M46</f>
        <v>432.3</v>
      </c>
      <c r="D44" s="26">
        <f>Sheet2!N46</f>
        <v>108.075</v>
      </c>
      <c r="E44" s="26">
        <f>Sheet2!O46</f>
        <v>69.5</v>
      </c>
      <c r="F44" s="26">
        <f t="shared" si="0"/>
        <v>64.30719407818644</v>
      </c>
      <c r="G44" s="39">
        <v>313.4</v>
      </c>
      <c r="H44" s="39">
        <v>92.8</v>
      </c>
      <c r="I44" s="33">
        <v>0</v>
      </c>
      <c r="J44" s="39">
        <v>0</v>
      </c>
      <c r="K44" s="26">
        <f>Sheet2!U46</f>
        <v>2639.2</v>
      </c>
      <c r="L44" s="26">
        <f>Sheet2!V46</f>
        <v>659.8</v>
      </c>
      <c r="M44" s="26">
        <f>Sheet2!W46</f>
        <v>245.6</v>
      </c>
      <c r="N44" s="26">
        <f t="shared" si="1"/>
        <v>37.22340103061534</v>
      </c>
      <c r="O44" s="39">
        <v>3758.6</v>
      </c>
      <c r="P44" s="39">
        <v>2091</v>
      </c>
      <c r="Q44" s="33">
        <v>8.7</v>
      </c>
      <c r="R44" s="38">
        <v>0</v>
      </c>
    </row>
    <row r="45" spans="1:18" ht="18.75" customHeight="1">
      <c r="A45" s="22">
        <v>38</v>
      </c>
      <c r="B45" s="40" t="s">
        <v>44</v>
      </c>
      <c r="C45" s="26">
        <f>Sheet2!M47</f>
        <v>1211.1</v>
      </c>
      <c r="D45" s="26">
        <f>Sheet2!N47</f>
        <v>302.775</v>
      </c>
      <c r="E45" s="26">
        <f>Sheet2!O47</f>
        <v>235.61</v>
      </c>
      <c r="F45" s="26">
        <f t="shared" si="0"/>
        <v>77.8168607051441</v>
      </c>
      <c r="G45" s="39">
        <v>235.3</v>
      </c>
      <c r="H45" s="39">
        <v>79.5</v>
      </c>
      <c r="I45" s="33">
        <v>0</v>
      </c>
      <c r="J45" s="39">
        <v>0</v>
      </c>
      <c r="K45" s="26">
        <f>Sheet2!U47</f>
        <v>3607.4</v>
      </c>
      <c r="L45" s="26">
        <f>Sheet2!V47</f>
        <v>901.85</v>
      </c>
      <c r="M45" s="26">
        <f>Sheet2!W47</f>
        <v>542.2</v>
      </c>
      <c r="N45" s="26">
        <f t="shared" si="1"/>
        <v>60.12086267117592</v>
      </c>
      <c r="O45" s="39">
        <v>6875.2</v>
      </c>
      <c r="P45" s="39">
        <v>3886.8</v>
      </c>
      <c r="Q45" s="33">
        <v>0</v>
      </c>
      <c r="R45" s="38">
        <v>0</v>
      </c>
    </row>
    <row r="46" spans="1:18" ht="18.75" customHeight="1">
      <c r="A46" s="22">
        <v>39</v>
      </c>
      <c r="B46" s="40" t="s">
        <v>45</v>
      </c>
      <c r="C46" s="26">
        <f>Sheet2!M48</f>
        <v>2203</v>
      </c>
      <c r="D46" s="26">
        <f>Sheet2!N48</f>
        <v>550.75</v>
      </c>
      <c r="E46" s="26">
        <f>Sheet2!O48</f>
        <v>677.9000000000001</v>
      </c>
      <c r="F46" s="26">
        <f t="shared" si="0"/>
        <v>123.08669995460738</v>
      </c>
      <c r="G46" s="39">
        <v>2482.1</v>
      </c>
      <c r="H46" s="39">
        <v>941.2</v>
      </c>
      <c r="I46" s="33">
        <v>903</v>
      </c>
      <c r="J46" s="39">
        <v>0</v>
      </c>
      <c r="K46" s="26">
        <f>Sheet2!U48</f>
        <v>3700</v>
      </c>
      <c r="L46" s="26">
        <f>Sheet2!V48</f>
        <v>925</v>
      </c>
      <c r="M46" s="26">
        <f>Sheet2!W48</f>
        <v>872.8</v>
      </c>
      <c r="N46" s="26">
        <f t="shared" si="1"/>
        <v>94.35675675675675</v>
      </c>
      <c r="O46" s="39">
        <v>5889.2</v>
      </c>
      <c r="P46" s="39">
        <v>3114.9</v>
      </c>
      <c r="Q46" s="33">
        <v>12.5</v>
      </c>
      <c r="R46" s="38">
        <v>0</v>
      </c>
    </row>
    <row r="47" spans="1:18" ht="18.75" customHeight="1">
      <c r="A47" s="22">
        <v>40</v>
      </c>
      <c r="B47" s="40" t="s">
        <v>46</v>
      </c>
      <c r="C47" s="26">
        <f>Sheet2!M49</f>
        <v>1461.3</v>
      </c>
      <c r="D47" s="26">
        <f>Sheet2!N49</f>
        <v>365.325</v>
      </c>
      <c r="E47" s="26">
        <f>Sheet2!O49</f>
        <v>604.4</v>
      </c>
      <c r="F47" s="26">
        <f t="shared" si="0"/>
        <v>165.44172996646822</v>
      </c>
      <c r="G47" s="39">
        <v>688.1</v>
      </c>
      <c r="H47" s="39">
        <v>170.7</v>
      </c>
      <c r="I47" s="33">
        <v>1.3</v>
      </c>
      <c r="J47" s="39">
        <v>0</v>
      </c>
      <c r="K47" s="26">
        <f>Sheet2!U49</f>
        <v>3152.4</v>
      </c>
      <c r="L47" s="26">
        <f>Sheet2!V49</f>
        <v>788.0999999999999</v>
      </c>
      <c r="M47" s="26">
        <f>Sheet2!W49</f>
        <v>57.5</v>
      </c>
      <c r="N47" s="26">
        <f t="shared" si="1"/>
        <v>7.296028422788987</v>
      </c>
      <c r="O47" s="39">
        <v>6622.9</v>
      </c>
      <c r="P47" s="39">
        <v>3704.9</v>
      </c>
      <c r="Q47" s="33">
        <v>0</v>
      </c>
      <c r="R47" s="38">
        <v>0</v>
      </c>
    </row>
    <row r="48" spans="1:18" ht="18.75" customHeight="1">
      <c r="A48" s="22">
        <v>41</v>
      </c>
      <c r="B48" s="40" t="s">
        <v>47</v>
      </c>
      <c r="C48" s="26">
        <f>Sheet2!M50</f>
        <v>780</v>
      </c>
      <c r="D48" s="26">
        <f>Sheet2!N50</f>
        <v>195</v>
      </c>
      <c r="E48" s="26">
        <f>Sheet2!O50</f>
        <v>198.5</v>
      </c>
      <c r="F48" s="26">
        <f t="shared" si="0"/>
        <v>101.7948717948718</v>
      </c>
      <c r="G48" s="39">
        <v>343.9</v>
      </c>
      <c r="H48" s="39">
        <v>167.5</v>
      </c>
      <c r="I48" s="33">
        <v>251.6</v>
      </c>
      <c r="J48" s="39">
        <v>0</v>
      </c>
      <c r="K48" s="26">
        <f>Sheet2!U50</f>
        <v>3300</v>
      </c>
      <c r="L48" s="26">
        <f>Sheet2!V50</f>
        <v>825</v>
      </c>
      <c r="M48" s="26">
        <f>Sheet2!W50</f>
        <v>1434.7</v>
      </c>
      <c r="N48" s="26">
        <f t="shared" si="1"/>
        <v>173.9030303030303</v>
      </c>
      <c r="O48" s="39">
        <v>3690.7</v>
      </c>
      <c r="P48" s="39">
        <v>2711.8</v>
      </c>
      <c r="Q48" s="33">
        <v>2000</v>
      </c>
      <c r="R48" s="38">
        <v>0</v>
      </c>
    </row>
    <row r="49" spans="1:18" ht="18.75" customHeight="1">
      <c r="A49" s="22">
        <v>42</v>
      </c>
      <c r="B49" s="40" t="s">
        <v>48</v>
      </c>
      <c r="C49" s="26">
        <f>Sheet2!M51</f>
        <v>3913.7999999999997</v>
      </c>
      <c r="D49" s="26">
        <f>Sheet2!N51</f>
        <v>978.4499999999999</v>
      </c>
      <c r="E49" s="26">
        <f>Sheet2!O51</f>
        <v>815.3000000000001</v>
      </c>
      <c r="F49" s="26">
        <f t="shared" si="0"/>
        <v>83.32566814860239</v>
      </c>
      <c r="G49" s="39">
        <v>2553.2</v>
      </c>
      <c r="H49" s="39">
        <v>974.8</v>
      </c>
      <c r="I49" s="33">
        <v>138.7</v>
      </c>
      <c r="J49" s="39">
        <v>0</v>
      </c>
      <c r="K49" s="26">
        <f>Sheet2!U51</f>
        <v>4058.1</v>
      </c>
      <c r="L49" s="26">
        <f>Sheet2!V51</f>
        <v>1014.5250000000001</v>
      </c>
      <c r="M49" s="26">
        <f>Sheet2!W51</f>
        <v>489.8</v>
      </c>
      <c r="N49" s="26">
        <f t="shared" si="1"/>
        <v>48.27875113969591</v>
      </c>
      <c r="O49" s="39">
        <v>6533.7</v>
      </c>
      <c r="P49" s="39">
        <v>3351.4</v>
      </c>
      <c r="Q49" s="33">
        <v>19</v>
      </c>
      <c r="R49" s="38">
        <v>0</v>
      </c>
    </row>
    <row r="50" spans="1:18" ht="18.75" customHeight="1">
      <c r="A50" s="22">
        <v>43</v>
      </c>
      <c r="B50" s="40" t="s">
        <v>49</v>
      </c>
      <c r="C50" s="26">
        <f>Sheet2!M52</f>
        <v>350</v>
      </c>
      <c r="D50" s="26">
        <f>Sheet2!N52</f>
        <v>87.5</v>
      </c>
      <c r="E50" s="26">
        <f>Sheet2!O52</f>
        <v>66.1</v>
      </c>
      <c r="F50" s="26">
        <f t="shared" si="0"/>
        <v>75.54285714285713</v>
      </c>
      <c r="G50" s="39">
        <v>140</v>
      </c>
      <c r="H50" s="39">
        <v>57.4</v>
      </c>
      <c r="I50" s="33">
        <v>3.3</v>
      </c>
      <c r="J50" s="39">
        <v>0</v>
      </c>
      <c r="K50" s="26">
        <f>Sheet2!U52</f>
        <v>1400</v>
      </c>
      <c r="L50" s="26">
        <f>Sheet2!V52</f>
        <v>350</v>
      </c>
      <c r="M50" s="26">
        <f>Sheet2!W52</f>
        <v>76.8</v>
      </c>
      <c r="N50" s="26">
        <f t="shared" si="1"/>
        <v>21.942857142857143</v>
      </c>
      <c r="O50" s="39">
        <v>873</v>
      </c>
      <c r="P50" s="39">
        <v>514</v>
      </c>
      <c r="Q50" s="33">
        <v>661.4</v>
      </c>
      <c r="R50" s="38">
        <v>0</v>
      </c>
    </row>
    <row r="51" spans="1:18" ht="18.75" customHeight="1">
      <c r="A51" s="22">
        <v>44</v>
      </c>
      <c r="B51" s="40" t="s">
        <v>50</v>
      </c>
      <c r="C51" s="26">
        <f>Sheet2!M53</f>
        <v>392</v>
      </c>
      <c r="D51" s="26">
        <f>Sheet2!N53</f>
        <v>98</v>
      </c>
      <c r="E51" s="26">
        <f>Sheet2!O53</f>
        <v>585.3</v>
      </c>
      <c r="F51" s="26">
        <f t="shared" si="0"/>
        <v>597.2448979591836</v>
      </c>
      <c r="G51" s="39">
        <v>371.3</v>
      </c>
      <c r="H51" s="39">
        <v>136.9</v>
      </c>
      <c r="I51" s="33">
        <v>0</v>
      </c>
      <c r="J51" s="39">
        <v>0</v>
      </c>
      <c r="K51" s="26">
        <f>Sheet2!U53</f>
        <v>1663</v>
      </c>
      <c r="L51" s="26">
        <f>Sheet2!V53</f>
        <v>415.75</v>
      </c>
      <c r="M51" s="26">
        <f>Sheet2!W53</f>
        <v>0</v>
      </c>
      <c r="N51" s="26">
        <f t="shared" si="1"/>
        <v>0</v>
      </c>
      <c r="O51" s="39">
        <v>3367.2</v>
      </c>
      <c r="P51" s="39">
        <v>2035.6</v>
      </c>
      <c r="Q51" s="33">
        <v>0</v>
      </c>
      <c r="R51" s="38">
        <v>0</v>
      </c>
    </row>
    <row r="52" spans="1:18" ht="18.75" customHeight="1">
      <c r="A52" s="22">
        <v>45</v>
      </c>
      <c r="B52" s="40" t="s">
        <v>51</v>
      </c>
      <c r="C52" s="26">
        <f>Sheet2!M54</f>
        <v>400</v>
      </c>
      <c r="D52" s="26">
        <f>Sheet2!N54</f>
        <v>100</v>
      </c>
      <c r="E52" s="26">
        <f>Sheet2!O54</f>
        <v>52.2</v>
      </c>
      <c r="F52" s="26">
        <f t="shared" si="0"/>
        <v>52.2</v>
      </c>
      <c r="G52" s="39">
        <v>492.5</v>
      </c>
      <c r="H52" s="39">
        <v>208.5</v>
      </c>
      <c r="I52" s="33">
        <v>149.9</v>
      </c>
      <c r="J52" s="39">
        <v>0</v>
      </c>
      <c r="K52" s="26">
        <f>Sheet2!U54</f>
        <v>1600</v>
      </c>
      <c r="L52" s="26">
        <f>Sheet2!V54</f>
        <v>400</v>
      </c>
      <c r="M52" s="26">
        <f>Sheet2!W54</f>
        <v>326</v>
      </c>
      <c r="N52" s="26">
        <f t="shared" si="1"/>
        <v>81.5</v>
      </c>
      <c r="O52" s="39">
        <v>671.5</v>
      </c>
      <c r="P52" s="39">
        <v>539.6</v>
      </c>
      <c r="Q52" s="33">
        <v>71.2</v>
      </c>
      <c r="R52" s="38">
        <v>0</v>
      </c>
    </row>
    <row r="53" spans="1:18" ht="18.75" customHeight="1">
      <c r="A53" s="22">
        <v>46</v>
      </c>
      <c r="B53" s="40" t="s">
        <v>52</v>
      </c>
      <c r="C53" s="26">
        <f>Sheet2!M55</f>
        <v>252.5</v>
      </c>
      <c r="D53" s="26">
        <f>Sheet2!N55</f>
        <v>63.125</v>
      </c>
      <c r="E53" s="26">
        <f>Sheet2!O55</f>
        <v>49.7</v>
      </c>
      <c r="F53" s="26">
        <f t="shared" si="0"/>
        <v>78.73267326732673</v>
      </c>
      <c r="G53" s="39">
        <v>0</v>
      </c>
      <c r="H53" s="39">
        <v>0.04</v>
      </c>
      <c r="I53" s="33">
        <v>68.6</v>
      </c>
      <c r="J53" s="39">
        <v>0</v>
      </c>
      <c r="K53" s="26">
        <f>Sheet2!U55</f>
        <v>978.5</v>
      </c>
      <c r="L53" s="26">
        <f>Sheet2!V55</f>
        <v>244.625</v>
      </c>
      <c r="M53" s="26">
        <f>Sheet2!W55</f>
        <v>169.5</v>
      </c>
      <c r="N53" s="26">
        <f t="shared" si="1"/>
        <v>69.28972917731221</v>
      </c>
      <c r="O53" s="39">
        <v>0.5</v>
      </c>
      <c r="P53" s="39">
        <v>0.2</v>
      </c>
      <c r="Q53" s="33">
        <v>7.1</v>
      </c>
      <c r="R53" s="38">
        <v>0</v>
      </c>
    </row>
    <row r="54" spans="1:18" ht="18.75" customHeight="1">
      <c r="A54" s="22">
        <v>47</v>
      </c>
      <c r="B54" s="40" t="s">
        <v>53</v>
      </c>
      <c r="C54" s="26">
        <f>Sheet2!M56</f>
        <v>1164.6000000000001</v>
      </c>
      <c r="D54" s="26">
        <f>Sheet2!N56</f>
        <v>291.15000000000003</v>
      </c>
      <c r="E54" s="26">
        <f>Sheet2!O56</f>
        <v>228.5</v>
      </c>
      <c r="F54" s="26">
        <f t="shared" si="0"/>
        <v>78.4818821913103</v>
      </c>
      <c r="G54" s="39">
        <v>1215.5</v>
      </c>
      <c r="H54" s="39">
        <v>533.1</v>
      </c>
      <c r="I54" s="33">
        <v>59.7</v>
      </c>
      <c r="J54" s="39">
        <v>0</v>
      </c>
      <c r="K54" s="26">
        <f>Sheet2!U56</f>
        <v>2036.8</v>
      </c>
      <c r="L54" s="26">
        <f>Sheet2!V56</f>
        <v>509.19999999999993</v>
      </c>
      <c r="M54" s="26">
        <f>Sheet2!W56</f>
        <v>15.4</v>
      </c>
      <c r="N54" s="26">
        <f t="shared" si="1"/>
        <v>3.024351924587589</v>
      </c>
      <c r="O54" s="39">
        <v>3268.2</v>
      </c>
      <c r="P54" s="39">
        <v>1746.8</v>
      </c>
      <c r="Q54" s="33">
        <v>0</v>
      </c>
      <c r="R54" s="38">
        <v>0</v>
      </c>
    </row>
    <row r="55" spans="1:18" ht="18.75" customHeight="1">
      <c r="A55" s="22">
        <v>48</v>
      </c>
      <c r="B55" s="40" t="s">
        <v>54</v>
      </c>
      <c r="C55" s="26">
        <f>Sheet2!M57</f>
        <v>270</v>
      </c>
      <c r="D55" s="26">
        <f>Sheet2!N57</f>
        <v>67.5</v>
      </c>
      <c r="E55" s="26">
        <f>Sheet2!O57</f>
        <v>4.7</v>
      </c>
      <c r="F55" s="26">
        <f t="shared" si="0"/>
        <v>6.962962962962963</v>
      </c>
      <c r="G55" s="39">
        <v>403.6</v>
      </c>
      <c r="H55" s="39">
        <v>169.8</v>
      </c>
      <c r="I55" s="33">
        <v>115.6</v>
      </c>
      <c r="J55" s="39">
        <v>0</v>
      </c>
      <c r="K55" s="26">
        <f>Sheet2!U57</f>
        <v>2500</v>
      </c>
      <c r="L55" s="26">
        <f>Sheet2!V57</f>
        <v>625</v>
      </c>
      <c r="M55" s="26">
        <f>Sheet2!W57</f>
        <v>176.6</v>
      </c>
      <c r="N55" s="26">
        <f t="shared" si="1"/>
        <v>28.256</v>
      </c>
      <c r="O55" s="39">
        <v>4762</v>
      </c>
      <c r="P55" s="39">
        <v>2558.6</v>
      </c>
      <c r="Q55" s="33">
        <v>149</v>
      </c>
      <c r="R55" s="38">
        <v>0</v>
      </c>
    </row>
    <row r="56" spans="1:18" ht="18.75" customHeight="1">
      <c r="A56" s="22">
        <v>49</v>
      </c>
      <c r="B56" s="40" t="s">
        <v>55</v>
      </c>
      <c r="C56" s="26">
        <f>Sheet2!M58</f>
        <v>600</v>
      </c>
      <c r="D56" s="26">
        <f>Sheet2!N58</f>
        <v>150</v>
      </c>
      <c r="E56" s="26">
        <f>Sheet2!O58</f>
        <v>419.59999999999997</v>
      </c>
      <c r="F56" s="26">
        <f t="shared" si="0"/>
        <v>279.73333333333335</v>
      </c>
      <c r="G56" s="39">
        <v>508.8</v>
      </c>
      <c r="H56" s="39">
        <v>213.7</v>
      </c>
      <c r="I56" s="33">
        <v>139.2</v>
      </c>
      <c r="J56" s="39">
        <v>0</v>
      </c>
      <c r="K56" s="26">
        <f>Sheet2!U58</f>
        <v>1600</v>
      </c>
      <c r="L56" s="26">
        <f>Sheet2!V58</f>
        <v>400</v>
      </c>
      <c r="M56" s="26">
        <f>Sheet2!W58</f>
        <v>109.2</v>
      </c>
      <c r="N56" s="26">
        <f t="shared" si="1"/>
        <v>27.3</v>
      </c>
      <c r="O56" s="39">
        <v>1547.7</v>
      </c>
      <c r="P56" s="39">
        <v>944.4</v>
      </c>
      <c r="Q56" s="33">
        <v>236.6</v>
      </c>
      <c r="R56" s="38">
        <v>0</v>
      </c>
    </row>
    <row r="57" spans="1:18" ht="18.75" customHeight="1">
      <c r="A57" s="22">
        <v>50</v>
      </c>
      <c r="B57" s="40" t="s">
        <v>56</v>
      </c>
      <c r="C57" s="26">
        <f>Sheet2!M59</f>
        <v>386</v>
      </c>
      <c r="D57" s="26">
        <f>Sheet2!N59</f>
        <v>96.5</v>
      </c>
      <c r="E57" s="26">
        <f>Sheet2!O59</f>
        <v>16.2</v>
      </c>
      <c r="F57" s="26">
        <f t="shared" si="0"/>
        <v>16.787564766839377</v>
      </c>
      <c r="G57" s="39">
        <v>384.6</v>
      </c>
      <c r="H57" s="39">
        <v>146.1</v>
      </c>
      <c r="I57" s="33">
        <v>34.5</v>
      </c>
      <c r="J57" s="39">
        <v>0</v>
      </c>
      <c r="K57" s="26">
        <f>Sheet2!U59</f>
        <v>2400</v>
      </c>
      <c r="L57" s="26">
        <f>Sheet2!V59</f>
        <v>600</v>
      </c>
      <c r="M57" s="26">
        <f>Sheet2!W59</f>
        <v>320.6</v>
      </c>
      <c r="N57" s="26">
        <f t="shared" si="1"/>
        <v>53.43333333333334</v>
      </c>
      <c r="O57" s="39">
        <v>1632.5</v>
      </c>
      <c r="P57" s="39">
        <v>952.1</v>
      </c>
      <c r="Q57" s="33">
        <v>1186</v>
      </c>
      <c r="R57" s="38">
        <v>0</v>
      </c>
    </row>
    <row r="58" spans="1:18" ht="18.75" customHeight="1">
      <c r="A58" s="22">
        <v>51</v>
      </c>
      <c r="B58" s="40" t="s">
        <v>57</v>
      </c>
      <c r="C58" s="26">
        <f>Sheet2!M60</f>
        <v>601</v>
      </c>
      <c r="D58" s="26">
        <f>Sheet2!N60</f>
        <v>150.25</v>
      </c>
      <c r="E58" s="26">
        <f>Sheet2!O60</f>
        <v>0</v>
      </c>
      <c r="F58" s="26">
        <f t="shared" si="0"/>
        <v>0</v>
      </c>
      <c r="G58" s="39">
        <v>681.7</v>
      </c>
      <c r="H58" s="39">
        <v>302.3</v>
      </c>
      <c r="I58" s="33">
        <v>240.5</v>
      </c>
      <c r="J58" s="39">
        <v>0</v>
      </c>
      <c r="K58" s="26">
        <f>Sheet2!U60</f>
        <v>303</v>
      </c>
      <c r="L58" s="26">
        <f>Sheet2!V60</f>
        <v>75.75</v>
      </c>
      <c r="M58" s="26">
        <f>Sheet2!W60</f>
        <v>19.5</v>
      </c>
      <c r="N58" s="26">
        <f t="shared" si="1"/>
        <v>25.742574257425744</v>
      </c>
      <c r="O58" s="39">
        <v>171.2</v>
      </c>
      <c r="P58" s="39">
        <v>82.6</v>
      </c>
      <c r="Q58" s="33">
        <v>265.9</v>
      </c>
      <c r="R58" s="38">
        <v>0</v>
      </c>
    </row>
    <row r="59" spans="1:18" ht="18.75" customHeight="1">
      <c r="A59" s="22">
        <v>52</v>
      </c>
      <c r="B59" s="40" t="s">
        <v>58</v>
      </c>
      <c r="C59" s="26">
        <f>Sheet2!M61</f>
        <v>1143.8000000000002</v>
      </c>
      <c r="D59" s="26">
        <f>Sheet2!N61</f>
        <v>285.95000000000005</v>
      </c>
      <c r="E59" s="26">
        <f>Sheet2!O61</f>
        <v>0.2</v>
      </c>
      <c r="F59" s="26">
        <f t="shared" si="0"/>
        <v>0.0699422976044763</v>
      </c>
      <c r="G59" s="39">
        <v>2242.3</v>
      </c>
      <c r="H59" s="39">
        <v>932.2</v>
      </c>
      <c r="I59" s="33">
        <v>0.1</v>
      </c>
      <c r="J59" s="39">
        <v>0</v>
      </c>
      <c r="K59" s="26">
        <f>Sheet2!U61</f>
        <v>2309.2</v>
      </c>
      <c r="L59" s="26">
        <f>Sheet2!V61</f>
        <v>577.3</v>
      </c>
      <c r="M59" s="26">
        <f>Sheet2!W61</f>
        <v>559.7</v>
      </c>
      <c r="N59" s="26">
        <f t="shared" si="1"/>
        <v>96.95132513424565</v>
      </c>
      <c r="O59" s="39">
        <v>4523.6</v>
      </c>
      <c r="P59" s="39">
        <v>2672</v>
      </c>
      <c r="Q59" s="33">
        <v>0</v>
      </c>
      <c r="R59" s="38">
        <v>0</v>
      </c>
    </row>
    <row r="60" spans="1:18" ht="18.75" customHeight="1">
      <c r="A60" s="22">
        <v>53</v>
      </c>
      <c r="B60" s="40" t="s">
        <v>59</v>
      </c>
      <c r="C60" s="26">
        <f>Sheet2!M62</f>
        <v>215.4</v>
      </c>
      <c r="D60" s="26">
        <f>Sheet2!N62</f>
        <v>53.849999999999994</v>
      </c>
      <c r="E60" s="26">
        <f>Sheet2!O62</f>
        <v>37.4</v>
      </c>
      <c r="F60" s="26">
        <f t="shared" si="0"/>
        <v>69.45218198700094</v>
      </c>
      <c r="G60" s="39">
        <v>231.4</v>
      </c>
      <c r="H60" s="39">
        <v>178.5</v>
      </c>
      <c r="I60" s="33">
        <v>9.1</v>
      </c>
      <c r="J60" s="39">
        <v>0</v>
      </c>
      <c r="K60" s="26">
        <f>Sheet2!U62</f>
        <v>2542.7</v>
      </c>
      <c r="L60" s="26">
        <f>Sheet2!V62</f>
        <v>635.675</v>
      </c>
      <c r="M60" s="26">
        <f>Sheet2!W62</f>
        <v>337.6</v>
      </c>
      <c r="N60" s="26">
        <f t="shared" si="1"/>
        <v>53.10889998820152</v>
      </c>
      <c r="O60" s="39">
        <v>3017.2</v>
      </c>
      <c r="P60" s="39">
        <v>2011.6</v>
      </c>
      <c r="Q60" s="33">
        <v>77</v>
      </c>
      <c r="R60" s="38">
        <v>0</v>
      </c>
    </row>
    <row r="61" spans="1:18" ht="18.75" customHeight="1">
      <c r="A61" s="22">
        <v>54</v>
      </c>
      <c r="B61" s="40" t="s">
        <v>60</v>
      </c>
      <c r="C61" s="26">
        <f>Sheet2!M63</f>
        <v>85</v>
      </c>
      <c r="D61" s="26">
        <f>Sheet2!N63</f>
        <v>21.25</v>
      </c>
      <c r="E61" s="26">
        <f>Sheet2!O63</f>
        <v>0</v>
      </c>
      <c r="F61" s="26">
        <f t="shared" si="0"/>
        <v>0</v>
      </c>
      <c r="G61" s="39">
        <v>30.4</v>
      </c>
      <c r="H61" s="39">
        <v>9.7</v>
      </c>
      <c r="I61" s="33">
        <v>38.9</v>
      </c>
      <c r="J61" s="39">
        <v>0</v>
      </c>
      <c r="K61" s="26">
        <f>Sheet2!U63</f>
        <v>1086</v>
      </c>
      <c r="L61" s="26">
        <f>Sheet2!V63</f>
        <v>271.5</v>
      </c>
      <c r="M61" s="26">
        <f>Sheet2!W63</f>
        <v>453.1</v>
      </c>
      <c r="N61" s="26">
        <f t="shared" si="1"/>
        <v>166.88766114180478</v>
      </c>
      <c r="O61" s="39">
        <v>191.4</v>
      </c>
      <c r="P61" s="39">
        <v>63.6</v>
      </c>
      <c r="Q61" s="33">
        <v>0</v>
      </c>
      <c r="R61" s="38">
        <v>0</v>
      </c>
    </row>
    <row r="62" spans="1:18" ht="18.75" customHeight="1">
      <c r="A62" s="22">
        <v>55</v>
      </c>
      <c r="B62" s="40" t="s">
        <v>61</v>
      </c>
      <c r="C62" s="26">
        <f>Sheet2!M64</f>
        <v>773</v>
      </c>
      <c r="D62" s="26">
        <f>Sheet2!N64</f>
        <v>193.25</v>
      </c>
      <c r="E62" s="26">
        <f>Sheet2!O64</f>
        <v>393.1</v>
      </c>
      <c r="F62" s="26">
        <f t="shared" si="0"/>
        <v>203.41526520051747</v>
      </c>
      <c r="G62" s="39">
        <v>922.6</v>
      </c>
      <c r="H62" s="39">
        <v>278.7</v>
      </c>
      <c r="I62" s="33">
        <v>515.5</v>
      </c>
      <c r="J62" s="39">
        <v>0</v>
      </c>
      <c r="K62" s="26">
        <f>Sheet2!U64</f>
        <v>5400</v>
      </c>
      <c r="L62" s="26">
        <f>Sheet2!V64</f>
        <v>1350</v>
      </c>
      <c r="M62" s="26">
        <f>Sheet2!W64</f>
        <v>552</v>
      </c>
      <c r="N62" s="26">
        <f t="shared" si="1"/>
        <v>40.888888888888886</v>
      </c>
      <c r="O62" s="39">
        <v>5621.7</v>
      </c>
      <c r="P62" s="39">
        <v>3512.8</v>
      </c>
      <c r="Q62" s="33">
        <v>26.2</v>
      </c>
      <c r="R62" s="38">
        <v>0</v>
      </c>
    </row>
    <row r="63" spans="1:18" ht="18.75" customHeight="1">
      <c r="A63" s="22">
        <v>56</v>
      </c>
      <c r="B63" s="40" t="s">
        <v>62</v>
      </c>
      <c r="C63" s="26">
        <f>Sheet2!M65</f>
        <v>1024.7</v>
      </c>
      <c r="D63" s="26">
        <f>Sheet2!N65</f>
        <v>256.175</v>
      </c>
      <c r="E63" s="26">
        <f>Sheet2!O65</f>
        <v>79</v>
      </c>
      <c r="F63" s="26">
        <f t="shared" si="0"/>
        <v>30.83829413486874</v>
      </c>
      <c r="G63" s="39">
        <v>2460.6</v>
      </c>
      <c r="H63" s="39">
        <v>1031.6</v>
      </c>
      <c r="I63" s="33">
        <v>627.6</v>
      </c>
      <c r="J63" s="39">
        <v>0</v>
      </c>
      <c r="K63" s="26">
        <f>Sheet2!U65</f>
        <v>1963.6</v>
      </c>
      <c r="L63" s="26">
        <f>Sheet2!V65</f>
        <v>490.9</v>
      </c>
      <c r="M63" s="26">
        <f>Sheet2!W65</f>
        <v>0</v>
      </c>
      <c r="N63" s="26">
        <f t="shared" si="1"/>
        <v>0</v>
      </c>
      <c r="O63" s="39">
        <v>9316.6</v>
      </c>
      <c r="P63" s="39">
        <v>2162</v>
      </c>
      <c r="Q63" s="33">
        <v>442.5</v>
      </c>
      <c r="R63" s="38">
        <v>0</v>
      </c>
    </row>
    <row r="64" spans="1:18" ht="18.75" customHeight="1">
      <c r="A64" s="22">
        <v>57</v>
      </c>
      <c r="B64" s="40" t="s">
        <v>63</v>
      </c>
      <c r="C64" s="26">
        <f>Sheet2!M66</f>
        <v>1719.1000000000001</v>
      </c>
      <c r="D64" s="26">
        <f>Sheet2!N66</f>
        <v>429.7750000000001</v>
      </c>
      <c r="E64" s="26">
        <f>Sheet2!O66</f>
        <v>816.8</v>
      </c>
      <c r="F64" s="26">
        <f t="shared" si="0"/>
        <v>190.05293467512067</v>
      </c>
      <c r="G64" s="39">
        <v>948.6</v>
      </c>
      <c r="H64" s="39">
        <v>271.9</v>
      </c>
      <c r="I64" s="33">
        <v>75.8</v>
      </c>
      <c r="J64" s="39">
        <v>0</v>
      </c>
      <c r="K64" s="26">
        <f>Sheet2!U66</f>
        <v>3666.1</v>
      </c>
      <c r="L64" s="26">
        <f>Sheet2!V66</f>
        <v>916.525</v>
      </c>
      <c r="M64" s="26">
        <f>Sheet2!W66</f>
        <v>309.1</v>
      </c>
      <c r="N64" s="26">
        <f t="shared" si="1"/>
        <v>33.72521207823028</v>
      </c>
      <c r="O64" s="39">
        <v>4373.6</v>
      </c>
      <c r="P64" s="39">
        <v>2626.6</v>
      </c>
      <c r="Q64" s="33">
        <v>0</v>
      </c>
      <c r="R64" s="38">
        <v>0</v>
      </c>
    </row>
    <row r="65" spans="1:18" ht="18.75" customHeight="1">
      <c r="A65" s="22">
        <v>58</v>
      </c>
      <c r="B65" s="40" t="s">
        <v>64</v>
      </c>
      <c r="C65" s="26">
        <f>Sheet2!M67</f>
        <v>435</v>
      </c>
      <c r="D65" s="26">
        <f>Sheet2!N67</f>
        <v>108.75</v>
      </c>
      <c r="E65" s="26">
        <f>Sheet2!O67</f>
        <v>91.6</v>
      </c>
      <c r="F65" s="26">
        <f t="shared" si="0"/>
        <v>84.22988505747126</v>
      </c>
      <c r="G65" s="39">
        <v>115.1</v>
      </c>
      <c r="H65" s="39">
        <v>78.4</v>
      </c>
      <c r="I65" s="33">
        <v>45</v>
      </c>
      <c r="J65" s="39">
        <v>0</v>
      </c>
      <c r="K65" s="26">
        <f>Sheet2!U67</f>
        <v>3960</v>
      </c>
      <c r="L65" s="26">
        <f>Sheet2!V67</f>
        <v>990</v>
      </c>
      <c r="M65" s="26">
        <f>Sheet2!W67</f>
        <v>815.1</v>
      </c>
      <c r="N65" s="26">
        <f t="shared" si="1"/>
        <v>82.33333333333333</v>
      </c>
      <c r="O65" s="39">
        <v>6875</v>
      </c>
      <c r="P65" s="39">
        <v>4821.5</v>
      </c>
      <c r="Q65" s="33">
        <v>244.8</v>
      </c>
      <c r="R65" s="38">
        <v>0</v>
      </c>
    </row>
    <row r="66" spans="1:18" ht="18.75" customHeight="1">
      <c r="A66" s="22">
        <v>59</v>
      </c>
      <c r="B66" s="40" t="s">
        <v>65</v>
      </c>
      <c r="C66" s="26">
        <f>Sheet2!M68</f>
        <v>371.6</v>
      </c>
      <c r="D66" s="26">
        <f>Sheet2!N68</f>
        <v>92.9</v>
      </c>
      <c r="E66" s="26">
        <f>Sheet2!O68</f>
        <v>131.1</v>
      </c>
      <c r="F66" s="26">
        <f t="shared" si="0"/>
        <v>141.1194833153929</v>
      </c>
      <c r="G66" s="39">
        <v>206.2</v>
      </c>
      <c r="H66" s="39">
        <v>75.6</v>
      </c>
      <c r="I66" s="33">
        <v>60</v>
      </c>
      <c r="J66" s="39">
        <v>0</v>
      </c>
      <c r="K66" s="26">
        <f>Sheet2!U68</f>
        <v>2858.2</v>
      </c>
      <c r="L66" s="26">
        <f>Sheet2!V68</f>
        <v>714.55</v>
      </c>
      <c r="M66" s="26">
        <f>Sheet2!W68</f>
        <v>594.4</v>
      </c>
      <c r="N66" s="26">
        <f t="shared" si="1"/>
        <v>83.18522146805682</v>
      </c>
      <c r="O66" s="39">
        <v>3628</v>
      </c>
      <c r="P66" s="39">
        <v>3022.8</v>
      </c>
      <c r="Q66" s="33">
        <v>130.2</v>
      </c>
      <c r="R66" s="38">
        <v>0</v>
      </c>
    </row>
    <row r="67" spans="1:18" ht="18.75" customHeight="1">
      <c r="A67" s="22">
        <v>60</v>
      </c>
      <c r="B67" s="40" t="s">
        <v>66</v>
      </c>
      <c r="C67" s="26">
        <f>Sheet2!M69</f>
        <v>365</v>
      </c>
      <c r="D67" s="26">
        <f>Sheet2!N69</f>
        <v>91.25</v>
      </c>
      <c r="E67" s="26">
        <f>Sheet2!O69</f>
        <v>104.5</v>
      </c>
      <c r="F67" s="26">
        <f t="shared" si="0"/>
        <v>114.52054794520548</v>
      </c>
      <c r="G67" s="39">
        <v>466.5</v>
      </c>
      <c r="H67" s="39">
        <v>215.9</v>
      </c>
      <c r="I67" s="33">
        <v>0</v>
      </c>
      <c r="J67" s="39">
        <v>0</v>
      </c>
      <c r="K67" s="26">
        <f>Sheet2!U69</f>
        <v>3050</v>
      </c>
      <c r="L67" s="26">
        <f>Sheet2!V69</f>
        <v>762.5</v>
      </c>
      <c r="M67" s="26">
        <f>Sheet2!W69</f>
        <v>508.5</v>
      </c>
      <c r="N67" s="26">
        <f t="shared" si="1"/>
        <v>66.68852459016394</v>
      </c>
      <c r="O67" s="39">
        <v>3081</v>
      </c>
      <c r="P67" s="39">
        <v>1591.8</v>
      </c>
      <c r="Q67" s="33">
        <v>0</v>
      </c>
      <c r="R67" s="38">
        <v>0</v>
      </c>
    </row>
    <row r="68" spans="1:18" ht="18.75" customHeight="1">
      <c r="A68" s="22">
        <v>61</v>
      </c>
      <c r="B68" s="40" t="s">
        <v>67</v>
      </c>
      <c r="C68" s="26">
        <f>Sheet2!M70</f>
        <v>2082.1</v>
      </c>
      <c r="D68" s="26">
        <f>Sheet2!N70</f>
        <v>520.525</v>
      </c>
      <c r="E68" s="26">
        <f>Sheet2!O70</f>
        <v>397</v>
      </c>
      <c r="F68" s="26">
        <f t="shared" si="0"/>
        <v>76.26915133759186</v>
      </c>
      <c r="G68" s="39">
        <v>1629.5</v>
      </c>
      <c r="H68" s="39">
        <v>594.8</v>
      </c>
      <c r="I68" s="33">
        <v>47.4</v>
      </c>
      <c r="J68" s="39">
        <v>0</v>
      </c>
      <c r="K68" s="26">
        <f>Sheet2!U70</f>
        <v>2772.2</v>
      </c>
      <c r="L68" s="26">
        <f>Sheet2!V70</f>
        <v>693.05</v>
      </c>
      <c r="M68" s="26">
        <f>Sheet2!W70</f>
        <v>339.6</v>
      </c>
      <c r="N68" s="26">
        <f t="shared" si="1"/>
        <v>49.000793593535825</v>
      </c>
      <c r="O68" s="39">
        <v>741</v>
      </c>
      <c r="P68" s="39">
        <v>505.7</v>
      </c>
      <c r="Q68" s="33">
        <v>8.9</v>
      </c>
      <c r="R68" s="38">
        <v>0</v>
      </c>
    </row>
    <row r="69" spans="1:18" ht="18.75" customHeight="1">
      <c r="A69" s="22">
        <v>62</v>
      </c>
      <c r="B69" s="40" t="s">
        <v>68</v>
      </c>
      <c r="C69" s="26">
        <f>Sheet2!M71</f>
        <v>354</v>
      </c>
      <c r="D69" s="26">
        <f>Sheet2!N71</f>
        <v>88.5</v>
      </c>
      <c r="E69" s="26">
        <f>Sheet2!O71</f>
        <v>188.39999999999998</v>
      </c>
      <c r="F69" s="26">
        <f t="shared" si="0"/>
        <v>212.88135593220335</v>
      </c>
      <c r="G69" s="39">
        <v>266.1</v>
      </c>
      <c r="H69" s="39">
        <v>88.5</v>
      </c>
      <c r="I69" s="33">
        <v>0</v>
      </c>
      <c r="J69" s="39">
        <v>0</v>
      </c>
      <c r="K69" s="26">
        <f>Sheet2!U71</f>
        <v>3539.2</v>
      </c>
      <c r="L69" s="26">
        <f>Sheet2!V71</f>
        <v>884.8</v>
      </c>
      <c r="M69" s="26">
        <f>Sheet2!W71</f>
        <v>317</v>
      </c>
      <c r="N69" s="26">
        <f t="shared" si="1"/>
        <v>35.82730560578662</v>
      </c>
      <c r="O69" s="39">
        <v>4585.1</v>
      </c>
      <c r="P69" s="39">
        <v>2405.4</v>
      </c>
      <c r="Q69" s="33">
        <v>0</v>
      </c>
      <c r="R69" s="38">
        <v>0</v>
      </c>
    </row>
    <row r="70" spans="1:18" ht="18.75" customHeight="1">
      <c r="A70" s="22">
        <v>63</v>
      </c>
      <c r="B70" s="40" t="s">
        <v>69</v>
      </c>
      <c r="C70" s="26">
        <f>Sheet2!M72</f>
        <v>1401.7</v>
      </c>
      <c r="D70" s="26">
        <f>Sheet2!N72</f>
        <v>350.425</v>
      </c>
      <c r="E70" s="26">
        <f>Sheet2!O72</f>
        <v>469.9</v>
      </c>
      <c r="F70" s="26">
        <f t="shared" si="0"/>
        <v>134.09431404722835</v>
      </c>
      <c r="G70" s="39">
        <v>2128</v>
      </c>
      <c r="H70" s="39">
        <v>831.4</v>
      </c>
      <c r="I70" s="33">
        <v>0</v>
      </c>
      <c r="J70" s="39">
        <v>0</v>
      </c>
      <c r="K70" s="26">
        <f>Sheet2!U72</f>
        <v>3605.2</v>
      </c>
      <c r="L70" s="26">
        <f>Sheet2!V72</f>
        <v>901.3</v>
      </c>
      <c r="M70" s="26">
        <f>Sheet2!W72</f>
        <v>686.2</v>
      </c>
      <c r="N70" s="26">
        <f t="shared" si="1"/>
        <v>76.13447242871409</v>
      </c>
      <c r="O70" s="39">
        <v>15801.9</v>
      </c>
      <c r="P70" s="39">
        <v>7637.2</v>
      </c>
      <c r="Q70" s="33">
        <v>0</v>
      </c>
      <c r="R70" s="38">
        <v>0</v>
      </c>
    </row>
    <row r="71" spans="1:18" ht="18.75" customHeight="1">
      <c r="A71" s="22">
        <v>64</v>
      </c>
      <c r="B71" s="40" t="s">
        <v>70</v>
      </c>
      <c r="C71" s="26">
        <f>Sheet2!M73</f>
        <v>1281.5</v>
      </c>
      <c r="D71" s="26">
        <f>Sheet2!N73</f>
        <v>320.375</v>
      </c>
      <c r="E71" s="26">
        <f>Sheet2!O73</f>
        <v>309.9</v>
      </c>
      <c r="F71" s="26">
        <f t="shared" si="0"/>
        <v>96.73039406944986</v>
      </c>
      <c r="G71" s="39">
        <v>1289.8</v>
      </c>
      <c r="H71" s="39">
        <v>593.4</v>
      </c>
      <c r="I71" s="33">
        <v>0.5</v>
      </c>
      <c r="J71" s="39">
        <v>0</v>
      </c>
      <c r="K71" s="26">
        <f>Sheet2!U73</f>
        <v>3153</v>
      </c>
      <c r="L71" s="26">
        <f>Sheet2!V73</f>
        <v>788.25</v>
      </c>
      <c r="M71" s="26">
        <f>Sheet2!W73</f>
        <v>1017.3</v>
      </c>
      <c r="N71" s="26">
        <f t="shared" si="1"/>
        <v>129.058039961941</v>
      </c>
      <c r="O71" s="39">
        <v>3894.3</v>
      </c>
      <c r="P71" s="39">
        <v>2421</v>
      </c>
      <c r="Q71" s="33">
        <v>0</v>
      </c>
      <c r="R71" s="38">
        <v>0</v>
      </c>
    </row>
    <row r="72" spans="1:18" ht="18.75" customHeight="1">
      <c r="A72" s="22">
        <v>65</v>
      </c>
      <c r="B72" s="40" t="s">
        <v>71</v>
      </c>
      <c r="C72" s="26">
        <f>Sheet2!M74</f>
        <v>0</v>
      </c>
      <c r="D72" s="26">
        <f>Sheet2!N74</f>
        <v>0</v>
      </c>
      <c r="E72" s="26">
        <f>Sheet2!O74</f>
        <v>0</v>
      </c>
      <c r="F72" s="26" t="e">
        <f t="shared" si="0"/>
        <v>#DIV/0!</v>
      </c>
      <c r="G72" s="39">
        <v>0</v>
      </c>
      <c r="H72" s="39">
        <v>0</v>
      </c>
      <c r="I72" s="33">
        <v>0</v>
      </c>
      <c r="J72" s="39">
        <v>0</v>
      </c>
      <c r="K72" s="26">
        <f>Sheet2!U74</f>
        <v>1100</v>
      </c>
      <c r="L72" s="26">
        <f>Sheet2!V74</f>
        <v>275</v>
      </c>
      <c r="M72" s="26">
        <f>Sheet2!W74</f>
        <v>114</v>
      </c>
      <c r="N72" s="26">
        <f t="shared" si="1"/>
        <v>41.45454545454545</v>
      </c>
      <c r="O72" s="39">
        <v>6476.6</v>
      </c>
      <c r="P72" s="39">
        <v>6386.8</v>
      </c>
      <c r="Q72" s="33">
        <v>0</v>
      </c>
      <c r="R72" s="38">
        <v>0</v>
      </c>
    </row>
    <row r="73" spans="1:18" ht="18.75" customHeight="1">
      <c r="A73" s="22">
        <v>66</v>
      </c>
      <c r="B73" s="40" t="s">
        <v>72</v>
      </c>
      <c r="C73" s="26">
        <f>Sheet2!M75</f>
        <v>1100</v>
      </c>
      <c r="D73" s="26">
        <f>Sheet2!N75</f>
        <v>275</v>
      </c>
      <c r="E73" s="26">
        <f>Sheet2!O75</f>
        <v>198.3</v>
      </c>
      <c r="F73" s="26">
        <f aca="true" t="shared" si="2" ref="F73:F121">E73*100/D73</f>
        <v>72.10909090909091</v>
      </c>
      <c r="G73" s="39">
        <v>1825.9</v>
      </c>
      <c r="H73" s="39">
        <v>705.4</v>
      </c>
      <c r="I73" s="33">
        <v>883.4</v>
      </c>
      <c r="J73" s="39">
        <v>0</v>
      </c>
      <c r="K73" s="26">
        <f>Sheet2!U75</f>
        <v>2675</v>
      </c>
      <c r="L73" s="26">
        <f>Sheet2!V75</f>
        <v>668.75</v>
      </c>
      <c r="M73" s="26">
        <f>Sheet2!W75</f>
        <v>448.9</v>
      </c>
      <c r="N73" s="26">
        <f aca="true" t="shared" si="3" ref="N73:N121">M73*100/L73</f>
        <v>67.12523364485982</v>
      </c>
      <c r="O73" s="39">
        <v>2510.5</v>
      </c>
      <c r="P73" s="39">
        <v>2295.7</v>
      </c>
      <c r="Q73" s="33">
        <v>57</v>
      </c>
      <c r="R73" s="38">
        <v>0</v>
      </c>
    </row>
    <row r="74" spans="1:18" ht="18.75" customHeight="1">
      <c r="A74" s="22">
        <v>67</v>
      </c>
      <c r="B74" s="40" t="s">
        <v>73</v>
      </c>
      <c r="C74" s="26">
        <f>Sheet2!M76</f>
        <v>46</v>
      </c>
      <c r="D74" s="26">
        <f>Sheet2!N76</f>
        <v>11.5</v>
      </c>
      <c r="E74" s="26">
        <f>Sheet2!O76</f>
        <v>9.2</v>
      </c>
      <c r="F74" s="26">
        <f t="shared" si="2"/>
        <v>79.99999999999999</v>
      </c>
      <c r="G74" s="39">
        <v>186.1</v>
      </c>
      <c r="H74" s="39">
        <v>80.7</v>
      </c>
      <c r="I74" s="33">
        <v>39.6</v>
      </c>
      <c r="J74" s="39">
        <v>0</v>
      </c>
      <c r="K74" s="26">
        <f>Sheet2!U76</f>
        <v>700</v>
      </c>
      <c r="L74" s="26">
        <f>Sheet2!V76</f>
        <v>175</v>
      </c>
      <c r="M74" s="26">
        <f>Sheet2!W76</f>
        <v>0</v>
      </c>
      <c r="N74" s="26">
        <f t="shared" si="3"/>
        <v>0</v>
      </c>
      <c r="O74" s="39">
        <v>2975.1</v>
      </c>
      <c r="P74" s="39">
        <v>1416</v>
      </c>
      <c r="Q74" s="33">
        <v>0</v>
      </c>
      <c r="R74" s="38">
        <v>0</v>
      </c>
    </row>
    <row r="75" spans="1:18" ht="18.75" customHeight="1">
      <c r="A75" s="22">
        <v>68</v>
      </c>
      <c r="B75" s="40" t="s">
        <v>74</v>
      </c>
      <c r="C75" s="26">
        <f>Sheet2!M77</f>
        <v>129.3</v>
      </c>
      <c r="D75" s="26">
        <f>Sheet2!N77</f>
        <v>32.325</v>
      </c>
      <c r="E75" s="26">
        <f>Sheet2!O77</f>
        <v>18.2</v>
      </c>
      <c r="F75" s="26">
        <f t="shared" si="2"/>
        <v>56.303170920340285</v>
      </c>
      <c r="G75" s="39">
        <v>98.7</v>
      </c>
      <c r="H75" s="39">
        <v>25.2</v>
      </c>
      <c r="I75" s="33">
        <v>9.5</v>
      </c>
      <c r="J75" s="39">
        <v>0</v>
      </c>
      <c r="K75" s="26">
        <f>Sheet2!U77</f>
        <v>2518</v>
      </c>
      <c r="L75" s="26">
        <f>Sheet2!V77</f>
        <v>629.5</v>
      </c>
      <c r="M75" s="26">
        <f>Sheet2!W77</f>
        <v>204</v>
      </c>
      <c r="N75" s="26">
        <f t="shared" si="3"/>
        <v>32.4066719618745</v>
      </c>
      <c r="O75" s="39">
        <v>3557.5</v>
      </c>
      <c r="P75" s="39">
        <v>1920</v>
      </c>
      <c r="Q75" s="33">
        <v>0</v>
      </c>
      <c r="R75" s="38">
        <v>0</v>
      </c>
    </row>
    <row r="76" spans="1:18" ht="18.75" customHeight="1">
      <c r="A76" s="22">
        <v>69</v>
      </c>
      <c r="B76" s="40" t="s">
        <v>75</v>
      </c>
      <c r="C76" s="26">
        <f>Sheet2!M78</f>
        <v>626</v>
      </c>
      <c r="D76" s="26">
        <f>Sheet2!N78</f>
        <v>156.5</v>
      </c>
      <c r="E76" s="26">
        <f>Sheet2!O78</f>
        <v>154.4</v>
      </c>
      <c r="F76" s="26">
        <f t="shared" si="2"/>
        <v>98.65814696485623</v>
      </c>
      <c r="G76" s="39">
        <v>1106.2</v>
      </c>
      <c r="H76" s="39">
        <v>496.9</v>
      </c>
      <c r="I76" s="33">
        <v>61.8</v>
      </c>
      <c r="J76" s="39">
        <v>0</v>
      </c>
      <c r="K76" s="26">
        <f>Sheet2!U78</f>
        <v>2489.1</v>
      </c>
      <c r="L76" s="26">
        <f>Sheet2!V78</f>
        <v>622.275</v>
      </c>
      <c r="M76" s="26">
        <f>Sheet2!W78</f>
        <v>22.9</v>
      </c>
      <c r="N76" s="26">
        <f t="shared" si="3"/>
        <v>3.6800449961833595</v>
      </c>
      <c r="O76" s="39">
        <v>371</v>
      </c>
      <c r="P76" s="39">
        <v>152.2</v>
      </c>
      <c r="Q76" s="33">
        <v>51</v>
      </c>
      <c r="R76" s="38">
        <v>0</v>
      </c>
    </row>
    <row r="77" spans="1:18" ht="18.75" customHeight="1">
      <c r="A77" s="22">
        <v>70</v>
      </c>
      <c r="B77" s="40" t="s">
        <v>76</v>
      </c>
      <c r="C77" s="26">
        <f>Sheet2!M79</f>
        <v>190</v>
      </c>
      <c r="D77" s="26">
        <f>Sheet2!N79</f>
        <v>47.5</v>
      </c>
      <c r="E77" s="26">
        <f>Sheet2!O79</f>
        <v>42.800000000000004</v>
      </c>
      <c r="F77" s="26">
        <f t="shared" si="2"/>
        <v>90.10526315789474</v>
      </c>
      <c r="G77" s="39">
        <v>1203</v>
      </c>
      <c r="H77" s="39">
        <v>532.1</v>
      </c>
      <c r="I77" s="33">
        <v>251.9</v>
      </c>
      <c r="J77" s="39">
        <v>0</v>
      </c>
      <c r="K77" s="26">
        <f>Sheet2!U79</f>
        <v>1600</v>
      </c>
      <c r="L77" s="26">
        <f>Sheet2!V79</f>
        <v>400</v>
      </c>
      <c r="M77" s="26">
        <f>Sheet2!W79</f>
        <v>46</v>
      </c>
      <c r="N77" s="26">
        <f t="shared" si="3"/>
        <v>11.5</v>
      </c>
      <c r="O77" s="39">
        <v>1285.8</v>
      </c>
      <c r="P77" s="39">
        <v>944</v>
      </c>
      <c r="Q77" s="33">
        <v>53.5</v>
      </c>
      <c r="R77" s="38">
        <v>0</v>
      </c>
    </row>
    <row r="78" spans="1:18" ht="18.75" customHeight="1">
      <c r="A78" s="22">
        <v>71</v>
      </c>
      <c r="B78" s="40" t="s">
        <v>77</v>
      </c>
      <c r="C78" s="26">
        <f>Sheet2!M80</f>
        <v>156</v>
      </c>
      <c r="D78" s="26">
        <f>Sheet2!N80</f>
        <v>39</v>
      </c>
      <c r="E78" s="26">
        <f>Sheet2!O80</f>
        <v>0.1</v>
      </c>
      <c r="F78" s="26">
        <f t="shared" si="2"/>
        <v>0.2564102564102564</v>
      </c>
      <c r="G78" s="39">
        <v>144.7</v>
      </c>
      <c r="H78" s="39">
        <v>67.4</v>
      </c>
      <c r="I78" s="33">
        <v>7.3</v>
      </c>
      <c r="J78" s="39">
        <v>0</v>
      </c>
      <c r="K78" s="26">
        <f>Sheet2!U80</f>
        <v>998.3</v>
      </c>
      <c r="L78" s="26">
        <f>Sheet2!V80</f>
        <v>249.575</v>
      </c>
      <c r="M78" s="26">
        <f>Sheet2!W80</f>
        <v>363.3</v>
      </c>
      <c r="N78" s="26">
        <f t="shared" si="3"/>
        <v>145.56746468997295</v>
      </c>
      <c r="O78" s="39">
        <v>491.7</v>
      </c>
      <c r="P78" s="39">
        <v>274.6</v>
      </c>
      <c r="Q78" s="33">
        <v>11.4</v>
      </c>
      <c r="R78" s="38">
        <v>0</v>
      </c>
    </row>
    <row r="79" spans="1:18" ht="18.75" customHeight="1">
      <c r="A79" s="22">
        <v>72</v>
      </c>
      <c r="B79" s="40" t="s">
        <v>78</v>
      </c>
      <c r="C79" s="26">
        <f>Sheet2!M81</f>
        <v>500</v>
      </c>
      <c r="D79" s="26">
        <f>Sheet2!N81</f>
        <v>125</v>
      </c>
      <c r="E79" s="26">
        <f>Sheet2!O81</f>
        <v>45.3</v>
      </c>
      <c r="F79" s="26">
        <f t="shared" si="2"/>
        <v>36.24</v>
      </c>
      <c r="G79" s="39">
        <v>730.5</v>
      </c>
      <c r="H79" s="39">
        <v>321.8</v>
      </c>
      <c r="I79" s="33">
        <v>178.3</v>
      </c>
      <c r="J79" s="39">
        <v>0</v>
      </c>
      <c r="K79" s="26">
        <f>Sheet2!U81</f>
        <v>2096.9</v>
      </c>
      <c r="L79" s="26">
        <f>Sheet2!V81</f>
        <v>524.225</v>
      </c>
      <c r="M79" s="26">
        <f>Sheet2!W81</f>
        <v>419.4</v>
      </c>
      <c r="N79" s="26">
        <f t="shared" si="3"/>
        <v>80.00381515570604</v>
      </c>
      <c r="O79" s="39">
        <v>3303.3</v>
      </c>
      <c r="P79" s="39">
        <v>1981.5</v>
      </c>
      <c r="Q79" s="33">
        <v>1306.6</v>
      </c>
      <c r="R79" s="38">
        <v>0</v>
      </c>
    </row>
    <row r="80" spans="1:18" ht="18.75" customHeight="1">
      <c r="A80" s="22">
        <v>73</v>
      </c>
      <c r="B80" s="40" t="s">
        <v>79</v>
      </c>
      <c r="C80" s="26">
        <f>Sheet2!M82</f>
        <v>184</v>
      </c>
      <c r="D80" s="26">
        <f>Sheet2!N82</f>
        <v>46</v>
      </c>
      <c r="E80" s="26">
        <f>Sheet2!O82</f>
        <v>99.5</v>
      </c>
      <c r="F80" s="26">
        <f t="shared" si="2"/>
        <v>216.30434782608697</v>
      </c>
      <c r="G80" s="39">
        <v>422</v>
      </c>
      <c r="H80" s="39">
        <v>165.7</v>
      </c>
      <c r="I80" s="33">
        <v>0</v>
      </c>
      <c r="J80" s="39">
        <v>0</v>
      </c>
      <c r="K80" s="26">
        <f>Sheet2!U82</f>
        <v>1252</v>
      </c>
      <c r="L80" s="26">
        <f>Sheet2!V82</f>
        <v>313</v>
      </c>
      <c r="M80" s="26">
        <f>Sheet2!W82</f>
        <v>191.2</v>
      </c>
      <c r="N80" s="26">
        <f t="shared" si="3"/>
        <v>61.08626198083067</v>
      </c>
      <c r="O80" s="39">
        <v>2830.6</v>
      </c>
      <c r="P80" s="39">
        <v>1891.5</v>
      </c>
      <c r="Q80" s="33">
        <v>0</v>
      </c>
      <c r="R80" s="38">
        <v>0</v>
      </c>
    </row>
    <row r="81" spans="1:18" ht="18.75" customHeight="1">
      <c r="A81" s="22">
        <v>74</v>
      </c>
      <c r="B81" s="40" t="s">
        <v>80</v>
      </c>
      <c r="C81" s="26">
        <f>Sheet2!M83</f>
        <v>700</v>
      </c>
      <c r="D81" s="26">
        <f>Sheet2!N83</f>
        <v>175</v>
      </c>
      <c r="E81" s="26">
        <f>Sheet2!O83</f>
        <v>230.12</v>
      </c>
      <c r="F81" s="26">
        <f t="shared" si="2"/>
        <v>131.49714285714285</v>
      </c>
      <c r="G81" s="39">
        <v>320.9</v>
      </c>
      <c r="H81" s="39">
        <v>122</v>
      </c>
      <c r="I81" s="34">
        <v>0</v>
      </c>
      <c r="J81" s="39">
        <v>0</v>
      </c>
      <c r="K81" s="26">
        <f>Sheet2!U83</f>
        <v>1240</v>
      </c>
      <c r="L81" s="26">
        <f>Sheet2!V83</f>
        <v>310</v>
      </c>
      <c r="M81" s="26">
        <f>Sheet2!W83</f>
        <v>169.5</v>
      </c>
      <c r="N81" s="26">
        <f t="shared" si="3"/>
        <v>54.67741935483871</v>
      </c>
      <c r="O81" s="39">
        <v>1510.5</v>
      </c>
      <c r="P81" s="39">
        <v>868.5</v>
      </c>
      <c r="Q81" s="34">
        <v>5.6</v>
      </c>
      <c r="R81" s="38">
        <v>0</v>
      </c>
    </row>
    <row r="82" spans="1:18" ht="18.75" customHeight="1">
      <c r="A82" s="22">
        <v>75</v>
      </c>
      <c r="B82" s="40" t="s">
        <v>81</v>
      </c>
      <c r="C82" s="26">
        <f>Sheet2!M84</f>
        <v>5564.3</v>
      </c>
      <c r="D82" s="26">
        <f>Sheet2!N84</f>
        <v>1391.075</v>
      </c>
      <c r="E82" s="26">
        <f>Sheet2!O84</f>
        <v>352.81</v>
      </c>
      <c r="F82" s="26">
        <f t="shared" si="2"/>
        <v>25.36239958305627</v>
      </c>
      <c r="G82" s="39">
        <v>3254.2</v>
      </c>
      <c r="H82" s="39">
        <v>1774.3</v>
      </c>
      <c r="I82" s="34">
        <v>0</v>
      </c>
      <c r="J82" s="39">
        <v>0</v>
      </c>
      <c r="K82" s="26">
        <f>Sheet2!U84</f>
        <v>24471.9</v>
      </c>
      <c r="L82" s="26">
        <f>Sheet2!V84</f>
        <v>6117.975</v>
      </c>
      <c r="M82" s="26">
        <f>Sheet2!W84</f>
        <v>326.99</v>
      </c>
      <c r="N82" s="26">
        <f t="shared" si="3"/>
        <v>5.3447423371295235</v>
      </c>
      <c r="O82" s="39">
        <v>84198.4</v>
      </c>
      <c r="P82" s="39">
        <v>40936.2</v>
      </c>
      <c r="Q82" s="34">
        <v>14.4</v>
      </c>
      <c r="R82" s="38">
        <v>0</v>
      </c>
    </row>
    <row r="83" spans="1:18" ht="18.75" customHeight="1">
      <c r="A83" s="22">
        <v>76</v>
      </c>
      <c r="B83" s="40" t="s">
        <v>82</v>
      </c>
      <c r="C83" s="26">
        <f>Sheet2!M85</f>
        <v>3239.6</v>
      </c>
      <c r="D83" s="26">
        <f>Sheet2!N85</f>
        <v>809.9</v>
      </c>
      <c r="E83" s="26">
        <f>Sheet2!O85</f>
        <v>1320.2</v>
      </c>
      <c r="F83" s="26">
        <f t="shared" si="2"/>
        <v>163.00777873811583</v>
      </c>
      <c r="G83" s="39">
        <v>1979.8</v>
      </c>
      <c r="H83" s="39">
        <v>777.9</v>
      </c>
      <c r="I83" s="34">
        <v>0.3</v>
      </c>
      <c r="J83" s="39">
        <v>0</v>
      </c>
      <c r="K83" s="26">
        <f>Sheet2!U85</f>
        <v>16493.2</v>
      </c>
      <c r="L83" s="26">
        <f>Sheet2!V85</f>
        <v>4123.3</v>
      </c>
      <c r="M83" s="26">
        <f>Sheet2!W85</f>
        <v>1823.78</v>
      </c>
      <c r="N83" s="26">
        <f t="shared" si="3"/>
        <v>44.23107704993573</v>
      </c>
      <c r="O83" s="39">
        <v>25468.5</v>
      </c>
      <c r="P83" s="39">
        <v>14527.7</v>
      </c>
      <c r="Q83" s="34">
        <v>0</v>
      </c>
      <c r="R83" s="38">
        <v>0</v>
      </c>
    </row>
    <row r="84" spans="1:18" ht="18.75" customHeight="1">
      <c r="A84" s="22">
        <v>77</v>
      </c>
      <c r="B84" s="40" t="s">
        <v>83</v>
      </c>
      <c r="C84" s="26">
        <f>Sheet2!M86</f>
        <v>1539.1000000000001</v>
      </c>
      <c r="D84" s="26">
        <f>Sheet2!N86</f>
        <v>384.77500000000003</v>
      </c>
      <c r="E84" s="26">
        <f>Sheet2!O86</f>
        <v>320.95</v>
      </c>
      <c r="F84" s="26">
        <f t="shared" si="2"/>
        <v>83.4123838606978</v>
      </c>
      <c r="G84" s="39">
        <v>528.8</v>
      </c>
      <c r="H84" s="39">
        <v>203.5</v>
      </c>
      <c r="I84" s="34">
        <v>0.2</v>
      </c>
      <c r="J84" s="39">
        <v>0</v>
      </c>
      <c r="K84" s="26">
        <f>Sheet2!U86</f>
        <v>1357</v>
      </c>
      <c r="L84" s="26">
        <f>Sheet2!V86</f>
        <v>339.25</v>
      </c>
      <c r="M84" s="26">
        <f>Sheet2!W86</f>
        <v>660.4</v>
      </c>
      <c r="N84" s="26">
        <f t="shared" si="3"/>
        <v>194.6647015475313</v>
      </c>
      <c r="O84" s="39">
        <v>2587.4</v>
      </c>
      <c r="P84" s="39">
        <v>1477.6</v>
      </c>
      <c r="Q84" s="34">
        <v>0.4</v>
      </c>
      <c r="R84" s="38">
        <v>0</v>
      </c>
    </row>
    <row r="85" spans="1:18" ht="18.75" customHeight="1">
      <c r="A85" s="22">
        <v>78</v>
      </c>
      <c r="B85" s="40" t="s">
        <v>84</v>
      </c>
      <c r="C85" s="26">
        <f>Sheet2!M87</f>
        <v>720</v>
      </c>
      <c r="D85" s="26">
        <f>Sheet2!N87</f>
        <v>180</v>
      </c>
      <c r="E85" s="26">
        <f>Sheet2!O87</f>
        <v>184.84</v>
      </c>
      <c r="F85" s="26">
        <f t="shared" si="2"/>
        <v>102.68888888888888</v>
      </c>
      <c r="G85" s="39">
        <v>1305.6</v>
      </c>
      <c r="H85" s="39">
        <v>513.8</v>
      </c>
      <c r="I85" s="34">
        <v>0</v>
      </c>
      <c r="J85" s="39">
        <v>0</v>
      </c>
      <c r="K85" s="26">
        <f>Sheet2!U87</f>
        <v>3060</v>
      </c>
      <c r="L85" s="26">
        <f>Sheet2!V87</f>
        <v>765</v>
      </c>
      <c r="M85" s="26">
        <f>Sheet2!W87</f>
        <v>386.9</v>
      </c>
      <c r="N85" s="26">
        <f t="shared" si="3"/>
        <v>50.57516339869281</v>
      </c>
      <c r="O85" s="39">
        <v>2427.8</v>
      </c>
      <c r="P85" s="39">
        <v>1377.8</v>
      </c>
      <c r="Q85" s="34">
        <v>0.2</v>
      </c>
      <c r="R85" s="38">
        <v>0</v>
      </c>
    </row>
    <row r="86" spans="1:18" ht="18.75" customHeight="1">
      <c r="A86" s="22">
        <v>79</v>
      </c>
      <c r="B86" s="40" t="s">
        <v>85</v>
      </c>
      <c r="C86" s="26">
        <f>Sheet2!M88</f>
        <v>31.2</v>
      </c>
      <c r="D86" s="26">
        <f>Sheet2!N88</f>
        <v>7.800000000000001</v>
      </c>
      <c r="E86" s="26">
        <f>Sheet2!O88</f>
        <v>0</v>
      </c>
      <c r="F86" s="26">
        <f t="shared" si="2"/>
        <v>0</v>
      </c>
      <c r="G86" s="39">
        <v>23</v>
      </c>
      <c r="H86" s="39">
        <v>4.6</v>
      </c>
      <c r="I86" s="34">
        <v>0</v>
      </c>
      <c r="J86" s="39">
        <v>0</v>
      </c>
      <c r="K86" s="26">
        <f>Sheet2!U88</f>
        <v>142.5</v>
      </c>
      <c r="L86" s="26">
        <f>Sheet2!V88</f>
        <v>35.625</v>
      </c>
      <c r="M86" s="26">
        <f>Sheet2!W88</f>
        <v>79.7</v>
      </c>
      <c r="N86" s="26">
        <f t="shared" si="3"/>
        <v>223.71929824561403</v>
      </c>
      <c r="O86" s="39">
        <v>198.6</v>
      </c>
      <c r="P86" s="39">
        <v>112.2</v>
      </c>
      <c r="Q86" s="34">
        <v>0</v>
      </c>
      <c r="R86" s="38">
        <v>0</v>
      </c>
    </row>
    <row r="87" spans="1:18" ht="18.75" customHeight="1">
      <c r="A87" s="22">
        <v>80</v>
      </c>
      <c r="B87" s="40" t="s">
        <v>86</v>
      </c>
      <c r="C87" s="26">
        <f>Sheet2!M89</f>
        <v>106.2</v>
      </c>
      <c r="D87" s="26">
        <f>Sheet2!N89</f>
        <v>26.55</v>
      </c>
      <c r="E87" s="26">
        <f>Sheet2!O89</f>
        <v>0</v>
      </c>
      <c r="F87" s="26">
        <f t="shared" si="2"/>
        <v>0</v>
      </c>
      <c r="G87" s="39">
        <v>361.3</v>
      </c>
      <c r="H87" s="39">
        <v>159.7</v>
      </c>
      <c r="I87" s="34">
        <v>0.1</v>
      </c>
      <c r="J87" s="39">
        <v>0</v>
      </c>
      <c r="K87" s="26">
        <f>Sheet2!U89</f>
        <v>198.5</v>
      </c>
      <c r="L87" s="26">
        <f>Sheet2!V89</f>
        <v>49.625</v>
      </c>
      <c r="M87" s="26">
        <f>Sheet2!W89</f>
        <v>51</v>
      </c>
      <c r="N87" s="26">
        <f t="shared" si="3"/>
        <v>102.77078085642317</v>
      </c>
      <c r="O87" s="39">
        <v>430.1</v>
      </c>
      <c r="P87" s="39">
        <v>210.6</v>
      </c>
      <c r="Q87" s="34">
        <v>0</v>
      </c>
      <c r="R87" s="38">
        <v>0</v>
      </c>
    </row>
    <row r="88" spans="1:18" ht="18.75" customHeight="1">
      <c r="A88" s="22">
        <v>81</v>
      </c>
      <c r="B88" s="40" t="s">
        <v>87</v>
      </c>
      <c r="C88" s="26">
        <f>Sheet2!M90</f>
        <v>60</v>
      </c>
      <c r="D88" s="26">
        <f>Sheet2!N90</f>
        <v>15</v>
      </c>
      <c r="E88" s="26">
        <f>Sheet2!O90</f>
        <v>30.979999999999997</v>
      </c>
      <c r="F88" s="26">
        <f t="shared" si="2"/>
        <v>206.5333333333333</v>
      </c>
      <c r="G88" s="39">
        <v>46.4</v>
      </c>
      <c r="H88" s="39">
        <v>19.4</v>
      </c>
      <c r="I88" s="34">
        <v>7.6</v>
      </c>
      <c r="J88" s="39">
        <v>0</v>
      </c>
      <c r="K88" s="26">
        <f>Sheet2!U90</f>
        <v>400</v>
      </c>
      <c r="L88" s="26">
        <f>Sheet2!V90</f>
        <v>100</v>
      </c>
      <c r="M88" s="26">
        <f>Sheet2!W90</f>
        <v>110.1</v>
      </c>
      <c r="N88" s="26">
        <f t="shared" si="3"/>
        <v>110.1</v>
      </c>
      <c r="O88" s="39">
        <v>720.4</v>
      </c>
      <c r="P88" s="39">
        <v>372.9</v>
      </c>
      <c r="Q88" s="34">
        <v>1.9</v>
      </c>
      <c r="R88" s="38">
        <v>0</v>
      </c>
    </row>
    <row r="89" spans="1:18" ht="18.75" customHeight="1">
      <c r="A89" s="22">
        <v>82</v>
      </c>
      <c r="B89" s="40" t="s">
        <v>88</v>
      </c>
      <c r="C89" s="26">
        <f>Sheet2!M91</f>
        <v>280</v>
      </c>
      <c r="D89" s="26">
        <f>Sheet2!N91</f>
        <v>70</v>
      </c>
      <c r="E89" s="26">
        <f>Sheet2!O91</f>
        <v>6.94</v>
      </c>
      <c r="F89" s="26">
        <f t="shared" si="2"/>
        <v>9.914285714285715</v>
      </c>
      <c r="G89" s="39">
        <v>451.3</v>
      </c>
      <c r="H89" s="39">
        <v>124.4</v>
      </c>
      <c r="I89" s="34">
        <v>0</v>
      </c>
      <c r="J89" s="39">
        <v>0</v>
      </c>
      <c r="K89" s="26">
        <f>Sheet2!U91</f>
        <v>860</v>
      </c>
      <c r="L89" s="26">
        <f>Sheet2!V91</f>
        <v>215</v>
      </c>
      <c r="M89" s="26">
        <f>Sheet2!W91</f>
        <v>0</v>
      </c>
      <c r="N89" s="26">
        <f t="shared" si="3"/>
        <v>0</v>
      </c>
      <c r="O89" s="39">
        <v>810.9</v>
      </c>
      <c r="P89" s="39">
        <v>618.4</v>
      </c>
      <c r="Q89" s="34">
        <v>42.7</v>
      </c>
      <c r="R89" s="38">
        <v>0</v>
      </c>
    </row>
    <row r="90" spans="1:18" ht="18.75" customHeight="1">
      <c r="A90" s="22">
        <v>83</v>
      </c>
      <c r="B90" s="40" t="s">
        <v>89</v>
      </c>
      <c r="C90" s="26">
        <f>Sheet2!M92</f>
        <v>162</v>
      </c>
      <c r="D90" s="26">
        <f>Sheet2!N92</f>
        <v>40.5</v>
      </c>
      <c r="E90" s="26">
        <f>Sheet2!O92</f>
        <v>70</v>
      </c>
      <c r="F90" s="26">
        <f t="shared" si="2"/>
        <v>172.8395061728395</v>
      </c>
      <c r="G90" s="39">
        <v>68.8</v>
      </c>
      <c r="H90" s="39">
        <v>37.6</v>
      </c>
      <c r="I90" s="34">
        <v>5</v>
      </c>
      <c r="J90" s="39">
        <v>0</v>
      </c>
      <c r="K90" s="26">
        <f>Sheet2!U92</f>
        <v>1799</v>
      </c>
      <c r="L90" s="26">
        <f>Sheet2!V92</f>
        <v>449.75</v>
      </c>
      <c r="M90" s="26">
        <f>Sheet2!W92</f>
        <v>146</v>
      </c>
      <c r="N90" s="26">
        <f t="shared" si="3"/>
        <v>32.46247915508616</v>
      </c>
      <c r="O90" s="39">
        <v>3553.9</v>
      </c>
      <c r="P90" s="39">
        <v>1826.2</v>
      </c>
      <c r="Q90" s="34">
        <v>54.7</v>
      </c>
      <c r="R90" s="38">
        <v>0</v>
      </c>
    </row>
    <row r="91" spans="1:18" ht="18.75" customHeight="1">
      <c r="A91" s="22">
        <v>84</v>
      </c>
      <c r="B91" s="40" t="s">
        <v>90</v>
      </c>
      <c r="C91" s="26">
        <f>Sheet2!M93</f>
        <v>316.1</v>
      </c>
      <c r="D91" s="26">
        <f>Sheet2!N93</f>
        <v>79.025</v>
      </c>
      <c r="E91" s="26">
        <f>Sheet2!O93</f>
        <v>54.05</v>
      </c>
      <c r="F91" s="26">
        <f t="shared" si="2"/>
        <v>68.39607719076241</v>
      </c>
      <c r="G91" s="39">
        <v>427.9</v>
      </c>
      <c r="H91" s="39">
        <v>177.9</v>
      </c>
      <c r="I91" s="34">
        <v>0</v>
      </c>
      <c r="J91" s="39">
        <v>0</v>
      </c>
      <c r="K91" s="26">
        <f>Sheet2!U93</f>
        <v>587.1</v>
      </c>
      <c r="L91" s="26">
        <f>Sheet2!V93</f>
        <v>146.775</v>
      </c>
      <c r="M91" s="26">
        <f>Sheet2!W93</f>
        <v>0</v>
      </c>
      <c r="N91" s="26">
        <f t="shared" si="3"/>
        <v>0</v>
      </c>
      <c r="O91" s="39">
        <v>1100.2</v>
      </c>
      <c r="P91" s="39">
        <v>587.7</v>
      </c>
      <c r="Q91" s="34">
        <v>0.3</v>
      </c>
      <c r="R91" s="38">
        <v>0</v>
      </c>
    </row>
    <row r="92" spans="1:18" ht="18.75" customHeight="1">
      <c r="A92" s="22">
        <v>85</v>
      </c>
      <c r="B92" s="40" t="s">
        <v>91</v>
      </c>
      <c r="C92" s="26">
        <f>Sheet2!M94</f>
        <v>702</v>
      </c>
      <c r="D92" s="26">
        <f>Sheet2!N94</f>
        <v>175.5</v>
      </c>
      <c r="E92" s="26">
        <f>Sheet2!O94</f>
        <v>280.65000000000003</v>
      </c>
      <c r="F92" s="26">
        <f t="shared" si="2"/>
        <v>159.91452991452994</v>
      </c>
      <c r="G92" s="39">
        <v>550.1</v>
      </c>
      <c r="H92" s="39">
        <v>152.3</v>
      </c>
      <c r="I92" s="34">
        <v>0</v>
      </c>
      <c r="J92" s="39">
        <v>0</v>
      </c>
      <c r="K92" s="26">
        <f>Sheet2!U94</f>
        <v>1505.3</v>
      </c>
      <c r="L92" s="26">
        <f>Sheet2!V94</f>
        <v>376.325</v>
      </c>
      <c r="M92" s="26">
        <f>Sheet2!W94</f>
        <v>216.9</v>
      </c>
      <c r="N92" s="26">
        <f t="shared" si="3"/>
        <v>57.63635155782901</v>
      </c>
      <c r="O92" s="39">
        <v>1820.8</v>
      </c>
      <c r="P92" s="39">
        <v>883</v>
      </c>
      <c r="Q92" s="34">
        <v>0.1</v>
      </c>
      <c r="R92" s="38">
        <v>0</v>
      </c>
    </row>
    <row r="93" spans="1:18" ht="18.75" customHeight="1">
      <c r="A93" s="22">
        <v>86</v>
      </c>
      <c r="B93" s="40" t="s">
        <v>92</v>
      </c>
      <c r="C93" s="26">
        <f>Sheet2!M95</f>
        <v>610</v>
      </c>
      <c r="D93" s="26">
        <f>Sheet2!N95</f>
        <v>152.5</v>
      </c>
      <c r="E93" s="26">
        <f>Sheet2!O95</f>
        <v>216.78</v>
      </c>
      <c r="F93" s="26">
        <f t="shared" si="2"/>
        <v>142.15081967213115</v>
      </c>
      <c r="G93" s="39">
        <v>1025.3</v>
      </c>
      <c r="H93" s="39">
        <v>432.2</v>
      </c>
      <c r="I93" s="34">
        <v>0</v>
      </c>
      <c r="J93" s="39">
        <v>0</v>
      </c>
      <c r="K93" s="26">
        <f>Sheet2!U95</f>
        <v>1116.8</v>
      </c>
      <c r="L93" s="26">
        <f>Sheet2!V95</f>
        <v>279.2</v>
      </c>
      <c r="M93" s="26">
        <f>Sheet2!W95</f>
        <v>68.45</v>
      </c>
      <c r="N93" s="26">
        <f t="shared" si="3"/>
        <v>24.516475644699142</v>
      </c>
      <c r="O93" s="39">
        <v>2242</v>
      </c>
      <c r="P93" s="39">
        <v>1193.9</v>
      </c>
      <c r="Q93" s="34">
        <v>16.3</v>
      </c>
      <c r="R93" s="38">
        <v>0</v>
      </c>
    </row>
    <row r="94" spans="1:18" ht="18.75" customHeight="1">
      <c r="A94" s="22">
        <v>87</v>
      </c>
      <c r="B94" s="40" t="s">
        <v>93</v>
      </c>
      <c r="C94" s="26">
        <f>Sheet2!M96</f>
        <v>350.2</v>
      </c>
      <c r="D94" s="26">
        <f>Sheet2!N96</f>
        <v>87.55</v>
      </c>
      <c r="E94" s="26">
        <f>Sheet2!O96</f>
        <v>0</v>
      </c>
      <c r="F94" s="26">
        <f t="shared" si="2"/>
        <v>0</v>
      </c>
      <c r="G94" s="39">
        <v>423.2</v>
      </c>
      <c r="H94" s="39">
        <v>205.4</v>
      </c>
      <c r="I94" s="34">
        <v>34.6</v>
      </c>
      <c r="J94" s="39">
        <v>0</v>
      </c>
      <c r="K94" s="26">
        <f>Sheet2!U96</f>
        <v>228.2</v>
      </c>
      <c r="L94" s="26">
        <f>Sheet2!V96</f>
        <v>57.05</v>
      </c>
      <c r="M94" s="26">
        <f>Sheet2!W96</f>
        <v>76</v>
      </c>
      <c r="N94" s="26">
        <f t="shared" si="3"/>
        <v>133.216476774759</v>
      </c>
      <c r="O94" s="39">
        <v>153.2</v>
      </c>
      <c r="P94" s="39">
        <v>120.4</v>
      </c>
      <c r="Q94" s="34">
        <v>1.3</v>
      </c>
      <c r="R94" s="38">
        <v>0</v>
      </c>
    </row>
    <row r="95" spans="1:18" ht="18.75" customHeight="1">
      <c r="A95" s="22">
        <v>88</v>
      </c>
      <c r="B95" s="40" t="s">
        <v>94</v>
      </c>
      <c r="C95" s="26">
        <f>Sheet2!M97</f>
        <v>498.5</v>
      </c>
      <c r="D95" s="26">
        <f>Sheet2!N97</f>
        <v>124.625</v>
      </c>
      <c r="E95" s="26">
        <f>Sheet2!O97</f>
        <v>25.17</v>
      </c>
      <c r="F95" s="26">
        <f t="shared" si="2"/>
        <v>20.196589769307923</v>
      </c>
      <c r="G95" s="39">
        <v>836.4</v>
      </c>
      <c r="H95" s="39">
        <v>364</v>
      </c>
      <c r="I95" s="34">
        <v>0.8</v>
      </c>
      <c r="J95" s="39">
        <v>0</v>
      </c>
      <c r="K95" s="26">
        <f>Sheet2!U97</f>
        <v>640</v>
      </c>
      <c r="L95" s="26">
        <f>Sheet2!V97</f>
        <v>160</v>
      </c>
      <c r="M95" s="26">
        <f>Sheet2!W97</f>
        <v>35.5</v>
      </c>
      <c r="N95" s="26">
        <f t="shared" si="3"/>
        <v>22.1875</v>
      </c>
      <c r="O95" s="39">
        <v>345.9</v>
      </c>
      <c r="P95" s="39">
        <v>179.4</v>
      </c>
      <c r="Q95" s="34">
        <v>1.7</v>
      </c>
      <c r="R95" s="38">
        <v>0</v>
      </c>
    </row>
    <row r="96" spans="1:18" ht="18.75" customHeight="1">
      <c r="A96" s="22">
        <v>89</v>
      </c>
      <c r="B96" s="40" t="s">
        <v>95</v>
      </c>
      <c r="C96" s="26">
        <f>Sheet2!M98</f>
        <v>1227</v>
      </c>
      <c r="D96" s="26">
        <f>Sheet2!N98</f>
        <v>306.75</v>
      </c>
      <c r="E96" s="26">
        <f>Sheet2!O98</f>
        <v>543.0600000000001</v>
      </c>
      <c r="F96" s="26">
        <f t="shared" si="2"/>
        <v>177.03667481662595</v>
      </c>
      <c r="G96" s="39">
        <v>541.1</v>
      </c>
      <c r="H96" s="39">
        <v>229.8</v>
      </c>
      <c r="I96" s="34">
        <v>0</v>
      </c>
      <c r="J96" s="39">
        <v>0</v>
      </c>
      <c r="K96" s="26">
        <f>Sheet2!U98</f>
        <v>2000</v>
      </c>
      <c r="L96" s="26">
        <f>Sheet2!V98</f>
        <v>500</v>
      </c>
      <c r="M96" s="26">
        <f>Sheet2!W98</f>
        <v>792.06</v>
      </c>
      <c r="N96" s="26">
        <f t="shared" si="3"/>
        <v>158.412</v>
      </c>
      <c r="O96" s="39">
        <v>2678</v>
      </c>
      <c r="P96" s="39">
        <v>1694.5</v>
      </c>
      <c r="Q96" s="34">
        <v>51.8</v>
      </c>
      <c r="R96" s="38">
        <v>0</v>
      </c>
    </row>
    <row r="97" spans="1:18" ht="18.75" customHeight="1">
      <c r="A97" s="22">
        <v>90</v>
      </c>
      <c r="B97" s="40" t="s">
        <v>96</v>
      </c>
      <c r="C97" s="26">
        <f>Sheet2!M99</f>
        <v>435.4</v>
      </c>
      <c r="D97" s="26">
        <f>Sheet2!N99</f>
        <v>108.85</v>
      </c>
      <c r="E97" s="26">
        <f>Sheet2!O99</f>
        <v>51.57</v>
      </c>
      <c r="F97" s="26">
        <f t="shared" si="2"/>
        <v>47.37712448323381</v>
      </c>
      <c r="G97" s="39">
        <v>545</v>
      </c>
      <c r="H97" s="39">
        <v>233.7</v>
      </c>
      <c r="I97" s="34">
        <v>0</v>
      </c>
      <c r="J97" s="39">
        <v>0</v>
      </c>
      <c r="K97" s="26">
        <f>Sheet2!U99</f>
        <v>868.2</v>
      </c>
      <c r="L97" s="26">
        <f>Sheet2!V99</f>
        <v>217.05</v>
      </c>
      <c r="M97" s="26">
        <f>Sheet2!W99</f>
        <v>287.35</v>
      </c>
      <c r="N97" s="26">
        <f t="shared" si="3"/>
        <v>132.3888504952776</v>
      </c>
      <c r="O97" s="39">
        <v>10431.5</v>
      </c>
      <c r="P97" s="39">
        <v>784.3</v>
      </c>
      <c r="Q97" s="34">
        <v>0</v>
      </c>
      <c r="R97" s="38">
        <v>0</v>
      </c>
    </row>
    <row r="98" spans="1:18" ht="18.75" customHeight="1">
      <c r="A98" s="22">
        <v>91</v>
      </c>
      <c r="B98" s="40" t="s">
        <v>97</v>
      </c>
      <c r="C98" s="26">
        <f>Sheet2!M100</f>
        <v>14910</v>
      </c>
      <c r="D98" s="26">
        <f>Sheet2!N100</f>
        <v>3727.5</v>
      </c>
      <c r="E98" s="26">
        <f>Sheet2!O100</f>
        <v>3445.85</v>
      </c>
      <c r="F98" s="26">
        <f t="shared" si="2"/>
        <v>92.44399731723675</v>
      </c>
      <c r="G98" s="39">
        <v>9986.9</v>
      </c>
      <c r="H98" s="39">
        <v>5562.5</v>
      </c>
      <c r="I98" s="34">
        <v>55.6</v>
      </c>
      <c r="J98" s="39">
        <v>0</v>
      </c>
      <c r="K98" s="26">
        <f>Sheet2!U100</f>
        <v>5160</v>
      </c>
      <c r="L98" s="26">
        <f>Sheet2!V100</f>
        <v>1290</v>
      </c>
      <c r="M98" s="26">
        <f>Sheet2!W100</f>
        <v>2596.53</v>
      </c>
      <c r="N98" s="26">
        <f t="shared" si="3"/>
        <v>201.28139534883724</v>
      </c>
      <c r="O98" s="39">
        <v>10177.4</v>
      </c>
      <c r="P98" s="39">
        <v>4657.4</v>
      </c>
      <c r="Q98" s="34">
        <v>1</v>
      </c>
      <c r="R98" s="38">
        <v>0</v>
      </c>
    </row>
    <row r="99" spans="1:18" ht="18.75" customHeight="1">
      <c r="A99" s="22">
        <v>92</v>
      </c>
      <c r="B99" s="40" t="s">
        <v>98</v>
      </c>
      <c r="C99" s="26">
        <f>Sheet2!M101</f>
        <v>68.5</v>
      </c>
      <c r="D99" s="26">
        <f>Sheet2!N101</f>
        <v>17.125</v>
      </c>
      <c r="E99" s="26">
        <f>Sheet2!O101</f>
        <v>0.05</v>
      </c>
      <c r="F99" s="26">
        <f t="shared" si="2"/>
        <v>0.291970802919708</v>
      </c>
      <c r="G99" s="39">
        <v>200.4</v>
      </c>
      <c r="H99" s="39">
        <v>109.7</v>
      </c>
      <c r="I99" s="34">
        <v>0</v>
      </c>
      <c r="J99" s="39">
        <v>0</v>
      </c>
      <c r="K99" s="26">
        <f>Sheet2!U101</f>
        <v>898.5</v>
      </c>
      <c r="L99" s="26">
        <f>Sheet2!V101</f>
        <v>224.625</v>
      </c>
      <c r="M99" s="26">
        <f>Sheet2!W101</f>
        <v>60</v>
      </c>
      <c r="N99" s="26">
        <f t="shared" si="3"/>
        <v>26.71118530884808</v>
      </c>
      <c r="O99" s="39">
        <v>3133.4</v>
      </c>
      <c r="P99" s="39">
        <v>1637.8</v>
      </c>
      <c r="Q99" s="34">
        <v>0</v>
      </c>
      <c r="R99" s="38">
        <v>0</v>
      </c>
    </row>
    <row r="100" spans="1:18" ht="18.75" customHeight="1">
      <c r="A100" s="22">
        <v>93</v>
      </c>
      <c r="B100" s="40" t="s">
        <v>99</v>
      </c>
      <c r="C100" s="26">
        <f>Sheet2!M102</f>
        <v>953.7</v>
      </c>
      <c r="D100" s="26">
        <f>Sheet2!N102</f>
        <v>238.42500000000004</v>
      </c>
      <c r="E100" s="26">
        <f>Sheet2!O102</f>
        <v>415.93</v>
      </c>
      <c r="F100" s="26">
        <f t="shared" si="2"/>
        <v>174.44898815141028</v>
      </c>
      <c r="G100" s="39">
        <v>1461.8</v>
      </c>
      <c r="H100" s="39">
        <v>629</v>
      </c>
      <c r="I100" s="34">
        <v>0</v>
      </c>
      <c r="J100" s="39">
        <v>0</v>
      </c>
      <c r="K100" s="26">
        <f>Sheet2!U102</f>
        <v>1132.3</v>
      </c>
      <c r="L100" s="26">
        <f>Sheet2!V102</f>
        <v>283.075</v>
      </c>
      <c r="M100" s="26">
        <f>Sheet2!W102</f>
        <v>541.1</v>
      </c>
      <c r="N100" s="26">
        <f t="shared" si="3"/>
        <v>191.15075510023846</v>
      </c>
      <c r="O100" s="39">
        <v>1314.2</v>
      </c>
      <c r="P100" s="39">
        <v>759.3</v>
      </c>
      <c r="Q100" s="34">
        <v>0</v>
      </c>
      <c r="R100" s="38">
        <v>0</v>
      </c>
    </row>
    <row r="101" spans="1:18" ht="18.75" customHeight="1">
      <c r="A101" s="22">
        <v>94</v>
      </c>
      <c r="B101" s="40" t="s">
        <v>100</v>
      </c>
      <c r="C101" s="26">
        <f>Sheet2!M103</f>
        <v>271.1</v>
      </c>
      <c r="D101" s="26">
        <f>Sheet2!N103</f>
        <v>67.775</v>
      </c>
      <c r="E101" s="26">
        <f>Sheet2!O103</f>
        <v>84.78</v>
      </c>
      <c r="F101" s="26">
        <f t="shared" si="2"/>
        <v>125.09037255625229</v>
      </c>
      <c r="G101" s="39">
        <v>144.6</v>
      </c>
      <c r="H101" s="39">
        <v>50.1</v>
      </c>
      <c r="I101" s="34">
        <v>0</v>
      </c>
      <c r="J101" s="39">
        <v>0</v>
      </c>
      <c r="K101" s="26">
        <f>Sheet2!U103</f>
        <v>2900.3</v>
      </c>
      <c r="L101" s="26">
        <f>Sheet2!V103</f>
        <v>725.075</v>
      </c>
      <c r="M101" s="26">
        <f>Sheet2!W103</f>
        <v>193</v>
      </c>
      <c r="N101" s="26">
        <f t="shared" si="3"/>
        <v>26.61793607557839</v>
      </c>
      <c r="O101" s="39">
        <v>3285.4</v>
      </c>
      <c r="P101" s="39">
        <v>1757.8</v>
      </c>
      <c r="Q101" s="34">
        <v>1.5</v>
      </c>
      <c r="R101" s="38">
        <v>0</v>
      </c>
    </row>
    <row r="102" spans="1:18" ht="18.75" customHeight="1">
      <c r="A102" s="22">
        <v>95</v>
      </c>
      <c r="B102" s="40" t="s">
        <v>101</v>
      </c>
      <c r="C102" s="26">
        <f>Sheet2!M104</f>
        <v>66</v>
      </c>
      <c r="D102" s="26">
        <f>Sheet2!N104</f>
        <v>16.5</v>
      </c>
      <c r="E102" s="26">
        <f>Sheet2!O104</f>
        <v>34.5</v>
      </c>
      <c r="F102" s="26">
        <f t="shared" si="2"/>
        <v>209.0909090909091</v>
      </c>
      <c r="G102" s="39">
        <v>67.6</v>
      </c>
      <c r="H102" s="39">
        <v>27.2</v>
      </c>
      <c r="I102" s="34">
        <v>0</v>
      </c>
      <c r="J102" s="39">
        <v>0</v>
      </c>
      <c r="K102" s="26">
        <f>Sheet2!U104</f>
        <v>467</v>
      </c>
      <c r="L102" s="26">
        <f>Sheet2!V104</f>
        <v>116.75</v>
      </c>
      <c r="M102" s="26">
        <f>Sheet2!W104</f>
        <v>78</v>
      </c>
      <c r="N102" s="26">
        <f t="shared" si="3"/>
        <v>66.80942184154176</v>
      </c>
      <c r="O102" s="39">
        <v>456.8</v>
      </c>
      <c r="P102" s="39">
        <v>281.7</v>
      </c>
      <c r="Q102" s="34">
        <v>6.9</v>
      </c>
      <c r="R102" s="38">
        <v>0</v>
      </c>
    </row>
    <row r="103" spans="1:18" ht="18.75" customHeight="1">
      <c r="A103" s="22">
        <v>96</v>
      </c>
      <c r="B103" s="40" t="s">
        <v>102</v>
      </c>
      <c r="C103" s="26">
        <f>Sheet2!M105</f>
        <v>1945.4</v>
      </c>
      <c r="D103" s="26">
        <f>Sheet2!N105</f>
        <v>486.35</v>
      </c>
      <c r="E103" s="26">
        <f>Sheet2!O105</f>
        <v>227.61999999999998</v>
      </c>
      <c r="F103" s="26">
        <f t="shared" si="2"/>
        <v>46.80168602858023</v>
      </c>
      <c r="G103" s="39">
        <v>539.6</v>
      </c>
      <c r="H103" s="39">
        <v>181.4</v>
      </c>
      <c r="I103" s="34">
        <v>0</v>
      </c>
      <c r="J103" s="39">
        <v>0</v>
      </c>
      <c r="K103" s="26">
        <f>Sheet2!U105</f>
        <v>827.5</v>
      </c>
      <c r="L103" s="26">
        <f>Sheet2!V105</f>
        <v>206.875</v>
      </c>
      <c r="M103" s="26">
        <f>Sheet2!W105</f>
        <v>316.82</v>
      </c>
      <c r="N103" s="26">
        <f t="shared" si="3"/>
        <v>153.14561933534742</v>
      </c>
      <c r="O103" s="39">
        <v>309.6</v>
      </c>
      <c r="P103" s="39">
        <v>152.9</v>
      </c>
      <c r="Q103" s="34">
        <v>0</v>
      </c>
      <c r="R103" s="38">
        <v>0</v>
      </c>
    </row>
    <row r="104" spans="1:18" ht="18.75" customHeight="1">
      <c r="A104" s="22">
        <v>97</v>
      </c>
      <c r="B104" s="40" t="s">
        <v>103</v>
      </c>
      <c r="C104" s="26">
        <f>Sheet2!M106</f>
        <v>570</v>
      </c>
      <c r="D104" s="26">
        <f>Sheet2!N106</f>
        <v>142.5</v>
      </c>
      <c r="E104" s="26">
        <f>Sheet2!O106</f>
        <v>140.1</v>
      </c>
      <c r="F104" s="26">
        <f t="shared" si="2"/>
        <v>98.3157894736842</v>
      </c>
      <c r="G104" s="39">
        <v>1299.1</v>
      </c>
      <c r="H104" s="39">
        <v>545.4</v>
      </c>
      <c r="I104" s="34">
        <v>0.8</v>
      </c>
      <c r="J104" s="39">
        <v>0</v>
      </c>
      <c r="K104" s="26">
        <f>Sheet2!U106</f>
        <v>1320</v>
      </c>
      <c r="L104" s="26">
        <f>Sheet2!V106</f>
        <v>330</v>
      </c>
      <c r="M104" s="26">
        <f>Sheet2!W106</f>
        <v>29.8</v>
      </c>
      <c r="N104" s="26">
        <f t="shared" si="3"/>
        <v>9.030303030303031</v>
      </c>
      <c r="O104" s="39">
        <v>3477.9</v>
      </c>
      <c r="P104" s="39">
        <v>1935.1</v>
      </c>
      <c r="Q104" s="34">
        <v>0.3</v>
      </c>
      <c r="R104" s="38">
        <v>0</v>
      </c>
    </row>
    <row r="105" spans="1:18" ht="18.75" customHeight="1">
      <c r="A105" s="22">
        <v>98</v>
      </c>
      <c r="B105" s="40" t="s">
        <v>104</v>
      </c>
      <c r="C105" s="26">
        <f>Sheet2!M107</f>
        <v>450</v>
      </c>
      <c r="D105" s="26">
        <f>Sheet2!N107</f>
        <v>112.5</v>
      </c>
      <c r="E105" s="26">
        <f>Sheet2!O107</f>
        <v>1.45</v>
      </c>
      <c r="F105" s="26">
        <f t="shared" si="2"/>
        <v>1.288888888888889</v>
      </c>
      <c r="G105" s="39">
        <v>570.5</v>
      </c>
      <c r="H105" s="39">
        <v>228.5</v>
      </c>
      <c r="I105" s="34">
        <v>0</v>
      </c>
      <c r="J105" s="39">
        <v>0</v>
      </c>
      <c r="K105" s="26">
        <f>Sheet2!U107</f>
        <v>500</v>
      </c>
      <c r="L105" s="26">
        <f>Sheet2!V107</f>
        <v>125</v>
      </c>
      <c r="M105" s="26">
        <f>Sheet2!W107</f>
        <v>99.85</v>
      </c>
      <c r="N105" s="26">
        <f t="shared" si="3"/>
        <v>79.88</v>
      </c>
      <c r="O105" s="39">
        <v>1022.8</v>
      </c>
      <c r="P105" s="39">
        <v>535.5</v>
      </c>
      <c r="Q105" s="34">
        <v>0</v>
      </c>
      <c r="R105" s="38">
        <v>0</v>
      </c>
    </row>
    <row r="106" spans="1:18" ht="18.75" customHeight="1">
      <c r="A106" s="22">
        <v>99</v>
      </c>
      <c r="B106" s="40" t="s">
        <v>105</v>
      </c>
      <c r="C106" s="26">
        <f>Sheet2!M108</f>
        <v>263.8</v>
      </c>
      <c r="D106" s="26">
        <f>Sheet2!N108</f>
        <v>65.95</v>
      </c>
      <c r="E106" s="26">
        <f>Sheet2!O108</f>
        <v>9.06</v>
      </c>
      <c r="F106" s="26">
        <f t="shared" si="2"/>
        <v>13.737680060652009</v>
      </c>
      <c r="G106" s="39">
        <v>529.9</v>
      </c>
      <c r="H106" s="39">
        <v>241.2</v>
      </c>
      <c r="I106" s="34">
        <v>0</v>
      </c>
      <c r="J106" s="39">
        <v>0</v>
      </c>
      <c r="K106" s="26">
        <f>Sheet2!U108</f>
        <v>1800</v>
      </c>
      <c r="L106" s="26">
        <f>Sheet2!V108</f>
        <v>450</v>
      </c>
      <c r="M106" s="26">
        <f>Sheet2!W108</f>
        <v>79.8</v>
      </c>
      <c r="N106" s="26">
        <f t="shared" si="3"/>
        <v>17.733333333333334</v>
      </c>
      <c r="O106" s="39">
        <v>5106.5</v>
      </c>
      <c r="P106" s="39">
        <v>2814.6</v>
      </c>
      <c r="Q106" s="34">
        <v>0</v>
      </c>
      <c r="R106" s="38">
        <v>0</v>
      </c>
    </row>
    <row r="107" spans="1:18" ht="18.75" customHeight="1">
      <c r="A107" s="22">
        <v>100</v>
      </c>
      <c r="B107" s="40" t="s">
        <v>106</v>
      </c>
      <c r="C107" s="26">
        <f>Sheet2!M109</f>
        <v>411</v>
      </c>
      <c r="D107" s="26">
        <f>Sheet2!N109</f>
        <v>102.75</v>
      </c>
      <c r="E107" s="26">
        <f>Sheet2!O109</f>
        <v>0.22</v>
      </c>
      <c r="F107" s="26">
        <f t="shared" si="2"/>
        <v>0.2141119221411192</v>
      </c>
      <c r="G107" s="39">
        <v>808</v>
      </c>
      <c r="H107" s="39">
        <v>340.4</v>
      </c>
      <c r="I107" s="34">
        <v>4.6</v>
      </c>
      <c r="J107" s="39">
        <v>0</v>
      </c>
      <c r="K107" s="26">
        <f>Sheet2!U109</f>
        <v>1296.4</v>
      </c>
      <c r="L107" s="26">
        <f>Sheet2!V109</f>
        <v>324.1</v>
      </c>
      <c r="M107" s="26">
        <f>Sheet2!W109</f>
        <v>0.01</v>
      </c>
      <c r="N107" s="26">
        <f t="shared" si="3"/>
        <v>0.00308546744831842</v>
      </c>
      <c r="O107" s="39">
        <v>502.5</v>
      </c>
      <c r="P107" s="39">
        <v>273.7</v>
      </c>
      <c r="Q107" s="34">
        <v>0</v>
      </c>
      <c r="R107" s="38">
        <v>0</v>
      </c>
    </row>
    <row r="108" spans="1:18" ht="18.75" customHeight="1">
      <c r="A108" s="22">
        <v>101</v>
      </c>
      <c r="B108" s="40" t="s">
        <v>120</v>
      </c>
      <c r="C108" s="26">
        <f>Sheet2!M110</f>
        <v>367</v>
      </c>
      <c r="D108" s="26">
        <f>Sheet2!N110</f>
        <v>91.75</v>
      </c>
      <c r="E108" s="26">
        <f>Sheet2!O110</f>
        <v>35.5</v>
      </c>
      <c r="F108" s="26">
        <f t="shared" si="2"/>
        <v>38.69209809264305</v>
      </c>
      <c r="G108" s="39">
        <v>55.4</v>
      </c>
      <c r="H108" s="39">
        <v>17.9</v>
      </c>
      <c r="I108" s="34">
        <v>0</v>
      </c>
      <c r="J108" s="39">
        <v>0</v>
      </c>
      <c r="K108" s="26">
        <f>Sheet2!U110</f>
        <v>312.2</v>
      </c>
      <c r="L108" s="26">
        <f>Sheet2!V110</f>
        <v>78.05</v>
      </c>
      <c r="M108" s="26">
        <f>Sheet2!W110</f>
        <v>76.7</v>
      </c>
      <c r="N108" s="26">
        <f t="shared" si="3"/>
        <v>98.2703395259449</v>
      </c>
      <c r="O108" s="39">
        <v>1086.3</v>
      </c>
      <c r="P108" s="39">
        <v>501.7</v>
      </c>
      <c r="Q108" s="34">
        <v>0</v>
      </c>
      <c r="R108" s="38">
        <v>0</v>
      </c>
    </row>
    <row r="109" spans="1:18" ht="18.75" customHeight="1">
      <c r="A109" s="22">
        <v>102</v>
      </c>
      <c r="B109" s="40" t="s">
        <v>107</v>
      </c>
      <c r="C109" s="26">
        <f>Sheet2!M111</f>
        <v>5605.3</v>
      </c>
      <c r="D109" s="26">
        <f>Sheet2!N111</f>
        <v>1401.325</v>
      </c>
      <c r="E109" s="26">
        <f>Sheet2!O111</f>
        <v>1371.56</v>
      </c>
      <c r="F109" s="26">
        <f t="shared" si="2"/>
        <v>97.87593884359445</v>
      </c>
      <c r="G109" s="39">
        <v>4543.8</v>
      </c>
      <c r="H109" s="39">
        <v>1981.4</v>
      </c>
      <c r="I109" s="34">
        <v>0</v>
      </c>
      <c r="J109" s="39">
        <v>0</v>
      </c>
      <c r="K109" s="26">
        <f>Sheet2!U111</f>
        <v>4834.6</v>
      </c>
      <c r="L109" s="26">
        <f>Sheet2!V111</f>
        <v>1208.65</v>
      </c>
      <c r="M109" s="26">
        <f>Sheet2!W111</f>
        <v>828.24</v>
      </c>
      <c r="N109" s="26">
        <f t="shared" si="3"/>
        <v>68.52604145120588</v>
      </c>
      <c r="O109" s="39">
        <v>10037.4</v>
      </c>
      <c r="P109" s="39">
        <v>5908.2</v>
      </c>
      <c r="Q109" s="34">
        <v>0</v>
      </c>
      <c r="R109" s="38">
        <v>0</v>
      </c>
    </row>
    <row r="110" spans="1:18" ht="18.75" customHeight="1">
      <c r="A110" s="22">
        <v>103</v>
      </c>
      <c r="B110" s="40" t="s">
        <v>117</v>
      </c>
      <c r="C110" s="26">
        <f>Sheet2!M112</f>
        <v>815.2</v>
      </c>
      <c r="D110" s="26">
        <f>Sheet2!N112</f>
        <v>203.8</v>
      </c>
      <c r="E110" s="26">
        <f>Sheet2!O112</f>
        <v>183.77</v>
      </c>
      <c r="F110" s="26">
        <f t="shared" si="2"/>
        <v>90.17173699705593</v>
      </c>
      <c r="G110" s="39">
        <v>1544.6</v>
      </c>
      <c r="H110" s="39">
        <v>675.1</v>
      </c>
      <c r="I110" s="34">
        <v>0.1</v>
      </c>
      <c r="J110" s="39">
        <v>0</v>
      </c>
      <c r="K110" s="26">
        <f>Sheet2!U112</f>
        <v>2175.6</v>
      </c>
      <c r="L110" s="26">
        <f>Sheet2!V112</f>
        <v>543.9</v>
      </c>
      <c r="M110" s="26">
        <f>Sheet2!W112</f>
        <v>82.5</v>
      </c>
      <c r="N110" s="26">
        <f t="shared" si="3"/>
        <v>15.16822945394374</v>
      </c>
      <c r="O110" s="39">
        <v>2297.2</v>
      </c>
      <c r="P110" s="39">
        <v>1501.3</v>
      </c>
      <c r="Q110" s="34">
        <v>0</v>
      </c>
      <c r="R110" s="38">
        <v>0</v>
      </c>
    </row>
    <row r="111" spans="1:18" ht="18.75" customHeight="1">
      <c r="A111" s="22">
        <v>104</v>
      </c>
      <c r="B111" s="40" t="s">
        <v>118</v>
      </c>
      <c r="C111" s="26">
        <f>Sheet2!M113</f>
        <v>1342.4</v>
      </c>
      <c r="D111" s="26">
        <f>Sheet2!N113</f>
        <v>335.6</v>
      </c>
      <c r="E111" s="26">
        <f>Sheet2!O113</f>
        <v>412.93</v>
      </c>
      <c r="F111" s="26">
        <f t="shared" si="2"/>
        <v>123.04231227651965</v>
      </c>
      <c r="G111" s="39">
        <v>840.3</v>
      </c>
      <c r="H111" s="39">
        <v>339.3</v>
      </c>
      <c r="I111" s="34">
        <v>55.2</v>
      </c>
      <c r="J111" s="39">
        <v>0</v>
      </c>
      <c r="K111" s="26">
        <f>Sheet2!U113</f>
        <v>1729.6</v>
      </c>
      <c r="L111" s="26">
        <f>Sheet2!V113</f>
        <v>432.4</v>
      </c>
      <c r="M111" s="26">
        <f>Sheet2!W113</f>
        <v>492.45</v>
      </c>
      <c r="N111" s="26">
        <f t="shared" si="3"/>
        <v>113.88760407030527</v>
      </c>
      <c r="O111" s="39">
        <v>1889.9</v>
      </c>
      <c r="P111" s="39">
        <v>990.9</v>
      </c>
      <c r="Q111" s="34">
        <v>0</v>
      </c>
      <c r="R111" s="38">
        <v>0</v>
      </c>
    </row>
    <row r="112" spans="1:18" ht="18.75" customHeight="1">
      <c r="A112" s="22">
        <v>105</v>
      </c>
      <c r="B112" s="40" t="s">
        <v>119</v>
      </c>
      <c r="C112" s="26">
        <f>Sheet2!M114</f>
        <v>939</v>
      </c>
      <c r="D112" s="26">
        <f>Sheet2!N114</f>
        <v>234.75</v>
      </c>
      <c r="E112" s="26">
        <f>Sheet2!O114</f>
        <v>175.76999999999998</v>
      </c>
      <c r="F112" s="26">
        <f t="shared" si="2"/>
        <v>74.87539936102236</v>
      </c>
      <c r="G112" s="39">
        <v>528.8</v>
      </c>
      <c r="H112" s="39">
        <v>192.1</v>
      </c>
      <c r="I112" s="34">
        <v>0</v>
      </c>
      <c r="J112" s="39">
        <v>0</v>
      </c>
      <c r="K112" s="26">
        <f>Sheet2!U114</f>
        <v>778</v>
      </c>
      <c r="L112" s="26">
        <f>Sheet2!V114</f>
        <v>194.5</v>
      </c>
      <c r="M112" s="26">
        <f>Sheet2!W114</f>
        <v>213.45</v>
      </c>
      <c r="N112" s="26">
        <f t="shared" si="3"/>
        <v>109.74293059125964</v>
      </c>
      <c r="O112" s="39">
        <v>1456.9</v>
      </c>
      <c r="P112" s="39">
        <v>699.6</v>
      </c>
      <c r="Q112" s="34">
        <v>0</v>
      </c>
      <c r="R112" s="38">
        <v>0</v>
      </c>
    </row>
    <row r="113" spans="1:18" ht="18.75" customHeight="1">
      <c r="A113" s="22">
        <v>106</v>
      </c>
      <c r="B113" s="40" t="s">
        <v>108</v>
      </c>
      <c r="C113" s="26">
        <f>Sheet2!M115</f>
        <v>728.1</v>
      </c>
      <c r="D113" s="26">
        <f>Sheet2!N115</f>
        <v>182.025</v>
      </c>
      <c r="E113" s="26">
        <f>Sheet2!O115</f>
        <v>91.14</v>
      </c>
      <c r="F113" s="26">
        <f t="shared" si="2"/>
        <v>50.07004532344458</v>
      </c>
      <c r="G113" s="39">
        <v>563.7</v>
      </c>
      <c r="H113" s="39">
        <v>248.4</v>
      </c>
      <c r="I113" s="34">
        <v>0</v>
      </c>
      <c r="J113" s="39">
        <v>0</v>
      </c>
      <c r="K113" s="26">
        <f>Sheet2!U115</f>
        <v>700.2</v>
      </c>
      <c r="L113" s="26">
        <f>Sheet2!V115</f>
        <v>175.05</v>
      </c>
      <c r="M113" s="26">
        <f>Sheet2!W115</f>
        <v>208.33</v>
      </c>
      <c r="N113" s="26">
        <f t="shared" si="3"/>
        <v>119.0117109397315</v>
      </c>
      <c r="O113" s="39">
        <v>25.8</v>
      </c>
      <c r="P113" s="39">
        <v>11.5</v>
      </c>
      <c r="Q113" s="34">
        <v>0</v>
      </c>
      <c r="R113" s="38">
        <v>0</v>
      </c>
    </row>
    <row r="114" spans="1:18" ht="18.75" customHeight="1">
      <c r="A114" s="22">
        <v>107</v>
      </c>
      <c r="B114" s="40" t="s">
        <v>109</v>
      </c>
      <c r="C114" s="26">
        <f>Sheet2!M116</f>
        <v>292.8</v>
      </c>
      <c r="D114" s="26">
        <f>Sheet2!N116</f>
        <v>73.2</v>
      </c>
      <c r="E114" s="26">
        <f>Sheet2!O116</f>
        <v>119.44</v>
      </c>
      <c r="F114" s="26">
        <f t="shared" si="2"/>
        <v>163.1693989071038</v>
      </c>
      <c r="G114" s="39">
        <v>36.4</v>
      </c>
      <c r="H114" s="39">
        <v>11.1</v>
      </c>
      <c r="I114" s="34">
        <v>0.8</v>
      </c>
      <c r="J114" s="39">
        <v>0</v>
      </c>
      <c r="K114" s="26">
        <f>Sheet2!U116</f>
        <v>783.1</v>
      </c>
      <c r="L114" s="26">
        <f>Sheet2!V116</f>
        <v>195.77500000000003</v>
      </c>
      <c r="M114" s="26">
        <f>Sheet2!W116</f>
        <v>154.45</v>
      </c>
      <c r="N114" s="26">
        <f t="shared" si="3"/>
        <v>78.89158472736557</v>
      </c>
      <c r="O114" s="39">
        <v>992.4</v>
      </c>
      <c r="P114" s="39">
        <v>590.1</v>
      </c>
      <c r="Q114" s="34">
        <v>0</v>
      </c>
      <c r="R114" s="38">
        <v>0</v>
      </c>
    </row>
    <row r="115" spans="1:18" ht="18.75" customHeight="1">
      <c r="A115" s="22">
        <v>108</v>
      </c>
      <c r="B115" s="40" t="s">
        <v>110</v>
      </c>
      <c r="C115" s="26">
        <f>Sheet2!M117</f>
        <v>221</v>
      </c>
      <c r="D115" s="26">
        <f>Sheet2!N117</f>
        <v>55.25</v>
      </c>
      <c r="E115" s="26">
        <f>Sheet2!O117</f>
        <v>33.1</v>
      </c>
      <c r="F115" s="26">
        <f t="shared" si="2"/>
        <v>59.90950226244344</v>
      </c>
      <c r="G115" s="39">
        <v>187.8</v>
      </c>
      <c r="H115" s="39">
        <v>75.1</v>
      </c>
      <c r="I115" s="34">
        <v>0.6</v>
      </c>
      <c r="J115" s="39">
        <v>0</v>
      </c>
      <c r="K115" s="26">
        <f>Sheet2!U117</f>
        <v>1282.3</v>
      </c>
      <c r="L115" s="26">
        <f>Sheet2!V117</f>
        <v>320.575</v>
      </c>
      <c r="M115" s="26">
        <f>Sheet2!W117</f>
        <v>43.7</v>
      </c>
      <c r="N115" s="26">
        <f t="shared" si="3"/>
        <v>13.631755439444747</v>
      </c>
      <c r="O115" s="39">
        <v>2064</v>
      </c>
      <c r="P115" s="39">
        <v>1106.2</v>
      </c>
      <c r="Q115" s="34">
        <v>0</v>
      </c>
      <c r="R115" s="38">
        <v>0</v>
      </c>
    </row>
    <row r="116" spans="1:18" ht="18.75" customHeight="1">
      <c r="A116" s="22">
        <v>109</v>
      </c>
      <c r="B116" s="40" t="s">
        <v>111</v>
      </c>
      <c r="C116" s="26">
        <f>Sheet2!M118</f>
        <v>234.5</v>
      </c>
      <c r="D116" s="26">
        <f>Sheet2!N118</f>
        <v>58.625</v>
      </c>
      <c r="E116" s="26">
        <f>Sheet2!O118</f>
        <v>74.3</v>
      </c>
      <c r="F116" s="26">
        <f t="shared" si="2"/>
        <v>126.73773987206823</v>
      </c>
      <c r="G116" s="39">
        <v>675.2</v>
      </c>
      <c r="H116" s="39">
        <v>267.6</v>
      </c>
      <c r="I116" s="34">
        <v>5.4</v>
      </c>
      <c r="J116" s="39">
        <v>0</v>
      </c>
      <c r="K116" s="26">
        <f>Sheet2!U118</f>
        <v>1335</v>
      </c>
      <c r="L116" s="26">
        <f>Sheet2!V118</f>
        <v>333.75</v>
      </c>
      <c r="M116" s="26">
        <f>Sheet2!W118</f>
        <v>0</v>
      </c>
      <c r="N116" s="26">
        <f t="shared" si="3"/>
        <v>0</v>
      </c>
      <c r="O116" s="39">
        <v>3887.1</v>
      </c>
      <c r="P116" s="39">
        <v>2221.7</v>
      </c>
      <c r="Q116" s="34">
        <v>0.7</v>
      </c>
      <c r="R116" s="38">
        <v>0</v>
      </c>
    </row>
    <row r="117" spans="1:18" ht="18.75" customHeight="1">
      <c r="A117" s="22">
        <v>110</v>
      </c>
      <c r="B117" s="40" t="s">
        <v>112</v>
      </c>
      <c r="C117" s="26">
        <f>Sheet2!M119</f>
        <v>352</v>
      </c>
      <c r="D117" s="26">
        <f>Sheet2!N119</f>
        <v>88</v>
      </c>
      <c r="E117" s="26">
        <f>Sheet2!O119</f>
        <v>26.75</v>
      </c>
      <c r="F117" s="26">
        <f t="shared" si="2"/>
        <v>30.397727272727273</v>
      </c>
      <c r="G117" s="39">
        <v>772.3</v>
      </c>
      <c r="H117" s="39">
        <v>325.8</v>
      </c>
      <c r="I117" s="34">
        <v>0</v>
      </c>
      <c r="J117" s="39">
        <v>0</v>
      </c>
      <c r="K117" s="26">
        <f>Sheet2!U119</f>
        <v>1600</v>
      </c>
      <c r="L117" s="26">
        <f>Sheet2!V119</f>
        <v>400</v>
      </c>
      <c r="M117" s="26">
        <f>Sheet2!W119</f>
        <v>18.3</v>
      </c>
      <c r="N117" s="26">
        <f t="shared" si="3"/>
        <v>4.575</v>
      </c>
      <c r="O117" s="39">
        <v>1400.5</v>
      </c>
      <c r="P117" s="39">
        <v>647.6</v>
      </c>
      <c r="Q117" s="34">
        <v>329</v>
      </c>
      <c r="R117" s="38">
        <v>0</v>
      </c>
    </row>
    <row r="118" spans="1:18" ht="18.75" customHeight="1">
      <c r="A118" s="22">
        <v>111</v>
      </c>
      <c r="B118" s="40" t="s">
        <v>113</v>
      </c>
      <c r="C118" s="26">
        <f>Sheet2!M120</f>
        <v>744</v>
      </c>
      <c r="D118" s="26">
        <f>Sheet2!N120</f>
        <v>186</v>
      </c>
      <c r="E118" s="26">
        <f>Sheet2!O120</f>
        <v>0.27</v>
      </c>
      <c r="F118" s="26">
        <f t="shared" si="2"/>
        <v>0.14516129032258066</v>
      </c>
      <c r="G118" s="39">
        <v>672.6</v>
      </c>
      <c r="H118" s="39">
        <v>296.1</v>
      </c>
      <c r="I118" s="34">
        <v>0</v>
      </c>
      <c r="J118" s="39">
        <v>0</v>
      </c>
      <c r="K118" s="26">
        <f>Sheet2!U120</f>
        <v>1189.4</v>
      </c>
      <c r="L118" s="26">
        <f>Sheet2!V120</f>
        <v>297.35</v>
      </c>
      <c r="M118" s="26">
        <f>Sheet2!W120</f>
        <v>100</v>
      </c>
      <c r="N118" s="26">
        <f t="shared" si="3"/>
        <v>33.630401883302504</v>
      </c>
      <c r="O118" s="39">
        <v>2671.5</v>
      </c>
      <c r="P118" s="39">
        <v>1828.9</v>
      </c>
      <c r="Q118" s="34">
        <v>0</v>
      </c>
      <c r="R118" s="38">
        <v>0</v>
      </c>
    </row>
    <row r="119" spans="1:18" ht="18.75" customHeight="1">
      <c r="A119" s="22">
        <v>112</v>
      </c>
      <c r="B119" s="40" t="s">
        <v>114</v>
      </c>
      <c r="C119" s="26">
        <f>Sheet2!M121</f>
        <v>595.1</v>
      </c>
      <c r="D119" s="26">
        <f>Sheet2!N121</f>
        <v>148.775</v>
      </c>
      <c r="E119" s="26">
        <f>Sheet2!O121</f>
        <v>170.99</v>
      </c>
      <c r="F119" s="26">
        <f t="shared" si="2"/>
        <v>114.93194421105696</v>
      </c>
      <c r="G119" s="39">
        <v>267.6</v>
      </c>
      <c r="H119" s="39">
        <v>93.9</v>
      </c>
      <c r="I119" s="34">
        <v>0</v>
      </c>
      <c r="J119" s="39">
        <v>0</v>
      </c>
      <c r="K119" s="26">
        <f>Sheet2!U121</f>
        <v>749</v>
      </c>
      <c r="L119" s="26">
        <f>Sheet2!V121</f>
        <v>187.25</v>
      </c>
      <c r="M119" s="26">
        <f>Sheet2!W121</f>
        <v>83.2</v>
      </c>
      <c r="N119" s="26">
        <f t="shared" si="3"/>
        <v>44.43257676902537</v>
      </c>
      <c r="O119" s="39">
        <v>680</v>
      </c>
      <c r="P119" s="39">
        <v>351</v>
      </c>
      <c r="Q119" s="34">
        <v>0</v>
      </c>
      <c r="R119" s="38">
        <v>0</v>
      </c>
    </row>
    <row r="120" spans="1:18" ht="18.75" customHeight="1">
      <c r="A120" s="22">
        <v>113</v>
      </c>
      <c r="B120" s="40" t="s">
        <v>115</v>
      </c>
      <c r="C120" s="26">
        <f>Sheet2!M122</f>
        <v>399.5</v>
      </c>
      <c r="D120" s="26">
        <f>Sheet2!N122</f>
        <v>99.875</v>
      </c>
      <c r="E120" s="26">
        <f>Sheet2!O122</f>
        <v>108.63</v>
      </c>
      <c r="F120" s="26">
        <f t="shared" si="2"/>
        <v>108.76595744680851</v>
      </c>
      <c r="G120" s="39">
        <v>587.7</v>
      </c>
      <c r="H120" s="39">
        <v>111</v>
      </c>
      <c r="I120" s="34">
        <v>1.1</v>
      </c>
      <c r="J120" s="39">
        <v>0</v>
      </c>
      <c r="K120" s="26">
        <f>Sheet2!U122</f>
        <v>500</v>
      </c>
      <c r="L120" s="26">
        <f>Sheet2!V122</f>
        <v>125</v>
      </c>
      <c r="M120" s="26">
        <f>Sheet2!W122</f>
        <v>42.6</v>
      </c>
      <c r="N120" s="26">
        <f t="shared" si="3"/>
        <v>34.08</v>
      </c>
      <c r="O120" s="39">
        <v>176.3</v>
      </c>
      <c r="P120" s="39">
        <v>84.4</v>
      </c>
      <c r="Q120" s="34">
        <v>3.6</v>
      </c>
      <c r="R120" s="38">
        <v>0</v>
      </c>
    </row>
    <row r="121" spans="1:18" ht="18.75" customHeight="1">
      <c r="A121" s="22">
        <v>114</v>
      </c>
      <c r="B121" s="40" t="s">
        <v>116</v>
      </c>
      <c r="C121" s="26">
        <f>Sheet2!M123</f>
        <v>469.6</v>
      </c>
      <c r="D121" s="26">
        <f>Sheet2!N123</f>
        <v>117.4</v>
      </c>
      <c r="E121" s="26">
        <f>Sheet2!O123</f>
        <v>11.12</v>
      </c>
      <c r="F121" s="26">
        <f t="shared" si="2"/>
        <v>9.471890971039182</v>
      </c>
      <c r="G121" s="39">
        <v>973.9</v>
      </c>
      <c r="H121" s="39">
        <v>441.6</v>
      </c>
      <c r="I121" s="34">
        <v>0</v>
      </c>
      <c r="J121" s="39">
        <v>0</v>
      </c>
      <c r="K121" s="26">
        <f>Sheet2!U123</f>
        <v>1591</v>
      </c>
      <c r="L121" s="26">
        <f>Sheet2!V123</f>
        <v>397.75</v>
      </c>
      <c r="M121" s="26">
        <f>Sheet2!W123</f>
        <v>0</v>
      </c>
      <c r="N121" s="26">
        <f t="shared" si="3"/>
        <v>0</v>
      </c>
      <c r="O121" s="39">
        <v>2438.3</v>
      </c>
      <c r="P121" s="39">
        <v>1269.1</v>
      </c>
      <c r="Q121" s="34">
        <v>218.7</v>
      </c>
      <c r="R121" s="38">
        <v>0</v>
      </c>
    </row>
    <row r="122" spans="1:18" ht="27" customHeight="1">
      <c r="A122" s="29"/>
      <c r="B122" s="30" t="s">
        <v>175</v>
      </c>
      <c r="C122" s="31">
        <f aca="true" t="shared" si="4" ref="C122:R122">SUM(C8:C121)</f>
        <v>272793.89999999997</v>
      </c>
      <c r="D122" s="31">
        <f t="shared" si="4"/>
        <v>68198.47499999999</v>
      </c>
      <c r="E122" s="31">
        <f t="shared" si="4"/>
        <v>65640.42999999998</v>
      </c>
      <c r="F122" s="31" t="e">
        <f t="shared" si="4"/>
        <v>#DIV/0!</v>
      </c>
      <c r="G122" s="35">
        <f t="shared" si="4"/>
        <v>440384.1999999997</v>
      </c>
      <c r="H122" s="35">
        <f t="shared" si="4"/>
        <v>190706.44</v>
      </c>
      <c r="I122" s="35">
        <f t="shared" si="4"/>
        <v>8927.199999999999</v>
      </c>
      <c r="J122" s="35">
        <f t="shared" si="4"/>
        <v>0</v>
      </c>
      <c r="K122" s="31">
        <f t="shared" si="4"/>
        <v>342640.9</v>
      </c>
      <c r="L122" s="31">
        <f t="shared" si="4"/>
        <v>85660.225</v>
      </c>
      <c r="M122" s="31">
        <f t="shared" si="4"/>
        <v>44172.09999999998</v>
      </c>
      <c r="N122" s="31">
        <f t="shared" si="4"/>
        <v>6472.823501088114</v>
      </c>
      <c r="O122" s="35">
        <f t="shared" si="4"/>
        <v>672858.4000000004</v>
      </c>
      <c r="P122" s="35">
        <f t="shared" si="4"/>
        <v>326134.8000000001</v>
      </c>
      <c r="Q122" s="35">
        <f t="shared" si="4"/>
        <v>11714.300000000001</v>
      </c>
      <c r="R122" s="35">
        <f t="shared" si="4"/>
        <v>0</v>
      </c>
    </row>
    <row r="123" spans="2:18" ht="15.75">
      <c r="B123" s="27"/>
      <c r="J123">
        <f>J122/I122*100</f>
        <v>0</v>
      </c>
      <c r="R123">
        <f>R122/Q122*100</f>
        <v>0</v>
      </c>
    </row>
    <row r="124" ht="15.75">
      <c r="B124" s="27"/>
    </row>
    <row r="125" ht="15.75">
      <c r="B125" s="27"/>
    </row>
    <row r="126" ht="15">
      <c r="B126" s="28"/>
    </row>
    <row r="127" spans="1:2" ht="15">
      <c r="A127" s="21"/>
      <c r="B127" s="21"/>
    </row>
  </sheetData>
  <sheetProtection/>
  <mergeCells count="16">
    <mergeCell ref="C2:R2"/>
    <mergeCell ref="B4:B7"/>
    <mergeCell ref="C4:F4"/>
    <mergeCell ref="G4:G6"/>
    <mergeCell ref="H4:H6"/>
    <mergeCell ref="I4:I6"/>
    <mergeCell ref="J4:J6"/>
    <mergeCell ref="K4:N4"/>
    <mergeCell ref="O4:O6"/>
    <mergeCell ref="P4:P6"/>
    <mergeCell ref="Q4:Q6"/>
    <mergeCell ref="R4:R6"/>
    <mergeCell ref="C5:C6"/>
    <mergeCell ref="D5:F5"/>
    <mergeCell ref="K5:K6"/>
    <mergeCell ref="L5:N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2013-04-04T05:15:14Z</cp:lastPrinted>
  <dcterms:created xsi:type="dcterms:W3CDTF">2002-03-15T09:46:46Z</dcterms:created>
  <dcterms:modified xsi:type="dcterms:W3CDTF">2013-04-05T06:51:09Z</dcterms:modified>
  <cp:category/>
  <cp:version/>
  <cp:contentType/>
  <cp:contentStatus/>
</cp:coreProperties>
</file>