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caxser'!$A$8:$F$48</definedName>
    <definedName name="_xlnm.Print_Area" localSheetId="1">'նախահաշիվ '!$A$1:$E$60</definedName>
  </definedNames>
  <calcPr fullCalcOnLoad="1"/>
</workbook>
</file>

<file path=xl/sharedStrings.xml><?xml version="1.0" encoding="utf-8"?>
<sst xmlns="http://schemas.openxmlformats.org/spreadsheetml/2006/main" count="89" uniqueCount="72">
  <si>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</si>
  <si>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</si>
  <si>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</si>
  <si>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</si>
  <si>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</si>
  <si>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</si>
  <si>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</si>
  <si>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</si>
  <si>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</si>
  <si>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</si>
  <si>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</si>
  <si>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Էլեկտրաէներգիայի գծով</t>
  </si>
  <si>
    <t>Բանկային ծառայության գծով</t>
  </si>
  <si>
    <t>Գրասենյակային ապրանքների գծով</t>
  </si>
  <si>
    <t>Կ.Տ.</t>
  </si>
  <si>
    <t>ԸՆԴԱՄԵՆԸ ԵԿԱՄՈՒՏՆԵՐ</t>
  </si>
  <si>
    <t>Տնտեսական ապրանքների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</si>
  <si>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</si>
  <si>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</si>
  <si>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</si>
  <si>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</si>
  <si>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</si>
  <si>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Ընդամենը դրամական միջոցների ելքեր՝ այդ թվում,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</si>
  <si>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</si>
  <si>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</si>
  <si>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</si>
  <si>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</si>
  <si>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</si>
  <si>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</si>
  <si>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Համակարգչային սպասարկման գծով</t>
  </si>
  <si>
    <t xml:space="preserve">2016թ. եկամուտների ու ծախսերի 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</si>
  <si>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</si>
  <si>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</si>
  <si>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</si>
  <si>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</si>
  <si>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</si>
  <si>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ներառական կրթության գծով</t>
  </si>
  <si>
    <t>Նախասիրական ուսուցումից</t>
  </si>
  <si>
    <t>Ուսումնական պրակտիկայից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</si>
  <si>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</si>
  <si>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</si>
  <si>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</si>
  <si>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</si>
  <si>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</si>
  <si>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</si>
  <si>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</si>
  <si>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</si>
  <si>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</si>
  <si>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</si>
  <si>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</si>
  <si>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</si>
  <si>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մեքենա-սարքավորումներ</t>
  </si>
  <si>
    <t>սպորտային գույք</t>
  </si>
  <si>
    <t>գրականություն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</si>
  <si>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</si>
  <si>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</si>
  <si>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</si>
  <si>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</si>
  <si>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</si>
  <si>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</si>
  <si>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</si>
  <si>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</si>
  <si>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</si>
  <si>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>Գույք, որից հիմնական միջոցների ձեռք բերում</t>
  </si>
  <si>
    <t>&gt;&gt;</t>
  </si>
  <si>
    <t>Տեղեկատվական ծառայություն գծով</t>
  </si>
  <si>
    <t>Սարքավորումների ընթացիք նորոգում</t>
  </si>
  <si>
    <t>Հատուկ նպատակային ապրանքներ</t>
  </si>
  <si>
    <t>Այլ ծախսերի գծով</t>
  </si>
  <si>
    <r>
      <t>«</t>
    </r>
    <r>
      <rPr>
        <b/>
        <u val="single"/>
        <sz val="14"/>
        <rFont val="Sylfaen"/>
        <family val="1"/>
      </rPr>
      <t>ԱՐՈՒՃԻ ՄԻՋՆԱԿԱՐԳ  ԴՊՐՈՑ</t>
    </r>
    <r>
      <rPr>
        <b/>
        <sz val="14"/>
        <rFont val="Sylfaen"/>
        <family val="1"/>
      </rPr>
      <t xml:space="preserve">» ՊՈԱԿ-ի </t>
    </r>
  </si>
  <si>
    <t>Ավագ ընդհանուր կրթություն</t>
  </si>
  <si>
    <t xml:space="preserve">«ԱՐՈՒՃԻ ՄԻՋՆԱԿԱՐԳ 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</si>
</sst>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3" fillId="0" borderId="1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horizontal="left"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zoomScaleSheetLayoutView="100" zoomScalePageLayoutView="0" workbookViewId="0" topLeftCell="A25">
      <selection activeCell="H9" sqref="H9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2" customWidth="1"/>
    <col min="8" max="16" width="9.140625" style="62" customWidth="1"/>
    <col min="17" max="16384" width="9.140625" style="4" customWidth="1"/>
  </cols>
  <sheetData>
    <row r="1" spans="1:11" ht="18">
      <c r="A1" s="76"/>
      <c r="B1" s="76"/>
      <c r="C1" s="76"/>
      <c r="D1" s="77"/>
      <c r="E1" s="76"/>
      <c r="F1" s="76"/>
      <c r="G1" s="76"/>
      <c r="H1" s="76"/>
      <c r="I1" s="76"/>
      <c r="J1" s="76"/>
      <c r="K1" s="76"/>
    </row>
    <row r="2" spans="1:11" ht="18">
      <c r="A2" s="76"/>
      <c r="B2" s="76"/>
      <c r="C2" s="76"/>
      <c r="D2" s="78"/>
      <c r="E2" s="78"/>
      <c r="F2" s="76"/>
      <c r="G2" s="76"/>
      <c r="H2" s="76"/>
      <c r="I2" s="76"/>
      <c r="J2" s="76"/>
      <c r="K2" s="76"/>
    </row>
    <row r="3" spans="1:11" ht="18">
      <c r="A3" s="76"/>
      <c r="B3" s="76"/>
      <c r="C3" s="76"/>
      <c r="D3" s="78"/>
      <c r="E3" s="78"/>
      <c r="F3" s="76"/>
      <c r="G3" s="76"/>
      <c r="H3" s="76"/>
      <c r="I3" s="76"/>
      <c r="J3" s="76"/>
      <c r="K3" s="76"/>
    </row>
    <row r="4" spans="1:11" ht="18">
      <c r="A4" s="76"/>
      <c r="B4" s="76"/>
      <c r="C4" s="76"/>
      <c r="D4" s="78"/>
      <c r="E4" s="78"/>
      <c r="F4" s="76"/>
      <c r="G4" s="76"/>
      <c r="H4" s="76"/>
      <c r="I4" s="76"/>
      <c r="J4" s="76"/>
      <c r="K4" s="76"/>
    </row>
    <row r="5" spans="1:11" ht="18">
      <c r="A5" s="76"/>
      <c r="B5" s="76"/>
      <c r="C5" s="76"/>
      <c r="D5" s="77"/>
      <c r="E5" s="76"/>
      <c r="F5" s="76"/>
      <c r="G5" s="76"/>
      <c r="H5" s="76"/>
      <c r="I5" s="76"/>
      <c r="J5" s="76"/>
      <c r="K5" s="76"/>
    </row>
    <row r="6" spans="1:11" ht="18">
      <c r="A6" s="76"/>
      <c r="B6" s="76"/>
      <c r="C6" s="76"/>
      <c r="D6" s="78"/>
      <c r="E6" s="78"/>
      <c r="F6" s="76"/>
      <c r="G6" s="76"/>
      <c r="H6" s="76"/>
      <c r="I6" s="76"/>
      <c r="J6" s="76"/>
      <c r="K6" s="76"/>
    </row>
    <row r="7" spans="1:11" ht="18">
      <c r="A7" s="76"/>
      <c r="B7" s="76"/>
      <c r="C7" s="76"/>
      <c r="D7" s="78"/>
      <c r="E7" s="78"/>
      <c r="F7" s="76"/>
      <c r="G7" s="76"/>
      <c r="H7" s="76"/>
      <c r="I7" s="76"/>
      <c r="J7" s="76"/>
      <c r="K7" s="76"/>
    </row>
    <row r="8" spans="1:11" ht="14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7" ht="18.75" customHeight="1">
      <c r="A9" s="79" t="s">
        <v>27</v>
      </c>
      <c r="B9" s="79"/>
      <c r="C9" s="79"/>
      <c r="D9" s="79"/>
      <c r="E9" s="79"/>
      <c r="F9" s="79"/>
      <c r="G9" s="63"/>
    </row>
    <row r="10" spans="1:6" ht="27.75" customHeight="1">
      <c r="A10" s="81" t="s">
        <v>69</v>
      </c>
      <c r="B10" s="81"/>
      <c r="C10" s="81"/>
      <c r="D10" s="81"/>
      <c r="E10" s="81"/>
      <c r="F10" s="81"/>
    </row>
    <row r="11" spans="1:13" ht="18.75" customHeight="1">
      <c r="A11" s="80" t="s">
        <v>30</v>
      </c>
      <c r="B11" s="80"/>
      <c r="C11" s="80"/>
      <c r="D11" s="80"/>
      <c r="E11" s="80"/>
      <c r="F11" s="80"/>
      <c r="G11" s="64"/>
      <c r="H11" s="65"/>
      <c r="I11" s="65"/>
      <c r="J11" s="65"/>
      <c r="K11" s="65"/>
      <c r="L11" s="65"/>
      <c r="M11" s="65"/>
    </row>
    <row r="12" spans="1:7" ht="30" customHeight="1">
      <c r="A12" s="6"/>
      <c r="B12" s="6"/>
      <c r="C12" s="6"/>
      <c r="D12" s="6"/>
      <c r="E12" s="6"/>
      <c r="F12" s="22" t="s">
        <v>34</v>
      </c>
      <c r="G12" s="1"/>
    </row>
    <row r="13" spans="1:7" ht="26.25" customHeight="1">
      <c r="A13" s="7" t="s">
        <v>0</v>
      </c>
      <c r="B13" s="21" t="s">
        <v>1</v>
      </c>
      <c r="C13" s="8"/>
      <c r="D13" s="8"/>
      <c r="E13" s="8"/>
      <c r="F13" s="9"/>
      <c r="G13" s="1"/>
    </row>
    <row r="14" spans="1:7" ht="18" customHeight="1">
      <c r="A14" s="17">
        <v>1</v>
      </c>
      <c r="B14" s="19" t="s">
        <v>45</v>
      </c>
      <c r="C14" s="10"/>
      <c r="D14" s="11"/>
      <c r="E14" s="11" t="s">
        <v>54</v>
      </c>
      <c r="F14" s="18">
        <f>F15+F16+F17+F18</f>
        <v>46083.5</v>
      </c>
      <c r="G14" s="1"/>
    </row>
    <row r="15" spans="1:7" ht="18" customHeight="1">
      <c r="A15" s="17"/>
      <c r="B15" s="19" t="s">
        <v>58</v>
      </c>
      <c r="C15" s="10"/>
      <c r="D15" s="11"/>
      <c r="E15" s="11"/>
      <c r="F15" s="18">
        <v>19918.7</v>
      </c>
      <c r="G15" s="1"/>
    </row>
    <row r="16" spans="1:7" ht="18" customHeight="1">
      <c r="A16" s="17"/>
      <c r="B16" s="19" t="s">
        <v>59</v>
      </c>
      <c r="C16" s="10"/>
      <c r="D16" s="11"/>
      <c r="E16" s="11"/>
      <c r="F16" s="18">
        <v>4320</v>
      </c>
      <c r="G16" s="1"/>
    </row>
    <row r="17" spans="1:7" ht="18" customHeight="1">
      <c r="A17" s="17"/>
      <c r="B17" s="19" t="s">
        <v>70</v>
      </c>
      <c r="C17" s="10"/>
      <c r="D17" s="11"/>
      <c r="E17" s="11"/>
      <c r="F17" s="18">
        <v>19441.7</v>
      </c>
      <c r="G17" s="1"/>
    </row>
    <row r="18" spans="1:7" ht="18" customHeight="1">
      <c r="A18" s="17"/>
      <c r="B18" s="19" t="s">
        <v>61</v>
      </c>
      <c r="C18" s="10"/>
      <c r="D18" s="11"/>
      <c r="E18" s="11"/>
      <c r="F18" s="18">
        <v>2403.1</v>
      </c>
      <c r="G18" s="1"/>
    </row>
    <row r="19" spans="1:7" ht="18" customHeight="1">
      <c r="A19" s="17">
        <v>2</v>
      </c>
      <c r="B19" s="51" t="s">
        <v>2</v>
      </c>
      <c r="C19" s="10"/>
      <c r="D19" s="11"/>
      <c r="E19" s="11"/>
      <c r="F19" s="18"/>
      <c r="G19" s="1"/>
    </row>
    <row r="20" spans="1:7" ht="18" customHeight="1">
      <c r="A20" s="17">
        <v>3</v>
      </c>
      <c r="B20" s="51" t="s">
        <v>37</v>
      </c>
      <c r="C20" s="10"/>
      <c r="D20" s="11"/>
      <c r="E20" s="11"/>
      <c r="F20" s="18"/>
      <c r="G20" s="1"/>
    </row>
    <row r="21" spans="1:7" ht="18" customHeight="1">
      <c r="A21" s="17">
        <v>4</v>
      </c>
      <c r="B21" s="51" t="s">
        <v>38</v>
      </c>
      <c r="C21" s="10"/>
      <c r="D21" s="11"/>
      <c r="E21" s="11"/>
      <c r="F21" s="18"/>
      <c r="G21" s="1"/>
    </row>
    <row r="22" spans="1:7" ht="18" customHeight="1">
      <c r="A22" s="17">
        <v>5</v>
      </c>
      <c r="B22" s="50" t="s">
        <v>35</v>
      </c>
      <c r="C22" s="12"/>
      <c r="D22" s="11"/>
      <c r="E22" s="11"/>
      <c r="F22" s="18"/>
      <c r="G22" s="1"/>
    </row>
    <row r="23" spans="1:7" ht="18" customHeight="1">
      <c r="A23" s="17">
        <v>6</v>
      </c>
      <c r="B23" s="51" t="s">
        <v>50</v>
      </c>
      <c r="C23" s="12"/>
      <c r="D23" s="11"/>
      <c r="E23" s="11"/>
      <c r="F23" s="18"/>
      <c r="G23" s="1"/>
    </row>
    <row r="24" spans="1:7" ht="18" customHeight="1">
      <c r="A24" s="17">
        <v>7</v>
      </c>
      <c r="B24" s="51" t="s">
        <v>3</v>
      </c>
      <c r="C24" s="12"/>
      <c r="D24" s="11"/>
      <c r="E24" s="11"/>
      <c r="F24" s="18"/>
      <c r="G24" s="1"/>
    </row>
    <row r="25" spans="1:7" ht="22.5" customHeight="1">
      <c r="A25" s="17">
        <v>8</v>
      </c>
      <c r="B25" s="50" t="s">
        <v>4</v>
      </c>
      <c r="C25" s="12"/>
      <c r="D25" s="11"/>
      <c r="E25" s="11"/>
      <c r="F25" s="18"/>
      <c r="G25" s="1"/>
    </row>
    <row r="26" spans="1:7" ht="21.75" customHeight="1">
      <c r="A26" s="17">
        <v>9</v>
      </c>
      <c r="B26" s="51" t="s">
        <v>5</v>
      </c>
      <c r="C26" s="12"/>
      <c r="D26" s="11"/>
      <c r="E26" s="11"/>
      <c r="F26" s="18"/>
      <c r="G26" s="1"/>
    </row>
    <row r="27" spans="1:7" ht="21.75" customHeight="1">
      <c r="A27" s="17">
        <v>10</v>
      </c>
      <c r="B27" s="50" t="s">
        <v>6</v>
      </c>
      <c r="C27" s="12"/>
      <c r="D27" s="11"/>
      <c r="E27" s="11"/>
      <c r="F27" s="18"/>
      <c r="G27" s="1"/>
    </row>
    <row r="28" spans="1:7" ht="21.75" customHeight="1">
      <c r="A28" s="17">
        <v>11</v>
      </c>
      <c r="B28" s="1" t="s">
        <v>62</v>
      </c>
      <c r="C28" s="12"/>
      <c r="D28" s="11"/>
      <c r="E28" s="11"/>
      <c r="F28" s="18">
        <v>128.7</v>
      </c>
      <c r="G28" s="1"/>
    </row>
    <row r="29" spans="1:7" ht="19.5" customHeight="1">
      <c r="A29" s="17">
        <v>12</v>
      </c>
      <c r="B29" s="19"/>
      <c r="C29" s="12"/>
      <c r="D29" s="11"/>
      <c r="E29" s="11"/>
      <c r="F29" s="18"/>
      <c r="G29" s="1"/>
    </row>
    <row r="30" spans="1:7" ht="19.5" customHeight="1">
      <c r="A30" s="17">
        <v>13</v>
      </c>
      <c r="B30" s="19"/>
      <c r="C30" s="12"/>
      <c r="D30" s="11"/>
      <c r="E30" s="11"/>
      <c r="F30" s="18"/>
      <c r="G30" s="1"/>
    </row>
    <row r="31" spans="1:16" s="14" customFormat="1" ht="21.75" customHeight="1">
      <c r="A31" s="17">
        <v>14</v>
      </c>
      <c r="B31" s="3" t="s">
        <v>7</v>
      </c>
      <c r="C31" s="12"/>
      <c r="D31" s="11"/>
      <c r="E31" s="11"/>
      <c r="F31" s="18"/>
      <c r="G31" s="59"/>
      <c r="H31" s="67"/>
      <c r="I31" s="67"/>
      <c r="J31" s="67"/>
      <c r="K31" s="67"/>
      <c r="L31" s="67"/>
      <c r="M31" s="67"/>
      <c r="N31" s="67"/>
      <c r="O31" s="67"/>
      <c r="P31" s="67"/>
    </row>
    <row r="32" spans="1:7" ht="24" customHeight="1">
      <c r="A32" s="7"/>
      <c r="B32" s="13" t="s">
        <v>15</v>
      </c>
      <c r="C32" s="9"/>
      <c r="D32" s="8"/>
      <c r="E32" s="8"/>
      <c r="F32" s="8">
        <f>SUM(F14,F19:F31)</f>
        <v>46212.2</v>
      </c>
      <c r="G32" s="1"/>
    </row>
    <row r="33" spans="1:7" ht="23.25" customHeight="1">
      <c r="A33" s="10"/>
      <c r="B33" s="7"/>
      <c r="C33" s="12"/>
      <c r="D33" s="11"/>
      <c r="E33" s="11"/>
      <c r="F33" s="11"/>
      <c r="G33" s="1"/>
    </row>
    <row r="34" spans="1:7" ht="24.75" customHeight="1">
      <c r="A34" s="7" t="s">
        <v>8</v>
      </c>
      <c r="B34" s="21" t="s">
        <v>9</v>
      </c>
      <c r="C34" s="9"/>
      <c r="D34" s="9"/>
      <c r="E34" s="9"/>
      <c r="F34" s="9"/>
      <c r="G34" s="1"/>
    </row>
    <row r="35" spans="1:7" ht="18" customHeight="1">
      <c r="A35" s="17">
        <v>1</v>
      </c>
      <c r="B35" s="19" t="s">
        <v>10</v>
      </c>
      <c r="C35" s="12"/>
      <c r="D35" s="11"/>
      <c r="E35" s="11"/>
      <c r="F35" s="18">
        <v>42637.1</v>
      </c>
      <c r="G35" s="1"/>
    </row>
    <row r="36" spans="1:7" ht="18" customHeight="1">
      <c r="A36" s="17">
        <v>2</v>
      </c>
      <c r="B36" s="51" t="s">
        <v>12</v>
      </c>
      <c r="C36" s="12"/>
      <c r="D36" s="11"/>
      <c r="E36" s="11"/>
      <c r="F36" s="18">
        <v>3</v>
      </c>
      <c r="G36" s="1"/>
    </row>
    <row r="37" spans="1:7" ht="18" customHeight="1">
      <c r="A37" s="17">
        <v>3</v>
      </c>
      <c r="B37" s="55" t="s">
        <v>11</v>
      </c>
      <c r="C37" s="12"/>
      <c r="D37" s="11"/>
      <c r="E37" s="11"/>
      <c r="F37" s="18">
        <v>1020</v>
      </c>
      <c r="G37" s="1"/>
    </row>
    <row r="38" spans="1:7" ht="18" customHeight="1">
      <c r="A38" s="17">
        <v>4</v>
      </c>
      <c r="B38" s="55" t="s">
        <v>29</v>
      </c>
      <c r="C38" s="12"/>
      <c r="D38" s="11"/>
      <c r="E38" s="11"/>
      <c r="F38" s="18">
        <v>20</v>
      </c>
      <c r="G38" s="1"/>
    </row>
    <row r="39" spans="1:7" ht="18" customHeight="1">
      <c r="A39" s="17">
        <v>5</v>
      </c>
      <c r="B39" s="51" t="s">
        <v>65</v>
      </c>
      <c r="C39" s="12"/>
      <c r="D39" s="11"/>
      <c r="E39" s="11"/>
      <c r="F39" s="18">
        <v>120</v>
      </c>
      <c r="G39" s="1"/>
    </row>
    <row r="40" spans="1:7" ht="18" customHeight="1">
      <c r="A40" s="17">
        <v>6</v>
      </c>
      <c r="B40" s="51" t="s">
        <v>66</v>
      </c>
      <c r="C40" s="12"/>
      <c r="D40" s="11"/>
      <c r="E40" s="11"/>
      <c r="F40" s="18">
        <v>93</v>
      </c>
      <c r="G40" s="1"/>
    </row>
    <row r="41" spans="1:7" ht="18" customHeight="1">
      <c r="A41" s="17">
        <v>7</v>
      </c>
      <c r="B41" s="55" t="s">
        <v>13</v>
      </c>
      <c r="C41" s="12"/>
      <c r="D41" s="12"/>
      <c r="E41" s="12"/>
      <c r="F41" s="12">
        <v>324</v>
      </c>
      <c r="G41" s="1"/>
    </row>
    <row r="42" spans="1:7" ht="18" customHeight="1">
      <c r="A42" s="17">
        <v>11</v>
      </c>
      <c r="B42" s="55" t="s">
        <v>16</v>
      </c>
      <c r="C42" s="12"/>
      <c r="D42" s="11"/>
      <c r="E42" s="11"/>
      <c r="F42" s="18">
        <v>100</v>
      </c>
      <c r="G42" s="1"/>
    </row>
    <row r="43" spans="1:7" ht="18" customHeight="1">
      <c r="A43" s="17">
        <v>13</v>
      </c>
      <c r="B43" s="51" t="s">
        <v>67</v>
      </c>
      <c r="C43" s="12"/>
      <c r="D43" s="11"/>
      <c r="E43" s="11"/>
      <c r="F43" s="18">
        <v>51</v>
      </c>
      <c r="G43" s="1"/>
    </row>
    <row r="44" spans="1:7" ht="18.75" customHeight="1">
      <c r="A44" s="17">
        <v>14</v>
      </c>
      <c r="B44" s="3" t="s">
        <v>68</v>
      </c>
      <c r="C44" s="12"/>
      <c r="D44" s="11"/>
      <c r="E44" s="11"/>
      <c r="F44" s="18">
        <v>12</v>
      </c>
      <c r="G44" s="1"/>
    </row>
    <row r="45" spans="1:7" ht="18.75" customHeight="1">
      <c r="A45" s="17">
        <v>15</v>
      </c>
      <c r="B45" s="60" t="s">
        <v>49</v>
      </c>
      <c r="C45" s="12"/>
      <c r="D45" s="11"/>
      <c r="E45" s="11"/>
      <c r="F45" s="18">
        <v>51</v>
      </c>
      <c r="G45" s="1"/>
    </row>
    <row r="46" spans="1:7" ht="18.75" customHeight="1">
      <c r="A46" s="17">
        <v>16</v>
      </c>
      <c r="B46" s="82" t="s">
        <v>63</v>
      </c>
      <c r="C46" s="82"/>
      <c r="D46" s="11"/>
      <c r="E46" s="11"/>
      <c r="F46" s="18">
        <v>1781.1</v>
      </c>
      <c r="G46" s="1"/>
    </row>
    <row r="47" spans="1:7" ht="23.25" customHeight="1">
      <c r="A47" s="54"/>
      <c r="B47" s="61" t="s">
        <v>17</v>
      </c>
      <c r="C47" s="9"/>
      <c r="D47" s="8"/>
      <c r="E47" s="8"/>
      <c r="F47" s="8">
        <f>SUM(F35,F36:F41,F42:F46)</f>
        <v>46212.2</v>
      </c>
      <c r="G47" s="68">
        <f>+F32-F47</f>
        <v>0</v>
      </c>
    </row>
    <row r="48" spans="2:7" ht="18">
      <c r="B48" s="16"/>
      <c r="C48" s="20" t="s">
        <v>14</v>
      </c>
      <c r="D48" s="3"/>
      <c r="E48" s="3"/>
      <c r="F48" s="10"/>
      <c r="G48" s="1"/>
    </row>
    <row r="49" spans="2:7" ht="18">
      <c r="B49" s="3"/>
      <c r="C49" s="3"/>
      <c r="D49" s="3"/>
      <c r="E49" s="3"/>
      <c r="F49" s="10"/>
      <c r="G49" s="1"/>
    </row>
    <row r="50" spans="2:7" ht="18">
      <c r="B50" s="3"/>
      <c r="C50" s="3"/>
      <c r="D50" s="3"/>
      <c r="E50" s="3"/>
      <c r="F50" s="10"/>
      <c r="G50" s="1"/>
    </row>
    <row r="51" spans="2:7" ht="18">
      <c r="B51" s="3"/>
      <c r="C51" s="3"/>
      <c r="D51" s="3"/>
      <c r="E51" s="3"/>
      <c r="F51" s="10"/>
      <c r="G51" s="1"/>
    </row>
    <row r="52" spans="2:6" ht="18">
      <c r="B52" s="3"/>
      <c r="C52" s="3"/>
      <c r="D52" s="3"/>
      <c r="E52" s="3"/>
      <c r="F52" s="10"/>
    </row>
    <row r="53" spans="2:6" ht="18">
      <c r="B53" s="3"/>
      <c r="C53" s="3"/>
      <c r="D53" s="3"/>
      <c r="E53" s="3"/>
      <c r="F53" s="10"/>
    </row>
    <row r="54" spans="2:6" ht="18">
      <c r="B54" s="3"/>
      <c r="C54" s="3"/>
      <c r="D54" s="3"/>
      <c r="E54" s="3"/>
      <c r="F54" s="10"/>
    </row>
    <row r="55" spans="2:6" ht="18">
      <c r="B55" s="3"/>
      <c r="C55" s="3"/>
      <c r="D55" s="3"/>
      <c r="E55" s="3"/>
      <c r="F55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46:C4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4.8515625" style="26" customWidth="1"/>
    <col min="2" max="2" width="53.140625" style="26" customWidth="1"/>
    <col min="3" max="3" width="15.57421875" style="26" customWidth="1"/>
    <col min="4" max="4" width="15.8515625" style="26" customWidth="1"/>
    <col min="5" max="5" width="14.8515625" style="26" customWidth="1"/>
    <col min="6" max="6" width="10.7109375" style="66" bestFit="1" customWidth="1"/>
    <col min="7" max="14" width="9.140625" style="66" customWidth="1"/>
    <col min="15" max="16384" width="9.140625" style="26" customWidth="1"/>
  </cols>
  <sheetData>
    <row r="1" spans="1:5" ht="20.25" customHeight="1">
      <c r="A1" s="79" t="s">
        <v>33</v>
      </c>
      <c r="B1" s="79"/>
      <c r="C1" s="79"/>
      <c r="D1" s="79"/>
      <c r="E1" s="79"/>
    </row>
    <row r="2" spans="1:14" s="4" customFormat="1" ht="24.75" customHeight="1">
      <c r="A2" s="81" t="s">
        <v>71</v>
      </c>
      <c r="B2" s="81"/>
      <c r="C2" s="81"/>
      <c r="D2" s="81"/>
      <c r="E2" s="81"/>
      <c r="F2" s="58"/>
      <c r="G2" s="58"/>
      <c r="H2" s="58"/>
      <c r="I2" s="62"/>
      <c r="J2" s="62"/>
      <c r="K2" s="62"/>
      <c r="L2" s="62"/>
      <c r="M2" s="62"/>
      <c r="N2" s="62"/>
    </row>
    <row r="3" spans="1:12" ht="30.75" customHeight="1">
      <c r="A3" s="83" t="s">
        <v>57</v>
      </c>
      <c r="B3" s="83"/>
      <c r="C3" s="83"/>
      <c r="D3" s="83"/>
      <c r="E3" s="83"/>
      <c r="F3" s="71"/>
      <c r="G3" s="71"/>
      <c r="H3" s="71"/>
      <c r="I3" s="71"/>
      <c r="J3" s="71"/>
      <c r="K3" s="71"/>
      <c r="L3" s="71"/>
    </row>
    <row r="4" spans="1:14" s="4" customFormat="1" ht="14.25" customHeight="1">
      <c r="A4" s="44"/>
      <c r="B4" s="44"/>
      <c r="E4" s="45" t="s">
        <v>28</v>
      </c>
      <c r="F4" s="62"/>
      <c r="G4" s="62"/>
      <c r="H4" s="62"/>
      <c r="I4" s="62"/>
      <c r="J4" s="62"/>
      <c r="K4" s="62"/>
      <c r="L4" s="62"/>
      <c r="M4" s="62"/>
      <c r="N4" s="62"/>
    </row>
    <row r="5" spans="1:14" s="4" customFormat="1" ht="62.25" customHeight="1">
      <c r="A5" s="46"/>
      <c r="B5" s="47" t="s">
        <v>18</v>
      </c>
      <c r="C5" s="53" t="s">
        <v>55</v>
      </c>
      <c r="D5" s="53" t="s">
        <v>56</v>
      </c>
      <c r="E5" s="53" t="s">
        <v>32</v>
      </c>
      <c r="F5" s="62"/>
      <c r="G5" s="62"/>
      <c r="H5" s="62"/>
      <c r="I5" s="62"/>
      <c r="J5" s="62"/>
      <c r="K5" s="62"/>
      <c r="L5" s="62"/>
      <c r="M5" s="62"/>
      <c r="N5" s="62"/>
    </row>
    <row r="6" spans="1:14" s="4" customFormat="1" ht="41.25" customHeight="1">
      <c r="A6" s="28" t="s">
        <v>0</v>
      </c>
      <c r="B6" s="29" t="s">
        <v>19</v>
      </c>
      <c r="C6" s="39">
        <v>128.7</v>
      </c>
      <c r="D6" s="39">
        <v>128.7</v>
      </c>
      <c r="E6" s="30">
        <f aca="true" t="shared" si="0" ref="E6:E12">D6-C6</f>
        <v>0</v>
      </c>
      <c r="F6" s="73"/>
      <c r="G6" s="62"/>
      <c r="H6" s="62"/>
      <c r="I6" s="62"/>
      <c r="J6" s="62"/>
      <c r="K6" s="62"/>
      <c r="L6" s="62"/>
      <c r="M6" s="62"/>
      <c r="N6" s="62"/>
    </row>
    <row r="7" spans="1:14" s="4" customFormat="1" ht="36">
      <c r="A7" s="28" t="s">
        <v>8</v>
      </c>
      <c r="B7" s="29" t="s">
        <v>42</v>
      </c>
      <c r="C7" s="30">
        <f>C8</f>
        <v>46483.799999999996</v>
      </c>
      <c r="D7" s="30">
        <f>D8</f>
        <v>46083.5</v>
      </c>
      <c r="E7" s="30">
        <f t="shared" si="0"/>
        <v>-400.29999999999563</v>
      </c>
      <c r="F7" s="73"/>
      <c r="G7" s="62"/>
      <c r="H7" s="62"/>
      <c r="I7" s="62"/>
      <c r="J7" s="62"/>
      <c r="K7" s="62"/>
      <c r="L7" s="62"/>
      <c r="M7" s="62"/>
      <c r="N7" s="62"/>
    </row>
    <row r="8" spans="1:14" s="4" customFormat="1" ht="17.25" customHeight="1">
      <c r="A8" s="23">
        <v>1</v>
      </c>
      <c r="B8" s="24" t="s">
        <v>45</v>
      </c>
      <c r="C8" s="40">
        <f>C9+C10+C11+C13+C16+C12</f>
        <v>46483.799999999996</v>
      </c>
      <c r="D8" s="40">
        <f>D9+D10+D11+D12</f>
        <v>46083.5</v>
      </c>
      <c r="E8" s="32">
        <f t="shared" si="0"/>
        <v>-400.29999999999563</v>
      </c>
      <c r="F8" s="73"/>
      <c r="G8" s="62"/>
      <c r="H8" s="62"/>
      <c r="I8" s="62"/>
      <c r="J8" s="62"/>
      <c r="K8" s="62"/>
      <c r="L8" s="62"/>
      <c r="M8" s="62"/>
      <c r="N8" s="62"/>
    </row>
    <row r="9" spans="1:14" s="4" customFormat="1" ht="17.25" customHeight="1">
      <c r="A9" s="23"/>
      <c r="B9" s="24" t="s">
        <v>58</v>
      </c>
      <c r="C9" s="40">
        <v>19918.7</v>
      </c>
      <c r="D9" s="40">
        <f>'Ekamutner ev caxser'!F15</f>
        <v>19918.7</v>
      </c>
      <c r="E9" s="32">
        <f t="shared" si="0"/>
        <v>0</v>
      </c>
      <c r="F9" s="73"/>
      <c r="G9" s="62"/>
      <c r="H9" s="62"/>
      <c r="I9" s="62"/>
      <c r="J9" s="62"/>
      <c r="K9" s="62"/>
      <c r="L9" s="62"/>
      <c r="M9" s="62"/>
      <c r="N9" s="62"/>
    </row>
    <row r="10" spans="1:14" s="4" customFormat="1" ht="17.25" customHeight="1">
      <c r="A10" s="23"/>
      <c r="B10" s="24" t="s">
        <v>59</v>
      </c>
      <c r="C10" s="40">
        <v>4992.3</v>
      </c>
      <c r="D10" s="40">
        <f>'Ekamutner ev caxser'!F16</f>
        <v>4320</v>
      </c>
      <c r="E10" s="32">
        <f t="shared" si="0"/>
        <v>-672.3000000000002</v>
      </c>
      <c r="F10" s="73"/>
      <c r="G10" s="62"/>
      <c r="H10" s="62"/>
      <c r="I10" s="62"/>
      <c r="J10" s="62"/>
      <c r="K10" s="62"/>
      <c r="L10" s="62"/>
      <c r="M10" s="62"/>
      <c r="N10" s="62"/>
    </row>
    <row r="11" spans="1:14" s="4" customFormat="1" ht="17.25" customHeight="1">
      <c r="A11" s="23"/>
      <c r="B11" s="24" t="str">
        <f>'Ekamutner ev caxser'!B17</f>
        <v>Ավագ ընդհանուր կրթություն</v>
      </c>
      <c r="C11" s="40">
        <v>19169.7</v>
      </c>
      <c r="D11" s="40">
        <f>'Ekamutner ev caxser'!F17</f>
        <v>19441.7</v>
      </c>
      <c r="E11" s="32">
        <f t="shared" si="0"/>
        <v>272</v>
      </c>
      <c r="F11" s="73"/>
      <c r="G11" s="62"/>
      <c r="H11" s="62"/>
      <c r="I11" s="62"/>
      <c r="J11" s="62"/>
      <c r="K11" s="62"/>
      <c r="L11" s="62"/>
      <c r="M11" s="62"/>
      <c r="N11" s="62"/>
    </row>
    <row r="12" spans="1:14" s="4" customFormat="1" ht="17.25" customHeight="1">
      <c r="A12" s="23"/>
      <c r="B12" s="24" t="s">
        <v>61</v>
      </c>
      <c r="C12" s="40">
        <v>2403.1</v>
      </c>
      <c r="D12" s="40">
        <f>'Ekamutner ev caxser'!F18</f>
        <v>2403.1</v>
      </c>
      <c r="E12" s="32">
        <f t="shared" si="0"/>
        <v>0</v>
      </c>
      <c r="F12" s="73"/>
      <c r="G12" s="62"/>
      <c r="H12" s="62"/>
      <c r="I12" s="62"/>
      <c r="J12" s="62"/>
      <c r="K12" s="62"/>
      <c r="L12" s="62"/>
      <c r="M12" s="62"/>
      <c r="N12" s="62"/>
    </row>
    <row r="13" spans="1:14" s="27" customFormat="1" ht="17.25" customHeight="1">
      <c r="A13" s="25">
        <v>1.1</v>
      </c>
      <c r="B13" s="56" t="s">
        <v>36</v>
      </c>
      <c r="C13" s="42"/>
      <c r="D13" s="42"/>
      <c r="E13" s="33"/>
      <c r="F13" s="74"/>
      <c r="G13" s="72"/>
      <c r="H13" s="72"/>
      <c r="I13" s="72"/>
      <c r="J13" s="72"/>
      <c r="K13" s="72"/>
      <c r="L13" s="72"/>
      <c r="M13" s="72"/>
      <c r="N13" s="72"/>
    </row>
    <row r="14" spans="1:14" s="27" customFormat="1" ht="17.25" customHeight="1">
      <c r="A14" s="25"/>
      <c r="B14" s="24" t="s">
        <v>58</v>
      </c>
      <c r="C14" s="42"/>
      <c r="D14" s="42"/>
      <c r="E14" s="33"/>
      <c r="F14" s="74"/>
      <c r="G14" s="72"/>
      <c r="H14" s="72"/>
      <c r="I14" s="72"/>
      <c r="J14" s="72"/>
      <c r="K14" s="72"/>
      <c r="L14" s="72"/>
      <c r="M14" s="72"/>
      <c r="N14" s="72"/>
    </row>
    <row r="15" spans="1:14" s="27" customFormat="1" ht="17.25" customHeight="1">
      <c r="A15" s="25"/>
      <c r="B15" s="24" t="s">
        <v>59</v>
      </c>
      <c r="C15" s="42"/>
      <c r="D15" s="42"/>
      <c r="E15" s="33"/>
      <c r="F15" s="74"/>
      <c r="G15" s="72"/>
      <c r="H15" s="72"/>
      <c r="I15" s="72"/>
      <c r="J15" s="72"/>
      <c r="K15" s="72"/>
      <c r="L15" s="72"/>
      <c r="M15" s="72"/>
      <c r="N15" s="72"/>
    </row>
    <row r="16" spans="1:14" s="27" customFormat="1" ht="17.25" customHeight="1">
      <c r="A16" s="25">
        <v>1.2</v>
      </c>
      <c r="B16" s="56" t="s">
        <v>48</v>
      </c>
      <c r="C16" s="42"/>
      <c r="D16" s="42"/>
      <c r="E16" s="33"/>
      <c r="F16" s="74"/>
      <c r="G16" s="72"/>
      <c r="H16" s="72"/>
      <c r="I16" s="72"/>
      <c r="J16" s="72"/>
      <c r="K16" s="72"/>
      <c r="L16" s="72"/>
      <c r="M16" s="72"/>
      <c r="N16" s="72"/>
    </row>
    <row r="17" spans="1:14" s="27" customFormat="1" ht="17.25" customHeight="1">
      <c r="A17" s="25"/>
      <c r="B17" s="24" t="s">
        <v>59</v>
      </c>
      <c r="C17" s="42"/>
      <c r="D17" s="42"/>
      <c r="E17" s="33"/>
      <c r="F17" s="74"/>
      <c r="G17" s="72"/>
      <c r="H17" s="72"/>
      <c r="I17" s="72"/>
      <c r="J17" s="72"/>
      <c r="K17" s="72"/>
      <c r="L17" s="72"/>
      <c r="M17" s="72"/>
      <c r="N17" s="72"/>
    </row>
    <row r="18" spans="1:14" s="27" customFormat="1" ht="17.25" customHeight="1">
      <c r="A18" s="25"/>
      <c r="B18" s="24" t="s">
        <v>60</v>
      </c>
      <c r="C18" s="42"/>
      <c r="D18" s="42"/>
      <c r="E18" s="33"/>
      <c r="F18" s="74"/>
      <c r="G18" s="72"/>
      <c r="H18" s="72"/>
      <c r="I18" s="72"/>
      <c r="J18" s="72"/>
      <c r="K18" s="72"/>
      <c r="L18" s="72"/>
      <c r="M18" s="72"/>
      <c r="N18" s="72"/>
    </row>
    <row r="19" spans="1:14" s="4" customFormat="1" ht="17.25" customHeight="1">
      <c r="A19" s="23">
        <v>2</v>
      </c>
      <c r="B19" s="2" t="s">
        <v>2</v>
      </c>
      <c r="C19" s="40"/>
      <c r="D19" s="40"/>
      <c r="E19" s="32"/>
      <c r="F19" s="73"/>
      <c r="G19" s="62"/>
      <c r="H19" s="62"/>
      <c r="I19" s="62"/>
      <c r="J19" s="62"/>
      <c r="K19" s="62"/>
      <c r="L19" s="62"/>
      <c r="M19" s="62"/>
      <c r="N19" s="62"/>
    </row>
    <row r="20" spans="1:14" s="4" customFormat="1" ht="17.25" customHeight="1">
      <c r="A20" s="23">
        <v>3</v>
      </c>
      <c r="B20" s="2" t="s">
        <v>37</v>
      </c>
      <c r="C20" s="40"/>
      <c r="D20" s="40"/>
      <c r="E20" s="32"/>
      <c r="F20" s="73"/>
      <c r="G20" s="62"/>
      <c r="H20" s="62"/>
      <c r="I20" s="62"/>
      <c r="J20" s="62"/>
      <c r="K20" s="62"/>
      <c r="L20" s="62"/>
      <c r="M20" s="62"/>
      <c r="N20" s="62"/>
    </row>
    <row r="21" spans="1:14" s="4" customFormat="1" ht="17.25" customHeight="1">
      <c r="A21" s="23">
        <v>4</v>
      </c>
      <c r="B21" s="2" t="s">
        <v>38</v>
      </c>
      <c r="C21" s="40"/>
      <c r="D21" s="40"/>
      <c r="E21" s="32"/>
      <c r="F21" s="73"/>
      <c r="G21" s="62"/>
      <c r="H21" s="62"/>
      <c r="I21" s="62"/>
      <c r="J21" s="62"/>
      <c r="K21" s="62"/>
      <c r="L21" s="62"/>
      <c r="M21" s="62"/>
      <c r="N21" s="62"/>
    </row>
    <row r="22" spans="1:14" s="4" customFormat="1" ht="17.25" customHeight="1">
      <c r="A22" s="23">
        <v>5</v>
      </c>
      <c r="B22" s="52" t="s">
        <v>35</v>
      </c>
      <c r="C22" s="40"/>
      <c r="D22" s="40"/>
      <c r="E22" s="32"/>
      <c r="F22" s="75"/>
      <c r="G22" s="62"/>
      <c r="H22" s="62"/>
      <c r="I22" s="62"/>
      <c r="J22" s="62"/>
      <c r="K22" s="62"/>
      <c r="L22" s="62"/>
      <c r="M22" s="62"/>
      <c r="N22" s="62"/>
    </row>
    <row r="23" spans="1:14" s="4" customFormat="1" ht="17.25" customHeight="1">
      <c r="A23" s="23">
        <v>6</v>
      </c>
      <c r="B23" s="2" t="s">
        <v>50</v>
      </c>
      <c r="C23" s="40"/>
      <c r="D23" s="40"/>
      <c r="E23" s="32"/>
      <c r="F23" s="75"/>
      <c r="G23" s="62"/>
      <c r="H23" s="62"/>
      <c r="I23" s="62"/>
      <c r="J23" s="62"/>
      <c r="K23" s="62"/>
      <c r="L23" s="62"/>
      <c r="M23" s="62"/>
      <c r="N23" s="62"/>
    </row>
    <row r="24" spans="1:14" s="4" customFormat="1" ht="17.25" customHeight="1">
      <c r="A24" s="23">
        <v>7</v>
      </c>
      <c r="B24" s="2" t="s">
        <v>3</v>
      </c>
      <c r="C24" s="40"/>
      <c r="D24" s="40"/>
      <c r="E24" s="32"/>
      <c r="F24" s="75"/>
      <c r="G24" s="62"/>
      <c r="H24" s="62"/>
      <c r="I24" s="62"/>
      <c r="J24" s="62"/>
      <c r="K24" s="62"/>
      <c r="L24" s="62"/>
      <c r="M24" s="62"/>
      <c r="N24" s="62"/>
    </row>
    <row r="25" spans="1:14" s="4" customFormat="1" ht="17.25" customHeight="1">
      <c r="A25" s="23">
        <v>8</v>
      </c>
      <c r="B25" s="52" t="s">
        <v>4</v>
      </c>
      <c r="C25" s="40"/>
      <c r="D25" s="40"/>
      <c r="E25" s="32"/>
      <c r="F25" s="75"/>
      <c r="G25" s="62"/>
      <c r="H25" s="62"/>
      <c r="I25" s="62"/>
      <c r="J25" s="62"/>
      <c r="K25" s="62"/>
      <c r="L25" s="62"/>
      <c r="M25" s="62"/>
      <c r="N25" s="62"/>
    </row>
    <row r="26" spans="1:14" s="4" customFormat="1" ht="17.25" customHeight="1">
      <c r="A26" s="23">
        <v>9</v>
      </c>
      <c r="B26" s="31" t="s">
        <v>20</v>
      </c>
      <c r="C26" s="40"/>
      <c r="D26" s="40"/>
      <c r="E26" s="32"/>
      <c r="F26" s="75"/>
      <c r="G26" s="62"/>
      <c r="H26" s="62"/>
      <c r="I26" s="62"/>
      <c r="J26" s="62"/>
      <c r="K26" s="62"/>
      <c r="L26" s="62"/>
      <c r="M26" s="62"/>
      <c r="N26" s="62"/>
    </row>
    <row r="27" spans="1:14" s="4" customFormat="1" ht="17.25" customHeight="1">
      <c r="A27" s="23">
        <v>10</v>
      </c>
      <c r="B27" s="31" t="s">
        <v>6</v>
      </c>
      <c r="C27" s="40"/>
      <c r="D27" s="40"/>
      <c r="E27" s="32"/>
      <c r="F27" s="75"/>
      <c r="G27" s="62"/>
      <c r="H27" s="62"/>
      <c r="I27" s="62"/>
      <c r="J27" s="62"/>
      <c r="K27" s="62"/>
      <c r="L27" s="62"/>
      <c r="M27" s="62"/>
      <c r="N27" s="62"/>
    </row>
    <row r="28" spans="1:14" s="4" customFormat="1" ht="17.25" customHeight="1">
      <c r="A28" s="23">
        <v>11</v>
      </c>
      <c r="B28" s="41"/>
      <c r="C28" s="40"/>
      <c r="D28" s="40"/>
      <c r="E28" s="32"/>
      <c r="F28" s="75"/>
      <c r="G28" s="62"/>
      <c r="H28" s="62"/>
      <c r="I28" s="62"/>
      <c r="J28" s="62"/>
      <c r="K28" s="62"/>
      <c r="L28" s="62"/>
      <c r="M28" s="62"/>
      <c r="N28" s="62"/>
    </row>
    <row r="29" spans="1:14" s="4" customFormat="1" ht="17.25" customHeight="1">
      <c r="A29" s="23">
        <v>12</v>
      </c>
      <c r="B29" s="41"/>
      <c r="C29" s="40"/>
      <c r="D29" s="40"/>
      <c r="E29" s="32"/>
      <c r="F29" s="75"/>
      <c r="G29" s="62"/>
      <c r="H29" s="62"/>
      <c r="I29" s="62"/>
      <c r="J29" s="62"/>
      <c r="K29" s="62"/>
      <c r="L29" s="62"/>
      <c r="M29" s="62"/>
      <c r="N29" s="62"/>
    </row>
    <row r="30" spans="1:14" s="4" customFormat="1" ht="17.25" customHeight="1">
      <c r="A30" s="23">
        <v>13</v>
      </c>
      <c r="B30" s="41"/>
      <c r="C30" s="40"/>
      <c r="D30" s="40"/>
      <c r="E30" s="32"/>
      <c r="F30" s="75"/>
      <c r="G30" s="62"/>
      <c r="H30" s="62"/>
      <c r="I30" s="62"/>
      <c r="J30" s="62"/>
      <c r="K30" s="62"/>
      <c r="L30" s="62"/>
      <c r="M30" s="62"/>
      <c r="N30" s="62"/>
    </row>
    <row r="31" spans="1:14" s="4" customFormat="1" ht="17.25" customHeight="1">
      <c r="A31" s="23">
        <v>14</v>
      </c>
      <c r="B31" s="31"/>
      <c r="C31" s="40"/>
      <c r="D31" s="40"/>
      <c r="E31" s="32"/>
      <c r="F31" s="75"/>
      <c r="G31" s="62"/>
      <c r="H31" s="62"/>
      <c r="I31" s="62"/>
      <c r="J31" s="62"/>
      <c r="K31" s="62"/>
      <c r="L31" s="62"/>
      <c r="M31" s="62"/>
      <c r="N31" s="62"/>
    </row>
    <row r="32" spans="1:14" s="4" customFormat="1" ht="39.75" customHeight="1">
      <c r="A32" s="28" t="s">
        <v>21</v>
      </c>
      <c r="B32" s="29" t="s">
        <v>22</v>
      </c>
      <c r="C32" s="30">
        <f>C33+C46</f>
        <v>46612.5</v>
      </c>
      <c r="D32" s="30">
        <f>D33+D46</f>
        <v>46212.2</v>
      </c>
      <c r="E32" s="30">
        <f>E33+E46</f>
        <v>-400.3000000000029</v>
      </c>
      <c r="F32" s="75"/>
      <c r="G32" s="73"/>
      <c r="H32" s="73"/>
      <c r="I32" s="62"/>
      <c r="J32" s="62"/>
      <c r="K32" s="62"/>
      <c r="L32" s="62"/>
      <c r="M32" s="62"/>
      <c r="N32" s="62"/>
    </row>
    <row r="33" spans="1:14" s="4" customFormat="1" ht="28.5" customHeight="1">
      <c r="A33" s="57" t="s">
        <v>40</v>
      </c>
      <c r="B33" s="29" t="s">
        <v>43</v>
      </c>
      <c r="C33" s="30">
        <f>SUM(C34:C44)</f>
        <v>45059.4</v>
      </c>
      <c r="D33" s="30">
        <f>SUM(D34:D44)</f>
        <v>44431.1</v>
      </c>
      <c r="E33" s="30">
        <f>D33-C33</f>
        <v>-628.3000000000029</v>
      </c>
      <c r="F33" s="75"/>
      <c r="G33" s="62"/>
      <c r="H33" s="62"/>
      <c r="I33" s="62"/>
      <c r="J33" s="62"/>
      <c r="K33" s="62"/>
      <c r="L33" s="62"/>
      <c r="M33" s="62"/>
      <c r="N33" s="62"/>
    </row>
    <row r="34" spans="1:14" s="4" customFormat="1" ht="18" customHeight="1">
      <c r="A34" s="23">
        <v>1</v>
      </c>
      <c r="B34" s="41" t="str">
        <f>'Ekamutner ev caxser'!B35</f>
        <v>Աշխատավարձի գծով, որից՝</v>
      </c>
      <c r="C34" s="40">
        <v>43772.9</v>
      </c>
      <c r="D34" s="40">
        <f>'Ekamutner ev caxser'!F35</f>
        <v>42637.1</v>
      </c>
      <c r="E34" s="32">
        <f aca="true" t="shared" si="1" ref="E34:E40">D34-C34</f>
        <v>-1135.800000000003</v>
      </c>
      <c r="F34" s="75"/>
      <c r="G34" s="62"/>
      <c r="H34" s="62"/>
      <c r="I34" s="62"/>
      <c r="J34" s="62"/>
      <c r="K34" s="62"/>
      <c r="L34" s="62"/>
      <c r="M34" s="62"/>
      <c r="N34" s="62"/>
    </row>
    <row r="35" spans="1:14" s="4" customFormat="1" ht="18" customHeight="1">
      <c r="A35" s="36">
        <v>1.1</v>
      </c>
      <c r="B35" s="41" t="str">
        <f>'Ekamutner ev caxser'!B36</f>
        <v>Բանկային ծառայության գծով</v>
      </c>
      <c r="C35" s="40">
        <v>3</v>
      </c>
      <c r="D35" s="40">
        <f>'Ekamutner ev caxser'!F36</f>
        <v>3</v>
      </c>
      <c r="E35" s="32">
        <f t="shared" si="1"/>
        <v>0</v>
      </c>
      <c r="F35" s="75"/>
      <c r="G35" s="62"/>
      <c r="H35" s="62"/>
      <c r="I35" s="62"/>
      <c r="J35" s="62"/>
      <c r="K35" s="62"/>
      <c r="L35" s="62"/>
      <c r="M35" s="62"/>
      <c r="N35" s="62"/>
    </row>
    <row r="36" spans="1:14" s="4" customFormat="1" ht="18" customHeight="1">
      <c r="A36" s="36">
        <v>1.2</v>
      </c>
      <c r="B36" s="41" t="str">
        <f>'Ekamutner ev caxser'!B37</f>
        <v>Էլեկտրաէներգիայի գծով</v>
      </c>
      <c r="C36" s="42">
        <v>683.5</v>
      </c>
      <c r="D36" s="40">
        <f>'Ekamutner ev caxser'!F37</f>
        <v>1020</v>
      </c>
      <c r="E36" s="32">
        <f t="shared" si="1"/>
        <v>336.5</v>
      </c>
      <c r="F36" s="75"/>
      <c r="G36" s="62"/>
      <c r="H36" s="62"/>
      <c r="I36" s="62"/>
      <c r="J36" s="62"/>
      <c r="K36" s="62"/>
      <c r="L36" s="62"/>
      <c r="M36" s="62"/>
      <c r="N36" s="62"/>
    </row>
    <row r="37" spans="1:14" s="4" customFormat="1" ht="18" customHeight="1">
      <c r="A37" s="23">
        <v>2</v>
      </c>
      <c r="B37" s="41" t="str">
        <f>'Ekamutner ev caxser'!B38</f>
        <v>Համակարգչային սպասարկման գծով</v>
      </c>
      <c r="C37" s="40">
        <v>50</v>
      </c>
      <c r="D37" s="40">
        <f>'Ekamutner ev caxser'!F38</f>
        <v>20</v>
      </c>
      <c r="E37" s="32">
        <f t="shared" si="1"/>
        <v>-30</v>
      </c>
      <c r="F37" s="75"/>
      <c r="G37" s="62"/>
      <c r="H37" s="62"/>
      <c r="I37" s="62"/>
      <c r="J37" s="62"/>
      <c r="K37" s="62"/>
      <c r="L37" s="62"/>
      <c r="M37" s="62"/>
      <c r="N37" s="62"/>
    </row>
    <row r="38" spans="1:14" s="4" customFormat="1" ht="18" customHeight="1">
      <c r="A38" s="23">
        <v>3</v>
      </c>
      <c r="B38" s="41" t="str">
        <f>'Ekamutner ev caxser'!B39</f>
        <v>Տեղեկատվական ծառայություն գծով</v>
      </c>
      <c r="C38" s="40">
        <v>150</v>
      </c>
      <c r="D38" s="40">
        <f>'Ekamutner ev caxser'!F39</f>
        <v>120</v>
      </c>
      <c r="E38" s="32">
        <f t="shared" si="1"/>
        <v>-30</v>
      </c>
      <c r="F38" s="75"/>
      <c r="G38" s="62"/>
      <c r="H38" s="62"/>
      <c r="I38" s="62"/>
      <c r="J38" s="62"/>
      <c r="K38" s="62"/>
      <c r="L38" s="62"/>
      <c r="M38" s="62"/>
      <c r="N38" s="62"/>
    </row>
    <row r="39" spans="1:14" s="4" customFormat="1" ht="18" customHeight="1">
      <c r="A39" s="23">
        <v>4</v>
      </c>
      <c r="B39" s="41" t="str">
        <f>'Ekamutner ev caxser'!B40</f>
        <v>Սարքավորումների ընթացիք նորոգում</v>
      </c>
      <c r="C39" s="40">
        <v>50</v>
      </c>
      <c r="D39" s="40">
        <f>'Ekamutner ev caxser'!F40</f>
        <v>93</v>
      </c>
      <c r="E39" s="32">
        <f t="shared" si="1"/>
        <v>43</v>
      </c>
      <c r="F39" s="75"/>
      <c r="G39" s="62"/>
      <c r="H39" s="62"/>
      <c r="I39" s="62"/>
      <c r="J39" s="62"/>
      <c r="K39" s="62"/>
      <c r="L39" s="62"/>
      <c r="M39" s="62"/>
      <c r="N39" s="62"/>
    </row>
    <row r="40" spans="1:14" s="4" customFormat="1" ht="18" customHeight="1">
      <c r="A40" s="23">
        <v>5</v>
      </c>
      <c r="B40" s="41" t="str">
        <f>'Ekamutner ev caxser'!B41</f>
        <v>Գրասենյակային ապրանքների գծով</v>
      </c>
      <c r="C40" s="40">
        <v>150</v>
      </c>
      <c r="D40" s="40">
        <f>'Ekamutner ev caxser'!F41</f>
        <v>324</v>
      </c>
      <c r="E40" s="32">
        <f t="shared" si="1"/>
        <v>174</v>
      </c>
      <c r="F40" s="75"/>
      <c r="G40" s="62"/>
      <c r="H40" s="62"/>
      <c r="I40" s="62"/>
      <c r="J40" s="62"/>
      <c r="K40" s="62"/>
      <c r="L40" s="62"/>
      <c r="M40" s="62"/>
      <c r="N40" s="62"/>
    </row>
    <row r="41" spans="1:14" s="4" customFormat="1" ht="16.5" customHeight="1">
      <c r="A41" s="23">
        <v>6</v>
      </c>
      <c r="B41" s="41" t="str">
        <f>'Ekamutner ev caxser'!B42</f>
        <v>Տնտեսական ապրանքների գծով</v>
      </c>
      <c r="C41" s="40">
        <v>100</v>
      </c>
      <c r="D41" s="40">
        <f>'Ekamutner ev caxser'!F42</f>
        <v>100</v>
      </c>
      <c r="E41" s="32">
        <f aca="true" t="shared" si="2" ref="E41:E48">D41-C41</f>
        <v>0</v>
      </c>
      <c r="F41" s="75"/>
      <c r="G41" s="75"/>
      <c r="H41" s="75"/>
      <c r="I41" s="75"/>
      <c r="J41" s="62"/>
      <c r="K41" s="62"/>
      <c r="L41" s="62"/>
      <c r="M41" s="62"/>
      <c r="N41" s="62"/>
    </row>
    <row r="42" spans="1:14" s="4" customFormat="1" ht="18">
      <c r="A42" s="23">
        <v>7</v>
      </c>
      <c r="B42" s="41" t="str">
        <f>'Ekamutner ev caxser'!B43</f>
        <v>Հատուկ նպատակային ապրանքներ</v>
      </c>
      <c r="C42" s="32">
        <v>100</v>
      </c>
      <c r="D42" s="40">
        <f>'Ekamutner ev caxser'!F43</f>
        <v>51</v>
      </c>
      <c r="E42" s="32">
        <f t="shared" si="2"/>
        <v>-49</v>
      </c>
      <c r="F42" s="62"/>
      <c r="G42" s="62"/>
      <c r="H42" s="62"/>
      <c r="I42" s="62"/>
      <c r="J42" s="62"/>
      <c r="K42" s="62"/>
      <c r="L42" s="62"/>
      <c r="M42" s="62"/>
      <c r="N42" s="62"/>
    </row>
    <row r="43" spans="1:14" s="4" customFormat="1" ht="18">
      <c r="A43" s="36">
        <v>7.1</v>
      </c>
      <c r="B43" s="41" t="str">
        <f>'Ekamutner ev caxser'!B44</f>
        <v>Այլ ծախսերի գծով</v>
      </c>
      <c r="C43" s="40">
        <v>0</v>
      </c>
      <c r="D43" s="40">
        <f>'Ekamutner ev caxser'!F44</f>
        <v>12</v>
      </c>
      <c r="E43" s="32">
        <f t="shared" si="2"/>
        <v>12</v>
      </c>
      <c r="F43" s="62"/>
      <c r="G43" s="62"/>
      <c r="H43" s="62"/>
      <c r="I43" s="62"/>
      <c r="J43" s="62"/>
      <c r="K43" s="62"/>
      <c r="L43" s="62"/>
      <c r="M43" s="62"/>
      <c r="N43" s="62"/>
    </row>
    <row r="44" spans="1:14" s="14" customFormat="1" ht="18">
      <c r="A44" s="36">
        <v>7.2</v>
      </c>
      <c r="B44" s="41" t="str">
        <f>'Ekamutner ev caxser'!B45</f>
        <v>Դասագրքերի վարձավճարի փոխհատուցման գծով</v>
      </c>
      <c r="C44" s="42">
        <v>0</v>
      </c>
      <c r="D44" s="40">
        <f>'Ekamutner ev caxser'!F45</f>
        <v>51</v>
      </c>
      <c r="E44" s="33">
        <f t="shared" si="2"/>
        <v>51</v>
      </c>
      <c r="F44" s="62"/>
      <c r="G44" s="67"/>
      <c r="H44" s="67"/>
      <c r="I44" s="67"/>
      <c r="J44" s="67"/>
      <c r="K44" s="67"/>
      <c r="L44" s="67"/>
      <c r="M44" s="67"/>
      <c r="N44" s="67"/>
    </row>
    <row r="45" spans="1:14" s="4" customFormat="1" ht="18" customHeight="1">
      <c r="A45" s="23">
        <v>8</v>
      </c>
      <c r="B45" s="41" t="str">
        <f>'Ekamutner ev caxser'!B47</f>
        <v>ԸՆԴԱՄԵՆԸ ԾԱԽՍԵՐ</v>
      </c>
      <c r="C45" s="42"/>
      <c r="D45" s="42"/>
      <c r="E45" s="33">
        <f t="shared" si="2"/>
        <v>0</v>
      </c>
      <c r="F45" s="62"/>
      <c r="G45" s="62"/>
      <c r="H45" s="62"/>
      <c r="I45" s="62"/>
      <c r="J45" s="62"/>
      <c r="K45" s="62"/>
      <c r="L45" s="62"/>
      <c r="M45" s="62"/>
      <c r="N45" s="62"/>
    </row>
    <row r="46" spans="1:14" s="4" customFormat="1" ht="28.5" customHeight="1">
      <c r="A46" s="57" t="s">
        <v>41</v>
      </c>
      <c r="B46" s="29" t="s">
        <v>44</v>
      </c>
      <c r="C46" s="30">
        <f>+C47+C56</f>
        <v>1553.1</v>
      </c>
      <c r="D46" s="30">
        <f>+D47+D56</f>
        <v>1781.1</v>
      </c>
      <c r="E46" s="32">
        <f t="shared" si="2"/>
        <v>228</v>
      </c>
      <c r="F46" s="62"/>
      <c r="G46" s="62"/>
      <c r="H46" s="62"/>
      <c r="I46" s="62"/>
      <c r="J46" s="62"/>
      <c r="K46" s="62"/>
      <c r="L46" s="62"/>
      <c r="M46" s="62"/>
      <c r="N46" s="62"/>
    </row>
    <row r="47" spans="1:14" s="4" customFormat="1" ht="18" customHeight="1">
      <c r="A47" s="38">
        <v>1</v>
      </c>
      <c r="B47" s="34" t="s">
        <v>23</v>
      </c>
      <c r="C47" s="32">
        <f>SUM(C48:C55)</f>
        <v>1553.1</v>
      </c>
      <c r="D47" s="32">
        <f>SUM(D48:D55)</f>
        <v>1781.1</v>
      </c>
      <c r="E47" s="32">
        <f t="shared" si="2"/>
        <v>228</v>
      </c>
      <c r="F47" s="62"/>
      <c r="G47" s="62"/>
      <c r="H47" s="62"/>
      <c r="I47" s="62"/>
      <c r="J47" s="62"/>
      <c r="K47" s="62"/>
      <c r="L47" s="62"/>
      <c r="M47" s="62"/>
      <c r="N47" s="62"/>
    </row>
    <row r="48" spans="1:14" s="4" customFormat="1" ht="18" customHeight="1">
      <c r="A48" s="37">
        <v>1.1</v>
      </c>
      <c r="B48" s="70" t="s">
        <v>39</v>
      </c>
      <c r="C48" s="40">
        <v>1000</v>
      </c>
      <c r="D48" s="40">
        <v>1000</v>
      </c>
      <c r="E48" s="32">
        <f t="shared" si="2"/>
        <v>0</v>
      </c>
      <c r="F48" s="62"/>
      <c r="G48" s="62"/>
      <c r="H48" s="62"/>
      <c r="I48" s="62"/>
      <c r="J48" s="62"/>
      <c r="K48" s="62"/>
      <c r="L48" s="62"/>
      <c r="M48" s="62"/>
      <c r="N48" s="62"/>
    </row>
    <row r="49" spans="1:14" s="4" customFormat="1" ht="18" customHeight="1">
      <c r="A49" s="37">
        <v>1.2</v>
      </c>
      <c r="B49" s="70" t="s">
        <v>25</v>
      </c>
      <c r="C49" s="40"/>
      <c r="D49" s="40"/>
      <c r="E49" s="32">
        <f aca="true" t="shared" si="3" ref="E49:E59">D49-C49</f>
        <v>0</v>
      </c>
      <c r="F49" s="62"/>
      <c r="G49" s="62"/>
      <c r="H49" s="62"/>
      <c r="I49" s="62"/>
      <c r="J49" s="62"/>
      <c r="K49" s="62"/>
      <c r="L49" s="62"/>
      <c r="M49" s="62"/>
      <c r="N49" s="62"/>
    </row>
    <row r="50" spans="1:14" s="4" customFormat="1" ht="18" customHeight="1">
      <c r="A50" s="37">
        <v>1.3</v>
      </c>
      <c r="B50" s="70" t="s">
        <v>24</v>
      </c>
      <c r="C50" s="42">
        <v>553.1</v>
      </c>
      <c r="D50" s="40">
        <v>646.1</v>
      </c>
      <c r="E50" s="32">
        <f t="shared" si="3"/>
        <v>93</v>
      </c>
      <c r="F50" s="62"/>
      <c r="G50" s="62"/>
      <c r="H50" s="62"/>
      <c r="I50" s="62"/>
      <c r="J50" s="62"/>
      <c r="K50" s="62"/>
      <c r="L50" s="62"/>
      <c r="M50" s="62"/>
      <c r="N50" s="62"/>
    </row>
    <row r="51" spans="1:14" s="4" customFormat="1" ht="18" customHeight="1">
      <c r="A51" s="37">
        <v>1.4</v>
      </c>
      <c r="B51" s="70" t="s">
        <v>51</v>
      </c>
      <c r="C51" s="42"/>
      <c r="D51" s="40">
        <v>135</v>
      </c>
      <c r="E51" s="32">
        <f t="shared" si="3"/>
        <v>135</v>
      </c>
      <c r="F51" s="62"/>
      <c r="G51" s="62"/>
      <c r="H51" s="62"/>
      <c r="I51" s="62"/>
      <c r="J51" s="62"/>
      <c r="K51" s="62"/>
      <c r="L51" s="62"/>
      <c r="M51" s="62"/>
      <c r="N51" s="62"/>
    </row>
    <row r="52" spans="1:14" s="4" customFormat="1" ht="18" customHeight="1">
      <c r="A52" s="37">
        <v>1.5</v>
      </c>
      <c r="B52" s="70" t="s">
        <v>52</v>
      </c>
      <c r="C52" s="42"/>
      <c r="D52" s="40"/>
      <c r="E52" s="32">
        <f t="shared" si="3"/>
        <v>0</v>
      </c>
      <c r="F52" s="62"/>
      <c r="G52" s="62"/>
      <c r="H52" s="62"/>
      <c r="I52" s="62"/>
      <c r="J52" s="62"/>
      <c r="K52" s="62"/>
      <c r="L52" s="62"/>
      <c r="M52" s="62"/>
      <c r="N52" s="62"/>
    </row>
    <row r="53" spans="1:14" s="4" customFormat="1" ht="18" customHeight="1">
      <c r="A53" s="37">
        <v>1.6</v>
      </c>
      <c r="B53" s="70" t="s">
        <v>53</v>
      </c>
      <c r="C53" s="42"/>
      <c r="D53" s="40"/>
      <c r="E53" s="32">
        <f t="shared" si="3"/>
        <v>0</v>
      </c>
      <c r="F53" s="62"/>
      <c r="G53" s="62"/>
      <c r="H53" s="62"/>
      <c r="I53" s="62"/>
      <c r="J53" s="62"/>
      <c r="K53" s="62"/>
      <c r="L53" s="62"/>
      <c r="M53" s="62"/>
      <c r="N53" s="62"/>
    </row>
    <row r="54" spans="1:14" s="4" customFormat="1" ht="18" customHeight="1">
      <c r="A54" s="37">
        <v>1.7</v>
      </c>
      <c r="B54" s="43"/>
      <c r="C54" s="42"/>
      <c r="D54" s="40"/>
      <c r="E54" s="32">
        <f t="shared" si="3"/>
        <v>0</v>
      </c>
      <c r="F54" s="62"/>
      <c r="G54" s="62"/>
      <c r="H54" s="62"/>
      <c r="I54" s="62"/>
      <c r="J54" s="62"/>
      <c r="K54" s="62"/>
      <c r="L54" s="62"/>
      <c r="M54" s="62"/>
      <c r="N54" s="62"/>
    </row>
    <row r="55" spans="1:14" s="4" customFormat="1" ht="16.5" customHeight="1">
      <c r="A55" s="37">
        <v>1.8</v>
      </c>
      <c r="B55" s="35"/>
      <c r="C55" s="40"/>
      <c r="D55" s="40"/>
      <c r="E55" s="32">
        <f t="shared" si="3"/>
        <v>0</v>
      </c>
      <c r="F55" s="62"/>
      <c r="G55" s="62"/>
      <c r="H55" s="62"/>
      <c r="I55" s="62"/>
      <c r="J55" s="62"/>
      <c r="K55" s="62"/>
      <c r="L55" s="62"/>
      <c r="M55" s="62"/>
      <c r="N55" s="62"/>
    </row>
    <row r="56" spans="1:14" s="4" customFormat="1" ht="20.25" customHeight="1">
      <c r="A56" s="38">
        <v>2</v>
      </c>
      <c r="B56" s="34" t="s">
        <v>26</v>
      </c>
      <c r="C56" s="32">
        <f>SUM(C57:C59)</f>
        <v>0</v>
      </c>
      <c r="D56" s="32">
        <f>SUM(D57:D59)</f>
        <v>0</v>
      </c>
      <c r="E56" s="32">
        <f t="shared" si="3"/>
        <v>0</v>
      </c>
      <c r="F56" s="62"/>
      <c r="G56" s="62"/>
      <c r="H56" s="62"/>
      <c r="I56" s="62"/>
      <c r="J56" s="62"/>
      <c r="K56" s="62"/>
      <c r="L56" s="62"/>
      <c r="M56" s="62"/>
      <c r="N56" s="62"/>
    </row>
    <row r="57" spans="1:14" s="4" customFormat="1" ht="18" customHeight="1">
      <c r="A57" s="37">
        <v>2.1</v>
      </c>
      <c r="B57" s="35" t="s">
        <v>47</v>
      </c>
      <c r="C57" s="42"/>
      <c r="D57" s="40"/>
      <c r="E57" s="32">
        <f t="shared" si="3"/>
        <v>0</v>
      </c>
      <c r="F57" s="62"/>
      <c r="G57" s="62"/>
      <c r="H57" s="62"/>
      <c r="I57" s="62"/>
      <c r="J57" s="62"/>
      <c r="K57" s="62"/>
      <c r="L57" s="62"/>
      <c r="M57" s="62"/>
      <c r="N57" s="62"/>
    </row>
    <row r="58" spans="1:14" s="4" customFormat="1" ht="18" customHeight="1">
      <c r="A58" s="37">
        <v>2.2</v>
      </c>
      <c r="B58" s="69" t="s">
        <v>46</v>
      </c>
      <c r="C58" s="42"/>
      <c r="D58" s="40"/>
      <c r="E58" s="32">
        <f t="shared" si="3"/>
        <v>0</v>
      </c>
      <c r="F58" s="62"/>
      <c r="G58" s="62"/>
      <c r="H58" s="62"/>
      <c r="I58" s="62"/>
      <c r="J58" s="62"/>
      <c r="K58" s="62"/>
      <c r="L58" s="62"/>
      <c r="M58" s="62"/>
      <c r="N58" s="62"/>
    </row>
    <row r="59" spans="1:14" s="4" customFormat="1" ht="18" customHeight="1">
      <c r="A59" s="37">
        <v>2.3</v>
      </c>
      <c r="B59" s="35" t="s">
        <v>31</v>
      </c>
      <c r="C59" s="42"/>
      <c r="D59" s="40"/>
      <c r="E59" s="32">
        <f t="shared" si="3"/>
        <v>0</v>
      </c>
      <c r="F59" s="62" t="s">
        <v>64</v>
      </c>
      <c r="G59" s="62"/>
      <c r="H59" s="62"/>
      <c r="I59" s="62"/>
      <c r="J59" s="62"/>
      <c r="K59" s="62"/>
      <c r="L59" s="62"/>
      <c r="M59" s="62"/>
      <c r="N59" s="62"/>
    </row>
    <row r="60" spans="1:14" s="4" customFormat="1" ht="8.25" customHeight="1">
      <c r="A60" s="48"/>
      <c r="B60" s="49"/>
      <c r="C60" s="15"/>
      <c r="D60" s="15"/>
      <c r="E60" s="15"/>
      <c r="F60" s="62"/>
      <c r="G60" s="62"/>
      <c r="H60" s="62"/>
      <c r="I60" s="62"/>
      <c r="J60" s="62"/>
      <c r="K60" s="62"/>
      <c r="L60" s="62"/>
      <c r="M60" s="62"/>
      <c r="N60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2017-03-09T09:10:05Z</dcterms:modified>
  <cp:category/>
  <cp:version/>
  <cp:contentType/>
  <cp:contentStatus/>
</cp:coreProperties>
</file>