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caxser'!$A$4:$F$80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<sst xmlns="http://schemas.openxmlformats.org/spreadsheetml/2006/main" count="165" uniqueCount="108">
  <si>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</si>
  <si>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</si>
  <si>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</si>
  <si>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</si>
  <si>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</si>
  <si>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</si>
  <si>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</si>
  <si>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</si>
  <si>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</si>
  <si>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</si>
  <si>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</si>
  <si>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</si>
  <si>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</si>
  <si>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</si>
  <si>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</si>
  <si>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</si>
  <si>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</si>
  <si>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</si>
  <si>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</si>
  <si>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</si>
  <si>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</si>
  <si>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</si>
  <si>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</si>
  <si>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</si>
  <si>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</si>
  <si>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</si>
  <si>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</si>
  <si>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</si>
  <si>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</si>
  <si>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</si>
  <si>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</si>
  <si>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</si>
  <si>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</si>
  <si>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</si>
  <si>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</si>
  <si>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</si>
  <si>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</si>
  <si>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</si>
  <si>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</si>
  <si>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</si>
  <si>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</si>
  <si>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</si>
  <si>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</si>
  <si>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</si>
  <si>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</si>
  <si>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</si>
  <si>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</si>
  <si>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</si>
  <si>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</si>
  <si>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</si>
  <si>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</si>
  <si>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</si>
  <si>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</si>
  <si>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</si>
  <si>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</si>
  <si>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</si>
  <si>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</si>
  <si>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</si>
  <si>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</si>
  <si>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</si>
  <si>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</si>
  <si>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</si>
  <si>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</si>
  <si>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</si>
  <si>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</si>
  <si>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</si>
  <si>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</si>
  <si>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</si>
  <si>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</si>
  <si>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</si>
  <si>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</si>
  <si>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</si>
  <si>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</si>
  <si>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</si>
  <si>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</si>
  <si>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</si>
  <si>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</si>
  <si>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</si>
  <si>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</si>
  <si>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</si>
  <si>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</si>
  <si>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</si>
  <si>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</si>
  <si>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</si>
  <si>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</si>
  <si>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</si>
  <si>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</si>
  <si>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</si>
  <si>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</si>
  <si>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</si>
  <si>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</si>
  <si>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</si>
  <si>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</si>
  <si>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</si>
  <si>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</si>
  <si>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</si>
  <si>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</si>
  <si>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</si>
  <si>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</si>
  <si>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</si>
  <si>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</si>
  <si>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</si>
  <si>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</si>
  <si>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&lt;&lt;ՀԱՎԵԼՎԱԾ N  2</t>
  </si>
  <si>
    <t>&gt;&gt;</t>
  </si>
  <si>
    <t xml:space="preserve">«ԹԱԼԻՆԻ Մ. ԱՐՍԼԱՆՅԱՆԻ ԱՆՎԱՆ N1 ՀԻՄՆԱԿԱՆ ԴՊՐՈՑ» ՊՈԱԿ-ի </t>
  </si>
  <si>
    <t>ՀԱՅԱՍՏԱՆԻ ՀԱՆՐԱՊԵՏՈՒԹՅԱՆ ԱՐԱԳԱԾՈՏՆԻ ՄԱՐԶՊԵՏԻ</t>
  </si>
  <si>
    <t>2016 ԹՎԱԿԱՆԻ ՄԱՐՏԻ 24- Ի N ….. --Ա  ՈՐՈՇՄԱՆ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</si>
</sst>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Sylfaen"/>
      <family val="1"/>
    </font>
    <font>
      <sz val="10"/>
      <color rgb="FFFF0000"/>
      <name val="Sylfae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0" fontId="30" fillId="25" borderId="10" xfId="56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view="pageBreakPreview" zoomScaleSheetLayoutView="100" zoomScalePageLayoutView="0" workbookViewId="0" topLeftCell="A40">
      <selection activeCell="H8" sqref="H8"/>
      <selection activeCell="G79" sqref="G79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106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107</v>
      </c>
      <c r="E3" s="97"/>
      <c r="F3" s="95"/>
      <c r="G3" s="95"/>
      <c r="H3" s="95"/>
      <c r="I3" s="95"/>
      <c r="J3" s="95"/>
      <c r="K3" s="95"/>
    </row>
    <row r="4" spans="1:11" ht="14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7" ht="18.75" customHeight="1">
      <c r="A5" s="98" t="s">
        <v>49</v>
      </c>
      <c r="B5" s="98"/>
      <c r="C5" s="98"/>
      <c r="D5" s="98"/>
      <c r="E5" s="98"/>
      <c r="F5" s="98"/>
      <c r="G5" s="77"/>
    </row>
    <row r="6" spans="1:13" ht="27.75" customHeight="1">
      <c r="A6" s="100" t="s">
        <v>105</v>
      </c>
      <c r="B6" s="100"/>
      <c r="C6" s="100"/>
      <c r="D6" s="100"/>
      <c r="E6" s="100"/>
      <c r="F6" s="100"/>
      <c r="I6" s="100"/>
      <c r="J6" s="100"/>
      <c r="K6" s="100"/>
      <c r="L6" s="100"/>
      <c r="M6" s="100"/>
    </row>
    <row r="7" spans="1:13" ht="18.75" customHeight="1">
      <c r="A7" s="99" t="s">
        <v>57</v>
      </c>
      <c r="B7" s="99"/>
      <c r="C7" s="99"/>
      <c r="D7" s="99"/>
      <c r="E7" s="99"/>
      <c r="F7" s="99"/>
      <c r="G7" s="78"/>
      <c r="H7" s="79"/>
      <c r="I7" s="79"/>
      <c r="J7" s="79"/>
      <c r="K7" s="79"/>
      <c r="L7" s="79"/>
      <c r="M7" s="79"/>
    </row>
    <row r="8" spans="1:7" ht="30" customHeight="1">
      <c r="A8" s="6"/>
      <c r="B8" s="6"/>
      <c r="C8" s="6"/>
      <c r="D8" s="6"/>
      <c r="E8" s="6"/>
      <c r="F8" s="25" t="s">
        <v>62</v>
      </c>
      <c r="G8" s="1"/>
    </row>
    <row r="9" spans="1:7" ht="26.25" customHeight="1">
      <c r="A9" s="7" t="s">
        <v>0</v>
      </c>
      <c r="B9" s="24" t="s">
        <v>1</v>
      </c>
      <c r="C9" s="8"/>
      <c r="D9" s="8"/>
      <c r="E9" s="8"/>
      <c r="F9" s="9"/>
      <c r="G9" s="1"/>
    </row>
    <row r="10" spans="1:7" ht="18" customHeight="1">
      <c r="A10" s="20">
        <v>1</v>
      </c>
      <c r="B10" s="22" t="s">
        <v>79</v>
      </c>
      <c r="C10" s="10"/>
      <c r="D10" s="11"/>
      <c r="E10" s="11" t="s">
        <v>92</v>
      </c>
      <c r="F10" s="21">
        <f>F11+F12+'Ekamutner ev caxser'!E2004+F14+F15+F18</f>
        <v>61920</v>
      </c>
      <c r="G10" s="1"/>
    </row>
    <row r="11" spans="1:7" ht="18" customHeight="1">
      <c r="A11" s="20"/>
      <c r="B11" s="22" t="s">
        <v>96</v>
      </c>
      <c r="C11" s="10"/>
      <c r="D11" s="11"/>
      <c r="E11" s="11"/>
      <c r="F11" s="21">
        <v>26981.3</v>
      </c>
      <c r="G11" s="1"/>
    </row>
    <row r="12" spans="1:7" ht="18" customHeight="1">
      <c r="A12" s="20"/>
      <c r="B12" s="22" t="s">
        <v>97</v>
      </c>
      <c r="C12" s="10"/>
      <c r="D12" s="11"/>
      <c r="E12" s="11"/>
      <c r="F12" s="21">
        <v>34938.7</v>
      </c>
      <c r="G12" s="1"/>
    </row>
    <row r="13" spans="1:7" ht="18" customHeight="1">
      <c r="A13" s="20"/>
      <c r="B13" s="22" t="s">
        <v>98</v>
      </c>
      <c r="C13" s="10"/>
      <c r="D13" s="11"/>
      <c r="E13" s="11"/>
      <c r="F13" s="21"/>
      <c r="G13" s="1"/>
    </row>
    <row r="14" spans="1:7" ht="18" customHeight="1">
      <c r="A14" s="20"/>
      <c r="B14" s="22" t="s">
        <v>99</v>
      </c>
      <c r="C14" s="10"/>
      <c r="D14" s="11"/>
      <c r="E14" s="11"/>
      <c r="F14" s="21"/>
      <c r="G14" s="1"/>
    </row>
    <row r="15" spans="1:16" s="29" customFormat="1" ht="18" customHeight="1">
      <c r="A15" s="19">
        <v>1.1</v>
      </c>
      <c r="B15" s="60" t="s">
        <v>83</v>
      </c>
      <c r="C15" s="15"/>
      <c r="D15" s="66"/>
      <c r="E15" s="66"/>
      <c r="F15" s="19">
        <f>F16+F17</f>
        <v>0</v>
      </c>
      <c r="G15" s="80"/>
      <c r="H15" s="81"/>
      <c r="I15" s="81"/>
      <c r="J15" s="81"/>
      <c r="K15" s="81"/>
      <c r="L15" s="81"/>
      <c r="M15" s="81"/>
      <c r="N15" s="81"/>
      <c r="O15" s="81"/>
      <c r="P15" s="81"/>
    </row>
    <row r="16" spans="1:16" s="29" customFormat="1" ht="18" customHeight="1">
      <c r="A16" s="19"/>
      <c r="B16" s="60" t="s">
        <v>96</v>
      </c>
      <c r="C16" s="15"/>
      <c r="D16" s="66"/>
      <c r="E16" s="66"/>
      <c r="F16" s="19"/>
      <c r="G16" s="80"/>
      <c r="H16" s="81"/>
      <c r="I16" s="81"/>
      <c r="J16" s="81"/>
      <c r="K16" s="81"/>
      <c r="L16" s="81"/>
      <c r="M16" s="81"/>
      <c r="N16" s="81"/>
      <c r="O16" s="81"/>
      <c r="P16" s="81"/>
    </row>
    <row r="17" spans="1:16" s="29" customFormat="1" ht="18" customHeight="1">
      <c r="A17" s="19"/>
      <c r="B17" s="60" t="s">
        <v>97</v>
      </c>
      <c r="C17" s="15"/>
      <c r="D17" s="66"/>
      <c r="E17" s="66"/>
      <c r="F17" s="19"/>
      <c r="G17" s="80"/>
      <c r="H17" s="81"/>
      <c r="I17" s="81"/>
      <c r="J17" s="81"/>
      <c r="K17" s="81"/>
      <c r="L17" s="81"/>
      <c r="M17" s="81"/>
      <c r="N17" s="81"/>
      <c r="O17" s="81"/>
      <c r="P17" s="81"/>
    </row>
    <row r="18" spans="1:16" s="29" customFormat="1" ht="18" customHeight="1">
      <c r="A18" s="19">
        <v>1.2</v>
      </c>
      <c r="B18" s="86" t="s">
        <v>82</v>
      </c>
      <c r="C18" s="15"/>
      <c r="D18" s="66"/>
      <c r="E18" s="66"/>
      <c r="F18" s="19"/>
      <c r="G18" s="80"/>
      <c r="H18" s="81"/>
      <c r="I18" s="81"/>
      <c r="J18" s="81"/>
      <c r="K18" s="81"/>
      <c r="L18" s="81"/>
      <c r="M18" s="81"/>
      <c r="N18" s="81"/>
      <c r="O18" s="81"/>
      <c r="P18" s="81"/>
    </row>
    <row r="19" spans="1:16" s="29" customFormat="1" ht="18" customHeight="1">
      <c r="A19" s="19"/>
      <c r="B19" s="86" t="s">
        <v>97</v>
      </c>
      <c r="C19" s="15"/>
      <c r="D19" s="66"/>
      <c r="E19" s="66"/>
      <c r="F19" s="19"/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86" t="s">
        <v>98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7" ht="18" customHeight="1">
      <c r="A21" s="20">
        <v>2</v>
      </c>
      <c r="B21" s="57" t="s">
        <v>2</v>
      </c>
      <c r="C21" s="10"/>
      <c r="D21" s="11"/>
      <c r="E21" s="11"/>
      <c r="F21" s="21"/>
      <c r="G21" s="1"/>
    </row>
    <row r="22" spans="1:7" ht="18" customHeight="1">
      <c r="A22" s="20">
        <v>3</v>
      </c>
      <c r="B22" s="57" t="s">
        <v>66</v>
      </c>
      <c r="C22" s="10"/>
      <c r="D22" s="11"/>
      <c r="E22" s="11"/>
      <c r="F22" s="21"/>
      <c r="G22" s="1"/>
    </row>
    <row r="23" spans="1:7" ht="18" customHeight="1">
      <c r="A23" s="20">
        <v>4</v>
      </c>
      <c r="B23" s="57" t="s">
        <v>67</v>
      </c>
      <c r="C23" s="10"/>
      <c r="D23" s="11"/>
      <c r="E23" s="11"/>
      <c r="F23" s="21"/>
      <c r="G23" s="1"/>
    </row>
    <row r="24" spans="1:7" ht="18" customHeight="1">
      <c r="A24" s="20">
        <v>5</v>
      </c>
      <c r="B24" s="56" t="s">
        <v>63</v>
      </c>
      <c r="C24" s="12"/>
      <c r="D24" s="11"/>
      <c r="E24" s="11"/>
      <c r="F24" s="21"/>
      <c r="G24" s="1"/>
    </row>
    <row r="25" spans="1:7" ht="18" customHeight="1">
      <c r="A25" s="20">
        <v>6</v>
      </c>
      <c r="B25" s="57" t="s">
        <v>85</v>
      </c>
      <c r="C25" s="12"/>
      <c r="D25" s="11"/>
      <c r="E25" s="11"/>
      <c r="F25" s="21"/>
      <c r="G25" s="1"/>
    </row>
    <row r="26" spans="1:7" ht="18" customHeight="1">
      <c r="A26" s="20">
        <v>7</v>
      </c>
      <c r="B26" s="57" t="s">
        <v>3</v>
      </c>
      <c r="C26" s="12"/>
      <c r="D26" s="11"/>
      <c r="E26" s="11"/>
      <c r="F26" s="21"/>
      <c r="G26" s="1"/>
    </row>
    <row r="27" spans="1:7" ht="22.5" customHeight="1">
      <c r="A27" s="20">
        <v>8</v>
      </c>
      <c r="B27" s="56" t="s">
        <v>4</v>
      </c>
      <c r="C27" s="12"/>
      <c r="D27" s="11"/>
      <c r="E27" s="11"/>
      <c r="F27" s="21"/>
      <c r="G27" s="1"/>
    </row>
    <row r="28" spans="1:7" ht="21.75" customHeight="1">
      <c r="A28" s="20">
        <v>9</v>
      </c>
      <c r="B28" s="57" t="s">
        <v>5</v>
      </c>
      <c r="C28" s="12"/>
      <c r="D28" s="11"/>
      <c r="E28" s="11"/>
      <c r="F28" s="21"/>
      <c r="G28" s="1"/>
    </row>
    <row r="29" spans="1:7" ht="21.75" customHeight="1">
      <c r="A29" s="20">
        <v>10</v>
      </c>
      <c r="B29" s="56" t="s">
        <v>6</v>
      </c>
      <c r="C29" s="12"/>
      <c r="D29" s="11"/>
      <c r="E29" s="11"/>
      <c r="F29" s="21"/>
      <c r="G29" s="1"/>
    </row>
    <row r="30" spans="1:7" ht="21.75" customHeight="1">
      <c r="A30" s="20">
        <v>11</v>
      </c>
      <c r="B30" s="1" t="s">
        <v>100</v>
      </c>
      <c r="C30" s="12"/>
      <c r="D30" s="11"/>
      <c r="E30" s="11"/>
      <c r="F30" s="21">
        <v>441.3</v>
      </c>
      <c r="G30" s="1"/>
    </row>
    <row r="31" spans="1:7" ht="19.5" customHeight="1">
      <c r="A31" s="20">
        <v>12</v>
      </c>
      <c r="B31" s="22"/>
      <c r="C31" s="12"/>
      <c r="D31" s="11"/>
      <c r="E31" s="11"/>
      <c r="F31" s="21"/>
      <c r="G31" s="1"/>
    </row>
    <row r="32" spans="1:7" ht="19.5" customHeight="1">
      <c r="A32" s="20">
        <v>13</v>
      </c>
      <c r="B32" s="22"/>
      <c r="C32" s="12"/>
      <c r="D32" s="11"/>
      <c r="E32" s="11"/>
      <c r="F32" s="21"/>
      <c r="G32" s="1"/>
    </row>
    <row r="33" spans="1:16" s="14" customFormat="1" ht="21.75" customHeight="1">
      <c r="A33" s="20">
        <v>14</v>
      </c>
      <c r="B33" s="3" t="s">
        <v>7</v>
      </c>
      <c r="C33" s="12"/>
      <c r="D33" s="11"/>
      <c r="E33" s="11"/>
      <c r="F33" s="21"/>
      <c r="G33" s="73"/>
      <c r="H33" s="82"/>
      <c r="I33" s="82"/>
      <c r="J33" s="82"/>
      <c r="K33" s="82"/>
      <c r="L33" s="82"/>
      <c r="M33" s="82"/>
      <c r="N33" s="82"/>
      <c r="O33" s="82"/>
      <c r="P33" s="82"/>
    </row>
    <row r="34" spans="1:9" ht="24" customHeight="1">
      <c r="A34" s="7"/>
      <c r="B34" s="13" t="s">
        <v>31</v>
      </c>
      <c r="C34" s="9"/>
      <c r="D34" s="8"/>
      <c r="E34" s="8"/>
      <c r="F34" s="8">
        <f>SUM(F10,F21:F33)</f>
        <v>62361.3</v>
      </c>
      <c r="G34" s="1"/>
      <c r="H34" s="92"/>
      <c r="I34" s="92"/>
    </row>
    <row r="35" spans="1:7" ht="23.25" customHeight="1">
      <c r="A35" s="10"/>
      <c r="B35" s="7"/>
      <c r="C35" s="12"/>
      <c r="D35" s="11"/>
      <c r="E35" s="11"/>
      <c r="F35" s="11"/>
      <c r="G35" s="1"/>
    </row>
    <row r="36" spans="1:7" ht="24.75" customHeight="1">
      <c r="A36" s="7" t="s">
        <v>8</v>
      </c>
      <c r="B36" s="24" t="s">
        <v>9</v>
      </c>
      <c r="C36" s="9"/>
      <c r="D36" s="9"/>
      <c r="E36" s="9"/>
      <c r="F36" s="9"/>
      <c r="G36" s="1"/>
    </row>
    <row r="37" spans="1:7" ht="18" customHeight="1">
      <c r="A37" s="20">
        <v>1</v>
      </c>
      <c r="B37" s="22" t="s">
        <v>10</v>
      </c>
      <c r="C37" s="12"/>
      <c r="D37" s="11"/>
      <c r="E37" s="11"/>
      <c r="F37" s="21">
        <v>57949.6</v>
      </c>
      <c r="G37" s="1"/>
    </row>
    <row r="38" spans="1:7" ht="15" customHeight="1">
      <c r="A38" s="65">
        <v>1.1</v>
      </c>
      <c r="B38" s="16" t="s">
        <v>68</v>
      </c>
      <c r="C38" s="12"/>
      <c r="D38" s="11"/>
      <c r="E38" s="11"/>
      <c r="F38" s="21"/>
      <c r="G38" s="1"/>
    </row>
    <row r="39" spans="1:7" ht="15" customHeight="1">
      <c r="A39" s="65">
        <v>1.2</v>
      </c>
      <c r="B39" s="16" t="s">
        <v>11</v>
      </c>
      <c r="C39" s="12"/>
      <c r="D39" s="11"/>
      <c r="E39" s="11"/>
      <c r="F39" s="21"/>
      <c r="G39" s="1"/>
    </row>
    <row r="40" spans="1:7" ht="18" customHeight="1">
      <c r="A40" s="20">
        <v>2</v>
      </c>
      <c r="B40" s="57" t="s">
        <v>13</v>
      </c>
      <c r="C40" s="12"/>
      <c r="D40" s="11"/>
      <c r="E40" s="11"/>
      <c r="F40" s="21">
        <v>2824.8</v>
      </c>
      <c r="G40" s="1"/>
    </row>
    <row r="41" spans="1:7" ht="18" customHeight="1">
      <c r="A41" s="20">
        <v>3</v>
      </c>
      <c r="B41" s="62" t="s">
        <v>12</v>
      </c>
      <c r="C41" s="12"/>
      <c r="D41" s="11"/>
      <c r="E41" s="11"/>
      <c r="F41" s="21">
        <v>415.5</v>
      </c>
      <c r="G41" s="1"/>
    </row>
    <row r="42" spans="1:7" ht="18" customHeight="1">
      <c r="A42" s="20">
        <v>4</v>
      </c>
      <c r="B42" s="62" t="s">
        <v>15</v>
      </c>
      <c r="C42" s="12"/>
      <c r="D42" s="11"/>
      <c r="E42" s="11"/>
      <c r="F42" s="21">
        <v>248.9</v>
      </c>
      <c r="G42" s="1"/>
    </row>
    <row r="43" spans="1:7" ht="18" customHeight="1">
      <c r="A43" s="20">
        <v>5</v>
      </c>
      <c r="B43" s="57" t="s">
        <v>16</v>
      </c>
      <c r="C43" s="12"/>
      <c r="D43" s="11"/>
      <c r="E43" s="11"/>
      <c r="F43" s="21"/>
      <c r="G43" s="1"/>
    </row>
    <row r="44" spans="1:7" ht="18" customHeight="1">
      <c r="A44" s="20">
        <v>6</v>
      </c>
      <c r="B44" s="57" t="s">
        <v>17</v>
      </c>
      <c r="C44" s="12"/>
      <c r="D44" s="11"/>
      <c r="E44" s="11"/>
      <c r="F44" s="21"/>
      <c r="G44" s="1"/>
    </row>
    <row r="45" spans="1:7" ht="18" customHeight="1">
      <c r="A45" s="20">
        <v>7</v>
      </c>
      <c r="B45" s="62" t="s">
        <v>18</v>
      </c>
      <c r="C45" s="12"/>
      <c r="D45" s="12"/>
      <c r="E45" s="12"/>
      <c r="F45" s="12">
        <v>99.8</v>
      </c>
      <c r="G45" s="1"/>
    </row>
    <row r="46" spans="1:7" ht="18" customHeight="1">
      <c r="A46" s="65">
        <v>7.1</v>
      </c>
      <c r="B46" s="63" t="s">
        <v>19</v>
      </c>
      <c r="C46" s="12"/>
      <c r="D46" s="11"/>
      <c r="E46" s="11"/>
      <c r="F46" s="19"/>
      <c r="G46" s="1"/>
    </row>
    <row r="47" spans="1:7" ht="18" customHeight="1">
      <c r="A47" s="65">
        <v>7.2</v>
      </c>
      <c r="B47" s="64" t="s">
        <v>20</v>
      </c>
      <c r="C47" s="12"/>
      <c r="D47" s="11"/>
      <c r="E47" s="11"/>
      <c r="F47" s="19"/>
      <c r="G47" s="1"/>
    </row>
    <row r="48" spans="1:7" ht="18" customHeight="1">
      <c r="A48" s="65">
        <v>7.3</v>
      </c>
      <c r="B48" s="64" t="s">
        <v>21</v>
      </c>
      <c r="C48" s="12"/>
      <c r="D48" s="11"/>
      <c r="E48" s="11"/>
      <c r="F48" s="19"/>
      <c r="G48" s="1"/>
    </row>
    <row r="49" spans="1:8" s="4" customFormat="1" ht="18" customHeight="1">
      <c r="A49" s="20">
        <v>8</v>
      </c>
      <c r="B49" s="57" t="s">
        <v>69</v>
      </c>
      <c r="C49" s="12"/>
      <c r="D49" s="11"/>
      <c r="E49" s="11"/>
      <c r="F49" s="21"/>
      <c r="G49" s="1"/>
      <c r="H49" s="76"/>
    </row>
    <row r="50" spans="1:8" s="4" customFormat="1" ht="18" customHeight="1">
      <c r="A50" s="20">
        <v>9</v>
      </c>
      <c r="B50" s="57" t="s">
        <v>22</v>
      </c>
      <c r="C50" s="12"/>
      <c r="D50" s="11"/>
      <c r="E50" s="11"/>
      <c r="F50" s="21"/>
      <c r="G50" s="1"/>
      <c r="H50" s="76"/>
    </row>
    <row r="51" spans="1:8" s="4" customFormat="1" ht="18" customHeight="1">
      <c r="A51" s="20">
        <v>10</v>
      </c>
      <c r="B51" s="62" t="s">
        <v>32</v>
      </c>
      <c r="C51" s="12"/>
      <c r="D51" s="11"/>
      <c r="E51" s="11"/>
      <c r="F51" s="21"/>
      <c r="G51" s="1"/>
      <c r="H51" s="76"/>
    </row>
    <row r="52" spans="1:8" s="4" customFormat="1" ht="18" customHeight="1">
      <c r="A52" s="20">
        <v>11</v>
      </c>
      <c r="B52" s="62" t="s">
        <v>23</v>
      </c>
      <c r="C52" s="12"/>
      <c r="D52" s="11"/>
      <c r="E52" s="11"/>
      <c r="F52" s="21">
        <v>131.2</v>
      </c>
      <c r="G52" s="1"/>
      <c r="H52" s="76"/>
    </row>
    <row r="53" spans="1:8" s="4" customFormat="1" ht="18" customHeight="1">
      <c r="A53" s="20">
        <v>12</v>
      </c>
      <c r="B53" s="57" t="s">
        <v>33</v>
      </c>
      <c r="C53" s="12"/>
      <c r="D53" s="11"/>
      <c r="E53" s="11"/>
      <c r="F53" s="21"/>
      <c r="G53" s="1"/>
      <c r="H53" s="76"/>
    </row>
    <row r="54" spans="1:8" s="4" customFormat="1" ht="18.75" customHeight="1">
      <c r="A54" s="20">
        <v>13</v>
      </c>
      <c r="B54" s="3" t="s">
        <v>56</v>
      </c>
      <c r="C54" s="12"/>
      <c r="D54" s="11"/>
      <c r="E54" s="11"/>
      <c r="F54" s="21">
        <v>51.5</v>
      </c>
      <c r="G54" s="1"/>
      <c r="H54" s="76"/>
    </row>
    <row r="55" spans="1:8" s="4" customFormat="1" ht="18" customHeight="1">
      <c r="A55" s="20">
        <v>14</v>
      </c>
      <c r="B55" s="57" t="s">
        <v>14</v>
      </c>
      <c r="C55" s="12"/>
      <c r="D55" s="11"/>
      <c r="E55" s="11"/>
      <c r="F55" s="21"/>
      <c r="G55" s="1"/>
      <c r="H55" s="83"/>
    </row>
    <row r="56" spans="1:8" s="4" customFormat="1" ht="20.25" customHeight="1">
      <c r="A56" s="20">
        <v>15</v>
      </c>
      <c r="B56" s="57" t="s">
        <v>71</v>
      </c>
      <c r="C56" s="12"/>
      <c r="D56" s="11"/>
      <c r="E56" s="11"/>
      <c r="F56" s="21">
        <v>288</v>
      </c>
      <c r="G56" s="1"/>
      <c r="H56" s="83"/>
    </row>
    <row r="57" spans="1:8" s="4" customFormat="1" ht="18" customHeight="1">
      <c r="A57" s="20">
        <v>16</v>
      </c>
      <c r="B57" s="57" t="s">
        <v>24</v>
      </c>
      <c r="C57" s="12"/>
      <c r="D57" s="11"/>
      <c r="E57" s="11"/>
      <c r="F57" s="21"/>
      <c r="G57" s="1"/>
      <c r="H57" s="76"/>
    </row>
    <row r="58" spans="1:8" s="4" customFormat="1" ht="18.75" customHeight="1">
      <c r="A58" s="20">
        <v>17</v>
      </c>
      <c r="B58" s="57" t="s">
        <v>25</v>
      </c>
      <c r="C58" s="12"/>
      <c r="D58" s="11"/>
      <c r="E58" s="11"/>
      <c r="F58" s="21"/>
      <c r="G58" s="1"/>
      <c r="H58" s="76"/>
    </row>
    <row r="59" spans="1:8" s="4" customFormat="1" ht="18.75" customHeight="1">
      <c r="A59" s="20">
        <v>18</v>
      </c>
      <c r="B59" s="57" t="s">
        <v>91</v>
      </c>
      <c r="C59" s="12"/>
      <c r="D59" s="11"/>
      <c r="E59" s="11"/>
      <c r="F59" s="21"/>
      <c r="G59" s="1"/>
      <c r="H59" s="76"/>
    </row>
    <row r="60" spans="1:8" s="4" customFormat="1" ht="18" customHeight="1">
      <c r="A60" s="20">
        <v>19</v>
      </c>
      <c r="B60" s="88" t="s">
        <v>64</v>
      </c>
      <c r="C60" s="12"/>
      <c r="D60" s="11"/>
      <c r="E60" s="11"/>
      <c r="F60" s="21"/>
      <c r="G60" s="1"/>
      <c r="H60" s="76"/>
    </row>
    <row r="61" spans="1:8" s="4" customFormat="1" ht="18.75" customHeight="1">
      <c r="A61" s="20">
        <v>20</v>
      </c>
      <c r="B61" s="74" t="s">
        <v>51</v>
      </c>
      <c r="C61" s="12"/>
      <c r="D61" s="11"/>
      <c r="E61" s="11"/>
      <c r="F61" s="21"/>
      <c r="G61" s="1"/>
      <c r="H61" s="76"/>
    </row>
    <row r="62" spans="1:8" s="4" customFormat="1" ht="18.75" customHeight="1">
      <c r="A62" s="20">
        <v>21</v>
      </c>
      <c r="B62" s="74" t="s">
        <v>53</v>
      </c>
      <c r="C62" s="12"/>
      <c r="D62" s="11"/>
      <c r="E62" s="11"/>
      <c r="F62" s="21"/>
      <c r="G62" s="1"/>
      <c r="H62" s="76"/>
    </row>
    <row r="63" spans="1:8" s="4" customFormat="1" ht="18.75" customHeight="1">
      <c r="A63" s="20">
        <v>22</v>
      </c>
      <c r="B63" s="74" t="s">
        <v>52</v>
      </c>
      <c r="C63" s="12"/>
      <c r="D63" s="11"/>
      <c r="E63" s="11"/>
      <c r="F63" s="21"/>
      <c r="G63" s="1"/>
      <c r="H63" s="76"/>
    </row>
    <row r="64" spans="1:8" s="4" customFormat="1" ht="18.75" customHeight="1">
      <c r="A64" s="20">
        <v>23</v>
      </c>
      <c r="B64" s="74" t="s">
        <v>54</v>
      </c>
      <c r="C64" s="12"/>
      <c r="D64" s="11"/>
      <c r="E64" s="11"/>
      <c r="F64" s="21"/>
      <c r="G64" s="1"/>
      <c r="H64" s="76"/>
    </row>
    <row r="65" spans="1:7" ht="18.75" customHeight="1">
      <c r="A65" s="20">
        <v>24</v>
      </c>
      <c r="B65" s="74" t="s">
        <v>55</v>
      </c>
      <c r="C65" s="12"/>
      <c r="D65" s="11"/>
      <c r="E65" s="11"/>
      <c r="F65" s="21">
        <v>56.7</v>
      </c>
      <c r="G65" s="1"/>
    </row>
    <row r="66" spans="1:7" ht="18.75" customHeight="1">
      <c r="A66" s="20">
        <v>25</v>
      </c>
      <c r="B66" s="74" t="s">
        <v>86</v>
      </c>
      <c r="C66" s="12"/>
      <c r="D66" s="11"/>
      <c r="E66" s="11"/>
      <c r="F66" s="21"/>
      <c r="G66" s="1"/>
    </row>
    <row r="67" spans="1:7" ht="18.75" customHeight="1">
      <c r="A67" s="20">
        <v>26</v>
      </c>
      <c r="B67" s="74" t="s">
        <v>87</v>
      </c>
      <c r="C67" s="12"/>
      <c r="D67" s="11"/>
      <c r="E67" s="11"/>
      <c r="F67" s="21"/>
      <c r="G67" s="1"/>
    </row>
    <row r="68" spans="1:7" ht="18.75" customHeight="1">
      <c r="A68" s="20">
        <v>27</v>
      </c>
      <c r="B68" s="74" t="s">
        <v>84</v>
      </c>
      <c r="C68" s="12"/>
      <c r="D68" s="11"/>
      <c r="E68" s="11"/>
      <c r="F68" s="21">
        <v>118.7</v>
      </c>
      <c r="G68" s="1"/>
    </row>
    <row r="69" spans="1:7" ht="18.75" customHeight="1">
      <c r="A69" s="20">
        <v>28</v>
      </c>
      <c r="B69" s="101" t="s">
        <v>102</v>
      </c>
      <c r="C69" s="101"/>
      <c r="D69" s="11"/>
      <c r="E69" s="11"/>
      <c r="F69" s="21"/>
      <c r="G69" s="1"/>
    </row>
    <row r="70" spans="1:7" ht="18.75" customHeight="1">
      <c r="A70" s="20">
        <v>29</v>
      </c>
      <c r="B70" s="1"/>
      <c r="C70" s="12"/>
      <c r="D70" s="11"/>
      <c r="E70" s="11"/>
      <c r="F70" s="21"/>
      <c r="G70" s="1"/>
    </row>
    <row r="71" spans="1:7" ht="18.75" customHeight="1">
      <c r="A71" s="20">
        <v>30</v>
      </c>
      <c r="B71" s="1"/>
      <c r="C71" s="12"/>
      <c r="D71" s="11"/>
      <c r="E71" s="11"/>
      <c r="F71" s="21"/>
      <c r="G71" s="1"/>
    </row>
    <row r="72" spans="1:7" ht="18.75" customHeight="1">
      <c r="A72" s="20">
        <v>31</v>
      </c>
      <c r="B72" s="1"/>
      <c r="C72" s="12"/>
      <c r="D72" s="11"/>
      <c r="E72" s="11"/>
      <c r="F72" s="21"/>
      <c r="G72" s="1"/>
    </row>
    <row r="73" spans="1:7" ht="18.75" customHeight="1">
      <c r="A73" s="20">
        <v>32</v>
      </c>
      <c r="B73" s="1" t="s">
        <v>101</v>
      </c>
      <c r="C73" s="12"/>
      <c r="D73" s="11"/>
      <c r="E73" s="11"/>
      <c r="F73" s="21"/>
      <c r="G73" s="1"/>
    </row>
    <row r="74" spans="1:7" ht="18" customHeight="1">
      <c r="A74" s="20">
        <v>33</v>
      </c>
      <c r="B74" s="1" t="s">
        <v>26</v>
      </c>
      <c r="C74" s="12"/>
      <c r="D74" s="11"/>
      <c r="E74" s="11"/>
      <c r="F74" s="21"/>
      <c r="G74" s="1"/>
    </row>
    <row r="75" spans="1:7" ht="18" customHeight="1">
      <c r="A75" s="65">
        <v>33.1</v>
      </c>
      <c r="B75" s="64" t="s">
        <v>27</v>
      </c>
      <c r="C75" s="12"/>
      <c r="D75" s="11"/>
      <c r="E75" s="11"/>
      <c r="F75" s="21"/>
      <c r="G75" s="1"/>
    </row>
    <row r="76" spans="1:7" ht="18" customHeight="1">
      <c r="A76" s="20">
        <v>34</v>
      </c>
      <c r="B76" s="57" t="s">
        <v>70</v>
      </c>
      <c r="C76" s="12"/>
      <c r="D76" s="11"/>
      <c r="E76" s="11"/>
      <c r="F76" s="19"/>
      <c r="G76" s="1"/>
    </row>
    <row r="77" spans="1:16" s="14" customFormat="1" ht="20.25" customHeight="1">
      <c r="A77" s="20">
        <v>35</v>
      </c>
      <c r="B77" s="57" t="s">
        <v>28</v>
      </c>
      <c r="C77" s="12"/>
      <c r="D77" s="11"/>
      <c r="E77" s="11"/>
      <c r="F77" s="21"/>
      <c r="G77" s="84"/>
      <c r="H77" s="82"/>
      <c r="I77" s="82"/>
      <c r="J77" s="82"/>
      <c r="K77" s="82"/>
      <c r="L77" s="82"/>
      <c r="M77" s="82"/>
      <c r="N77" s="82"/>
      <c r="O77" s="82"/>
      <c r="P77" s="82"/>
    </row>
    <row r="78" spans="1:7" ht="23.25" customHeight="1">
      <c r="A78" s="20">
        <v>36</v>
      </c>
      <c r="B78" s="74" t="s">
        <v>29</v>
      </c>
      <c r="C78" s="9"/>
      <c r="D78" s="8"/>
      <c r="E78" s="8"/>
      <c r="F78" s="21"/>
      <c r="G78" s="85"/>
    </row>
    <row r="79" spans="1:7" ht="23.25" customHeight="1">
      <c r="A79" s="61"/>
      <c r="B79" s="75" t="s">
        <v>34</v>
      </c>
      <c r="C79" s="9"/>
      <c r="D79" s="8"/>
      <c r="E79" s="8"/>
      <c r="F79" s="8">
        <f>SUM(F37,F40:F45,F49:F74,F76:F78)</f>
        <v>62184.7</v>
      </c>
      <c r="G79" s="85">
        <f>+F34-F79</f>
        <v>176.60000000000582</v>
      </c>
    </row>
    <row r="80" spans="2:7" ht="18">
      <c r="B80" s="18"/>
      <c r="C80" s="23" t="s">
        <v>30</v>
      </c>
      <c r="D80" s="3"/>
      <c r="E80" s="3"/>
      <c r="F80" s="10"/>
      <c r="G80" s="1"/>
    </row>
    <row r="81" spans="2:7" s="4" customFormat="1" ht="18">
      <c r="B81" s="3"/>
      <c r="C81" s="3"/>
      <c r="D81" s="3"/>
      <c r="E81" s="3"/>
      <c r="F81" s="10"/>
      <c r="G81" s="1"/>
    </row>
    <row r="82" spans="2:7" s="4" customFormat="1" ht="18">
      <c r="B82" s="3"/>
      <c r="C82" s="3"/>
      <c r="D82" s="3"/>
      <c r="E82" s="3"/>
      <c r="F82" s="10"/>
      <c r="G82" s="1"/>
    </row>
    <row r="83" spans="2:7" s="4" customFormat="1" ht="18">
      <c r="B83" s="3"/>
      <c r="C83" s="3"/>
      <c r="D83" s="3"/>
      <c r="E83" s="3"/>
      <c r="F83" s="10"/>
      <c r="G83" s="1"/>
    </row>
    <row r="84" spans="2:7" s="4" customFormat="1" ht="18">
      <c r="B84" s="3"/>
      <c r="C84" s="3"/>
      <c r="D84" s="3"/>
      <c r="E84" s="3"/>
      <c r="F84" s="10"/>
      <c r="G84" s="76"/>
    </row>
    <row r="85" spans="2:7" s="4" customFormat="1" ht="18">
      <c r="B85" s="3"/>
      <c r="C85" s="3"/>
      <c r="D85" s="3"/>
      <c r="E85" s="3"/>
      <c r="F85" s="10"/>
      <c r="G85" s="76"/>
    </row>
    <row r="86" spans="2:7" s="4" customFormat="1" ht="18">
      <c r="B86" s="3"/>
      <c r="C86" s="3"/>
      <c r="D86" s="3"/>
      <c r="E86" s="3"/>
      <c r="F86" s="10"/>
      <c r="G86" s="76"/>
    </row>
    <row r="87" spans="2:7" s="4" customFormat="1" ht="18">
      <c r="B87" s="3"/>
      <c r="C87" s="3"/>
      <c r="D87" s="3"/>
      <c r="E87" s="3"/>
      <c r="F87" s="10"/>
      <c r="G87" s="76"/>
    </row>
  </sheetData>
  <sheetProtection formatCells="0" formatColumns="0" formatRows="0" insertColumns="0" insertRows="0" insertHyperlinks="0" deleteColumns="0" deleteRows="0" sort="0" autoFilter="0" pivotTables="0"/>
  <mergeCells count="5">
    <mergeCell ref="A5:F5"/>
    <mergeCell ref="A7:F7"/>
    <mergeCell ref="A6:F6"/>
    <mergeCell ref="B69:C69"/>
    <mergeCell ref="I6:M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43">
      <selection activeCell="C6" sqref="C6"/>
      <selection activeCell="D51" sqref="D51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61</v>
      </c>
      <c r="B1" s="98"/>
      <c r="C1" s="98"/>
      <c r="D1" s="98"/>
      <c r="E1" s="98"/>
    </row>
    <row r="2" spans="1:14" s="4" customFormat="1" ht="24.75" customHeight="1">
      <c r="A2" s="100" t="s">
        <v>105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95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93</v>
      </c>
      <c r="D5" s="59" t="s">
        <v>94</v>
      </c>
      <c r="E5" s="59" t="s">
        <v>60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441.3</v>
      </c>
      <c r="D6" s="45">
        <v>176.6</v>
      </c>
      <c r="E6" s="33">
        <f aca="true" t="shared" si="0" ref="E6:E11">D6-C6</f>
        <v>-264.70000000000005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76</v>
      </c>
      <c r="C7" s="33">
        <f>SUM(C8,C19:C31)</f>
        <v>61188.2</v>
      </c>
      <c r="D7" s="33">
        <f>SUM(D8,D19:D31)</f>
        <v>61920</v>
      </c>
      <c r="E7" s="33">
        <f t="shared" si="0"/>
        <v>731.8000000000029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79</v>
      </c>
      <c r="C8" s="46">
        <f>C9+C10+C11+C13+C16+C12</f>
        <v>61188.2</v>
      </c>
      <c r="D8" s="46">
        <f>D9+D10+D11+D13+D16+D12</f>
        <v>61920</v>
      </c>
      <c r="E8" s="35">
        <f t="shared" si="0"/>
        <v>731.8000000000029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96</v>
      </c>
      <c r="C9" s="46">
        <v>28981.3</v>
      </c>
      <c r="D9" s="46">
        <v>26981.3</v>
      </c>
      <c r="E9" s="35">
        <f t="shared" si="0"/>
        <v>-2000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97</v>
      </c>
      <c r="C10" s="46">
        <v>32206.9</v>
      </c>
      <c r="D10" s="46">
        <v>34938.7</v>
      </c>
      <c r="E10" s="35">
        <f t="shared" si="0"/>
        <v>2731.7999999999956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98</v>
      </c>
      <c r="C11" s="46"/>
      <c r="D11" s="46"/>
      <c r="E11" s="35">
        <f t="shared" si="0"/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99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65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96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97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82</v>
      </c>
      <c r="C16" s="48">
        <f>C17+C18</f>
        <v>0</v>
      </c>
      <c r="D16" s="48">
        <f>D17+D18</f>
        <v>0</v>
      </c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97</v>
      </c>
      <c r="C17" s="48"/>
      <c r="D17" s="48"/>
      <c r="E17" s="37">
        <f>D17-C17</f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98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66</v>
      </c>
      <c r="C20" s="46"/>
      <c r="D20" s="46"/>
      <c r="E20" s="35">
        <f aca="true" t="shared" si="1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67</v>
      </c>
      <c r="C21" s="46"/>
      <c r="D21" s="46"/>
      <c r="E21" s="35">
        <f t="shared" si="1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63</v>
      </c>
      <c r="C22" s="46"/>
      <c r="D22" s="46"/>
      <c r="E22" s="35">
        <f t="shared" si="1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85</v>
      </c>
      <c r="C23" s="46"/>
      <c r="D23" s="46"/>
      <c r="E23" s="35">
        <f t="shared" si="1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>
        <f t="shared" si="1"/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1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1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103">
        <v>0</v>
      </c>
      <c r="E27" s="35">
        <f t="shared" si="1"/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1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1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 aca="true" t="shared" si="2" ref="E30:E40"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 t="shared" si="2"/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62361.29999999999</v>
      </c>
      <c r="D32" s="33">
        <f>D33+D77</f>
        <v>62184.7</v>
      </c>
      <c r="E32" s="33">
        <f>E33+E77</f>
        <v>-176.59999999999127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74</v>
      </c>
      <c r="B33" s="32" t="s">
        <v>77</v>
      </c>
      <c r="C33" s="33">
        <f>SUM(C34,C37:C42,C46:C71,C75:C76)</f>
        <v>62361.29999999999</v>
      </c>
      <c r="D33" s="33">
        <f>SUM(D34,D37:D42,D46:D71,D75:D76)</f>
        <v>62184.7</v>
      </c>
      <c r="E33" s="33">
        <f t="shared" si="2"/>
        <v>-176.59999999999127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57949.6</v>
      </c>
      <c r="D34" s="46">
        <v>57949.6</v>
      </c>
      <c r="E34" s="35">
        <f t="shared" si="2"/>
        <v>0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68</v>
      </c>
      <c r="C35" s="46"/>
      <c r="D35" s="46"/>
      <c r="E35" s="35">
        <f t="shared" si="2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>
        <f t="shared" si="2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2997.2</v>
      </c>
      <c r="D37" s="46">
        <v>2824.8</v>
      </c>
      <c r="E37" s="35">
        <f t="shared" si="2"/>
        <v>-172.39999999999964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419.2</v>
      </c>
      <c r="D38" s="46">
        <v>415.5</v>
      </c>
      <c r="E38" s="35">
        <f t="shared" si="2"/>
        <v>-3.6999999999999886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248.9</v>
      </c>
      <c r="D39" s="46">
        <v>248.9</v>
      </c>
      <c r="E39" s="35">
        <f t="shared" si="2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>
        <f t="shared" si="2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>
        <f aca="true" t="shared" si="3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SUM(C43:C45)</f>
        <v>100.3</v>
      </c>
      <c r="D42" s="35">
        <f>SUM(D43:D45)</f>
        <v>99.8</v>
      </c>
      <c r="E42" s="35">
        <f t="shared" si="3"/>
        <v>-0.5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100.3</v>
      </c>
      <c r="D43" s="46">
        <v>99.8</v>
      </c>
      <c r="E43" s="35">
        <f t="shared" si="3"/>
        <v>-0.5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>
        <f t="shared" si="3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3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69</v>
      </c>
      <c r="C46" s="48"/>
      <c r="D46" s="48"/>
      <c r="E46" s="37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>
        <f t="shared" si="3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>
        <f t="shared" si="3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131.2</v>
      </c>
      <c r="D49" s="46">
        <v>131.2</v>
      </c>
      <c r="E49" s="35">
        <f t="shared" si="3"/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51.5</v>
      </c>
      <c r="D51" s="46">
        <v>51.5</v>
      </c>
      <c r="E51" s="35">
        <f aca="true" t="shared" si="4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71</v>
      </c>
      <c r="C53" s="46">
        <v>288</v>
      </c>
      <c r="D53" s="46">
        <v>288</v>
      </c>
      <c r="E53" s="35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4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>
        <f t="shared" si="4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91</v>
      </c>
      <c r="C56" s="46"/>
      <c r="D56" s="46"/>
      <c r="E56" s="35">
        <f t="shared" si="4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64</v>
      </c>
      <c r="C57" s="46"/>
      <c r="D57" s="46"/>
      <c r="E57" s="35">
        <f t="shared" si="4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>
        <f t="shared" si="4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>
        <f t="shared" si="4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>
        <f t="shared" si="4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56.7</v>
      </c>
      <c r="D62" s="46">
        <v>56.7</v>
      </c>
      <c r="E62" s="35">
        <f t="shared" si="4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86</v>
      </c>
      <c r="C63" s="46"/>
      <c r="D63" s="46"/>
      <c r="E63" s="35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87</v>
      </c>
      <c r="C64" s="46"/>
      <c r="D64" s="46"/>
      <c r="E64" s="35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84</v>
      </c>
      <c r="C65" s="46">
        <v>118.7</v>
      </c>
      <c r="D65" s="46">
        <v>118.7</v>
      </c>
      <c r="E65" s="35">
        <f t="shared" si="4"/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f>SUM(C72:C74)</f>
        <v>0</v>
      </c>
      <c r="D71" s="35">
        <f>SUM(D72:D74)</f>
        <v>0</v>
      </c>
      <c r="E71" s="35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72</v>
      </c>
      <c r="C74" s="46"/>
      <c r="D74" s="46"/>
      <c r="E74" s="35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>
        <f t="shared" si="4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75</v>
      </c>
      <c r="B77" s="32" t="s">
        <v>78</v>
      </c>
      <c r="C77" s="33">
        <f>+C78+C87</f>
        <v>0</v>
      </c>
      <c r="D77" s="33">
        <f>+D78+D87</f>
        <v>0</v>
      </c>
      <c r="E77" s="35">
        <f t="shared" si="4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f>SUM(C79:C86)</f>
        <v>0</v>
      </c>
      <c r="D78" s="35">
        <f>SUM(D79:D86)</f>
        <v>0</v>
      </c>
      <c r="E78" s="35">
        <f t="shared" si="4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73</v>
      </c>
      <c r="C79" s="46"/>
      <c r="D79" s="46"/>
      <c r="E79" s="35">
        <f t="shared" si="4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88</v>
      </c>
      <c r="C82" s="48"/>
      <c r="D82" s="46"/>
      <c r="E82" s="35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89</v>
      </c>
      <c r="C83" s="48"/>
      <c r="D83" s="46"/>
      <c r="E83" s="35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90</v>
      </c>
      <c r="C84" s="48"/>
      <c r="D84" s="46"/>
      <c r="E84" s="35">
        <f t="shared" si="5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5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5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81</v>
      </c>
      <c r="C88" s="48"/>
      <c r="D88" s="46"/>
      <c r="E88" s="35">
        <f t="shared" si="5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80</v>
      </c>
      <c r="C89" s="48"/>
      <c r="D89" s="46"/>
      <c r="E89" s="35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>
        <f t="shared" si="5"/>
        <v>0</v>
      </c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2017-03-07T10:45:42Z</cp:lastPrinted>
  <dcterms:created xsi:type="dcterms:W3CDTF">1996-10-14T23:33:28Z</dcterms:created>
  <dcterms:modified xsi:type="dcterms:W3CDTF">2017-03-07T10:56:27Z</dcterms:modified>
  <cp:category/>
  <cp:version/>
  <cp:contentType/>
  <cp:contentStatus/>
</cp:coreProperties>
</file>