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  <sheet name="Лист1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<sst xmlns="http://schemas.openxmlformats.org/spreadsheetml/2006/main" count="169" uniqueCount="112">
  <si>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</si>
  <si>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</si>
  <si>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</si>
  <si>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</si>
  <si>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</si>
  <si>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</si>
  <si>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</si>
  <si>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</si>
  <si>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</si>
  <si>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</si>
  <si>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</si>
  <si>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</si>
  <si>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</si>
  <si>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</si>
  <si>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</si>
  <si>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</si>
  <si>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</si>
  <si>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</si>
  <si>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</si>
  <si>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</si>
  <si>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</si>
  <si>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</si>
  <si>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</si>
  <si>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</si>
  <si>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</si>
  <si>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</si>
  <si>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</si>
  <si>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</si>
  <si>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</si>
  <si>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</si>
  <si>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</si>
  <si>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</si>
  <si>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</si>
  <si>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</si>
  <si>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</si>
  <si>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</si>
  <si>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</si>
  <si>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</si>
  <si>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</si>
  <si>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</si>
  <si>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</si>
  <si>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</si>
  <si>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</si>
  <si>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</si>
  <si>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</si>
  <si>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</si>
  <si>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</si>
  <si>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</si>
  <si>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</si>
  <si>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</si>
  <si>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</si>
  <si>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</si>
  <si>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</si>
  <si>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</si>
  <si>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</si>
  <si>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</si>
  <si>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</si>
  <si>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</si>
  <si>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</si>
  <si>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</si>
  <si>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</si>
  <si>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</si>
  <si>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</si>
  <si>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</si>
  <si>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</si>
  <si>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</si>
  <si>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</si>
  <si>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</si>
  <si>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</si>
  <si>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</si>
  <si>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</si>
  <si>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</si>
  <si>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</si>
  <si>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</si>
  <si>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</si>
  <si>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</si>
  <si>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</si>
  <si>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</si>
  <si>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</si>
  <si>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</si>
  <si>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</si>
  <si>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</si>
  <si>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</si>
  <si>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</si>
  <si>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</si>
  <si>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</si>
  <si>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</si>
  <si>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</si>
  <si>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</si>
  <si>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</si>
  <si>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</si>
  <si>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</si>
  <si>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</si>
  <si>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</si>
  <si>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</si>
  <si>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</si>
  <si>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</si>
  <si>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</si>
  <si>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</si>
  <si>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</si>
  <si>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</si>
  <si>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</si>
  <si>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</si>
  <si>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</si>
  <si>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</si>
  <si>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</si>
  <si>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</si>
  <si>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</si>
  <si>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>Ներքին գործուղում</t>
  </si>
  <si>
    <r>
      <t xml:space="preserve">«ՀԱՑԱՇԵՆԻ </t>
    </r>
    <r>
      <rPr>
        <b/>
        <u val="single"/>
        <sz val="14"/>
        <rFont val="Sylfaen"/>
        <family val="1"/>
      </rPr>
      <t xml:space="preserve"> ՀԻՄՆԱԿԱՆ ԴՊՐՈՑ</t>
    </r>
    <r>
      <rPr>
        <b/>
        <sz val="14"/>
        <rFont val="Sylfaen"/>
        <family val="1"/>
      </rPr>
      <t xml:space="preserve">» ՊՈԱԿ-ի </t>
    </r>
  </si>
  <si>
    <t xml:space="preserve">«ՀԱՑԱՇԵՆԻ ՀԻՄՆԱԿԱՆ ԴՊՐՈՑ» ՊՈԱԿ-ի </t>
  </si>
  <si>
    <t>ՀԱՅԱՍՏԱՆԻ ՀԱՆՐԱՊԵՏՈՒԹՅԱՆ ԱՐԱԳԱԾՈՏՆԻ ՄԱՐԶՊԵՏԻ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</si>
</sst>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106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111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103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105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111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104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109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f>F15+F16+'Ekamutner ev caxser'!E2008+F18+F19+F22</f>
        <v>14666.3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5087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9579.3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/>
      <c r="G17" s="1"/>
    </row>
    <row r="18" spans="1:7" ht="18" customHeight="1">
      <c r="A18" s="20"/>
      <c r="B18" s="22" t="s">
        <v>99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2195.2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16861.5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12622.1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640.2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266.6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89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25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3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58.5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54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10.6</v>
      </c>
      <c r="G72" s="1"/>
    </row>
    <row r="73" spans="1:7" ht="18.75" customHeight="1">
      <c r="A73" s="20">
        <v>28</v>
      </c>
      <c r="B73" s="101" t="s">
        <v>102</v>
      </c>
      <c r="C73" s="101"/>
      <c r="D73" s="11"/>
      <c r="E73" s="11"/>
      <c r="F73" s="21">
        <v>134</v>
      </c>
      <c r="G73" s="1"/>
    </row>
    <row r="74" spans="1:7" ht="18.75" customHeight="1">
      <c r="A74" s="20">
        <v>29</v>
      </c>
      <c r="B74" s="1" t="s">
        <v>108</v>
      </c>
      <c r="C74" s="12"/>
      <c r="D74" s="11"/>
      <c r="E74" s="11"/>
      <c r="F74" s="21">
        <v>75.5</v>
      </c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SUM(F41:F82)</f>
        <v>13978.500000000002</v>
      </c>
      <c r="G83" s="85">
        <f>+F38-F83</f>
        <v>2882.999999999998</v>
      </c>
    </row>
    <row r="84" spans="2:7" ht="51.75" customHeight="1">
      <c r="B84" s="18"/>
      <c r="C84" s="23" t="s">
        <v>30</v>
      </c>
      <c r="D84" s="3"/>
      <c r="E84" s="3"/>
      <c r="F84" s="11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">
      <selection activeCell="K96" sqref="K96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7.281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2195.2</v>
      </c>
      <c r="D6" s="45">
        <v>2195.2</v>
      </c>
      <c r="E6" s="33">
        <f>D6-C6</f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f>SUM(C8,C19:C31)</f>
        <v>14932.6</v>
      </c>
      <c r="D7" s="33">
        <f>SUM(D8,D19:D31)</f>
        <v>14666.3</v>
      </c>
      <c r="E7" s="33">
        <f>D7-C7</f>
        <v>-266.3000000000011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f>C9+C10+C11+C13+C16+C12</f>
        <v>14932.6</v>
      </c>
      <c r="D8" s="46">
        <f>D9+D10+D11+D13+D16+D12</f>
        <v>14666.3</v>
      </c>
      <c r="E8" s="35">
        <f>D8-C8</f>
        <v>-266.3000000000011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9845.6</v>
      </c>
      <c r="D9" s="46">
        <v>9579.3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5087</v>
      </c>
      <c r="D10" s="46">
        <v>5087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/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0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0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/>
      <c r="D22" s="46"/>
      <c r="E22" s="35">
        <f t="shared" si="0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0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0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0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0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0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0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0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1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1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17037.8</v>
      </c>
      <c r="D32" s="33">
        <f>D33+D77</f>
        <v>16771.5</v>
      </c>
      <c r="E32" s="33">
        <f>E33+E77</f>
        <v>-266.2999999999993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f>SUM(C34,C37:C42,C46:C71,C75:C76)</f>
        <v>17037.8</v>
      </c>
      <c r="D33" s="33">
        <f>SUM(D34,D37:D42,D46:D71,D75:D76)</f>
        <v>16637.5</v>
      </c>
      <c r="E33" s="33">
        <f t="shared" si="1"/>
        <v>-400.2999999999993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15406.8</v>
      </c>
      <c r="D34" s="46">
        <v>15009.9</v>
      </c>
      <c r="E34" s="35">
        <f t="shared" si="1"/>
        <v>-396.89999999999964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1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>
        <f t="shared" si="1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640</v>
      </c>
      <c r="D37" s="46">
        <v>660</v>
      </c>
      <c r="E37" s="35">
        <f t="shared" si="1"/>
        <v>20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300</v>
      </c>
      <c r="D38" s="46">
        <v>300</v>
      </c>
      <c r="E38" s="35">
        <f t="shared" si="1"/>
        <v>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>
        <f t="shared" si="1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>
        <f t="shared" si="1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f aca="true" t="shared" si="2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>
        <f t="shared" si="2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>
        <f t="shared" si="2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>
        <f t="shared" si="2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2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2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>
        <f t="shared" si="2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531</v>
      </c>
      <c r="D48" s="46">
        <v>497</v>
      </c>
      <c r="E48" s="35">
        <f t="shared" si="2"/>
        <v>-34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160</v>
      </c>
      <c r="D49" s="46">
        <v>160</v>
      </c>
      <c r="E49" s="35">
        <f t="shared" si="2"/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2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3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3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3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3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f t="shared" si="3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/>
      <c r="D56" s="46"/>
      <c r="E56" s="35">
        <f t="shared" si="3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3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f t="shared" si="3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>
        <f t="shared" si="3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>
        <f t="shared" si="3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>
        <f t="shared" si="3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>
        <f t="shared" si="3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3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3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10.6</v>
      </c>
      <c r="E65" s="35">
        <f t="shared" si="3"/>
        <v>10.6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3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3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3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3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3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>
        <f t="shared" si="3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>
        <f t="shared" si="3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>
        <f t="shared" si="3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3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3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>
        <f t="shared" si="3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>
        <f>+C78+C87</f>
        <v>0</v>
      </c>
      <c r="D77" s="33">
        <f>+D78+D87</f>
        <v>134</v>
      </c>
      <c r="E77" s="35">
        <f t="shared" si="3"/>
        <v>134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f>SUM(C79:C86)</f>
        <v>0</v>
      </c>
      <c r="D78" s="35">
        <f>SUM(D79:D86)</f>
        <v>134</v>
      </c>
      <c r="E78" s="35">
        <f t="shared" si="3"/>
        <v>134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/>
      <c r="D79" s="46"/>
      <c r="E79" s="35">
        <f t="shared" si="3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134</v>
      </c>
      <c r="E80" s="35">
        <f aca="true" t="shared" si="4" ref="E80:E90">D80-C80</f>
        <v>134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>
        <f t="shared" si="4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/>
      <c r="D82" s="46"/>
      <c r="E82" s="35">
        <f t="shared" si="4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f t="shared" si="4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/>
      <c r="D84" s="46"/>
      <c r="E84" s="35">
        <f t="shared" si="4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4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4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>
        <f t="shared" si="4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4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4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4"/>
        <v>0</v>
      </c>
      <c r="F90" s="76" t="s">
        <v>107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61.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Acer</cp:lastModifiedBy>
  <cp:lastPrinted>2017-03-09T05:37:36Z</cp:lastPrinted>
  <dcterms:created xsi:type="dcterms:W3CDTF">1996-10-14T23:33:28Z</dcterms:created>
  <dcterms:modified xsi:type="dcterms:W3CDTF">2017-03-09T05:43:20Z</dcterms:modified>
  <cp:category/>
  <cp:version/>
  <cp:contentType/>
  <cp:contentStatus/>
</cp:coreProperties>
</file>