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2"/>
  </bookViews>
  <sheets>
    <sheet name="Sheet3" sheetId="1" r:id="rId1"/>
    <sheet name="Sheet5" sheetId="2" r:id="rId2"/>
    <sheet name="Sheet2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<sst xmlns="http://schemas.openxmlformats.org/spreadsheetml/2006/main" count="598" uniqueCount="200">
  <si>
    <t xml:space="preserve">ՀԱՍԱՐԱԿԱԿԱՆ ԿԱՐԳ, 
ԱՆՎՏԱՆԳ. ԵՎ ԴԱՏԱԿԱՆ ԳՈՐԾՈՒՆԵՈՒԹՅՈՒՆ` ընդամենը                                                                                                                                                                                                                բյուջ. տող 2300                                                                                                                                                                                                                                                                  (տող 2310+տող 2320+ տող 2330+տող 2340+տող 2350+տող 2360+տող 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</si>
  <si>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ՏՆՏԵՍԱԿԱՆ ՀԱՐԱԲԵՐՈՒԹՅՈՒՆՆԵՐ    ընդամենը                                                                                                                                                                                                                                                                (տող 2410+տող 2420+տող 2430+տող 2440+տող 2450+տող 2460+տող 2470+տող 2480+տող 2490)   </t>
  </si>
  <si>
    <t>ԲՆԱԿԱՐԱՆԱՅԻՆ ՇԻՆԱՐԱՐՈՒԹՅՈՒՆ ԵՎ  ԿՈՄՈՒՆԱԼ ԾԱՌԱՅՈՒԹՅՈՒՆ                                                                                                                                                                                                                                        բյուջ. տող 400                                                      (տող 3610+տող3620+տող3630+
տող3640+ տող3650+
տող3660)</t>
  </si>
  <si>
    <t>ԱՌՈՂՋԱՊԱՀՈՒԹՅՈՒՆ`  
 ընդամենը                                                                                                                                                                                                                                                                                                                                                                                                                            (տող 2710 - տող 2720 
+տող2730+տող2740+տող2750+տող2760)</t>
  </si>
  <si>
    <t>Վարչական բյուջե</t>
  </si>
  <si>
    <t>Ֆոնդային բյուջե</t>
  </si>
  <si>
    <t>որից`</t>
  </si>
  <si>
    <t xml:space="preserve">դրամաշնորհների հաշվին </t>
  </si>
  <si>
    <t xml:space="preserve">սեփական միջոցների հաշվին </t>
  </si>
  <si>
    <t>դրամաշնորհների հաշվին</t>
  </si>
  <si>
    <t xml:space="preserve"> ՀՀ ՀԱՄԱՅՆՔՆԵՐԻ (ԸՍՏ ՄԱՐԶԵՐԻ)     ԲՅՈՒՋԵՏԱՅԻՆ   ԾԱԽՍԵՐԻ   ՎԵՐԱԲԵՐՅԱԼ </t>
  </si>
  <si>
    <t>հազ.դրամ</t>
  </si>
  <si>
    <t xml:space="preserve">տարեկան </t>
  </si>
  <si>
    <t>փաստ. 
/հաշվետու ժամանակա
շրջան/</t>
  </si>
  <si>
    <t>Աշտարակ</t>
  </si>
  <si>
    <t>Աղձք</t>
  </si>
  <si>
    <t>Անտառուտ</t>
  </si>
  <si>
    <t>Ավան</t>
  </si>
  <si>
    <t>Արագածոտն</t>
  </si>
  <si>
    <t>Ագարակ</t>
  </si>
  <si>
    <t>Արտաշավան</t>
  </si>
  <si>
    <t>Արուճ</t>
  </si>
  <si>
    <t>Բազմաղբյուր</t>
  </si>
  <si>
    <t>Բյուրական</t>
  </si>
  <si>
    <t>Դպրեվանք</t>
  </si>
  <si>
    <t>Լեռնարոտ</t>
  </si>
  <si>
    <t>Կարբի</t>
  </si>
  <si>
    <t>Կոշ</t>
  </si>
  <si>
    <t>Ղազարավան</t>
  </si>
  <si>
    <t>Նոր Ամանոս</t>
  </si>
  <si>
    <t>Նոր Եդեսիա</t>
  </si>
  <si>
    <t>Շամիրամ</t>
  </si>
  <si>
    <t>Ոսկեվազ</t>
  </si>
  <si>
    <t>Ոսկեհատ</t>
  </si>
  <si>
    <t>Սասունիկ</t>
  </si>
  <si>
    <t>Սաղմոսավան</t>
  </si>
  <si>
    <t>Վ.Սասունիկ</t>
  </si>
  <si>
    <t>Տեղեր</t>
  </si>
  <si>
    <t>Ուշի</t>
  </si>
  <si>
    <t>Ուջան</t>
  </si>
  <si>
    <t>Փարպի</t>
  </si>
  <si>
    <t>Օշական</t>
  </si>
  <si>
    <t>Օրգով</t>
  </si>
  <si>
    <t>Օհանավան</t>
  </si>
  <si>
    <t>Ապարան</t>
  </si>
  <si>
    <t>Արագած</t>
  </si>
  <si>
    <t>Ափնա</t>
  </si>
  <si>
    <t>Արայի</t>
  </si>
  <si>
    <t>Երնջատափ</t>
  </si>
  <si>
    <t>Թթուջուր</t>
  </si>
  <si>
    <t>Նիգավան</t>
  </si>
  <si>
    <t>Հարթավան</t>
  </si>
  <si>
    <t>Շենավան</t>
  </si>
  <si>
    <t>Վարդենիս</t>
  </si>
  <si>
    <t>Վարդենուտ</t>
  </si>
  <si>
    <t>Քուչակ</t>
  </si>
  <si>
    <t>Սարալանջ</t>
  </si>
  <si>
    <t xml:space="preserve">Շողակն (Նորաշեն) </t>
  </si>
  <si>
    <t>Չքնաղ</t>
  </si>
  <si>
    <t>Ձորագլուխ</t>
  </si>
  <si>
    <t>Ծաղկաշեն</t>
  </si>
  <si>
    <t>Եղիպատրուշ</t>
  </si>
  <si>
    <t>Կայք (Մուլքի)</t>
  </si>
  <si>
    <t>Լուսագյուղ</t>
  </si>
  <si>
    <t>Ջրամբար</t>
  </si>
  <si>
    <t>Ալագյազ</t>
  </si>
  <si>
    <t>Սադունց (Ամրե Թազա)</t>
  </si>
  <si>
    <t>Ավշեն</t>
  </si>
  <si>
    <t>Բերքառատ</t>
  </si>
  <si>
    <t>Գեղադիր</t>
  </si>
  <si>
    <t>Գեղաձոր</t>
  </si>
  <si>
    <t>Գեղարոտ</t>
  </si>
  <si>
    <t>Ճարճակիս (Դերեկ)</t>
  </si>
  <si>
    <t>Լեռնապար</t>
  </si>
  <si>
    <t>Ծաղկահովիտ</t>
  </si>
  <si>
    <t>Ծիլքար</t>
  </si>
  <si>
    <t>Հնաբերդ</t>
  </si>
  <si>
    <t>Մելիքգյուղ</t>
  </si>
  <si>
    <t>Միրաք</t>
  </si>
  <si>
    <t xml:space="preserve">Նորաշեն (Արագածի) </t>
  </si>
  <si>
    <t>Շենկանի</t>
  </si>
  <si>
    <t>Ջամշլու</t>
  </si>
  <si>
    <t>Ռյա Թազա</t>
  </si>
  <si>
    <t>Կանիաշիր (Սանգյառ)</t>
  </si>
  <si>
    <t>Սիփան</t>
  </si>
  <si>
    <t>Վարդաբլուր</t>
  </si>
  <si>
    <t>Միջնատուն (Օրթաճա)</t>
  </si>
  <si>
    <t>Ակունք</t>
  </si>
  <si>
    <t>Արագածավան</t>
  </si>
  <si>
    <t>Արտենի</t>
  </si>
  <si>
    <t>Աշնակ</t>
  </si>
  <si>
    <t>Արեգ (Թաթուլ)</t>
  </si>
  <si>
    <t>Մեծաձոր (Ավթոնա)</t>
  </si>
  <si>
    <t>Օթևան (Բայսզ)</t>
  </si>
  <si>
    <t>Արևուտ (Բառոժ)</t>
  </si>
  <si>
    <t>Գառնահովիտ</t>
  </si>
  <si>
    <t>Գետափ</t>
  </si>
  <si>
    <t>Կանչ (Գյալթո)</t>
  </si>
  <si>
    <t>Դաշտադեմ</t>
  </si>
  <si>
    <t>Դավթաշեն</t>
  </si>
  <si>
    <t>Դիան</t>
  </si>
  <si>
    <t>Եղնիկ</t>
  </si>
  <si>
    <t>Զարինջա</t>
  </si>
  <si>
    <t>Զովասար</t>
  </si>
  <si>
    <t>Թալին</t>
  </si>
  <si>
    <t>Թլիկ</t>
  </si>
  <si>
    <t>Իրինդ</t>
  </si>
  <si>
    <t>Լուսակն</t>
  </si>
  <si>
    <t>Ծաղկասար</t>
  </si>
  <si>
    <t>Կաթնաղբյուր</t>
  </si>
  <si>
    <t>Կաքավաձոր</t>
  </si>
  <si>
    <t>Կարմրաշեն</t>
  </si>
  <si>
    <t>Հակո</t>
  </si>
  <si>
    <t>Հացաշեն</t>
  </si>
  <si>
    <t>Դդմասար (Ղաբաղթափա)</t>
  </si>
  <si>
    <t>Մաստարա</t>
  </si>
  <si>
    <t>Ն. Արթիկ</t>
  </si>
  <si>
    <t>Ն. Բազմաբերդ</t>
  </si>
  <si>
    <t>Ն. Սասնաշեն</t>
  </si>
  <si>
    <t>Շղարշիկ</t>
  </si>
  <si>
    <t>Ոսկեթաս</t>
  </si>
  <si>
    <t>Պարտիզակ</t>
  </si>
  <si>
    <t>Սորիկ</t>
  </si>
  <si>
    <t>Սուսեր</t>
  </si>
  <si>
    <t>Ագարակավան</t>
  </si>
  <si>
    <t>Վ. Բազմաբերդ</t>
  </si>
  <si>
    <t>Վ. Սասնաշեն</t>
  </si>
  <si>
    <t>Ցամաքասար</t>
  </si>
  <si>
    <t xml:space="preserve">ԸՆԴԱՄԵՆԸ ԲՅՈՒՋԵՏԱՅԻՆ ԾԱԽՍԵՐ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</si>
  <si>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Վ ա ր չ ա կ ա ն    բ յ ու ջ ե</t>
  </si>
  <si>
    <t xml:space="preserve">                                    Ա.  Ը ն թ ա ց ի կ   ծ ա խ ս ե ր  (բյուջ. տող 4050+տող5000+տող6000)</t>
  </si>
  <si>
    <t>Ընդամենը վարչական բյուջե</t>
  </si>
  <si>
    <t>Բ. Ոչ ֆինանսական ակտիվների գծով ծխսեր  (տող5100+տող5200+տող5300+տող5400)</t>
  </si>
  <si>
    <t>Գ.Ոչ ֆինանսական ակտիվների իրացումից մուտքեր</t>
  </si>
  <si>
    <t xml:space="preserve">Այլ ծախսեր*
այդ թվում` համայնքի բյուջեի վարչական մասի պահուստային ֆոնդից ֆոնդային մաս կատարվող հատկացումներ
</t>
  </si>
  <si>
    <t>Ընդամենը ֆոնդային բյուջե</t>
  </si>
  <si>
    <t xml:space="preserve">   այդ թվում`  </t>
  </si>
  <si>
    <t xml:space="preserve"> ՙՀիմնական միջոցների իրացումից մուտքեր՚
(տող 6100),
ՙՊաշարների իրացումից մուտքեր՚ (տող 6200),
ՙԲարձրարժեք ակտիվների իրացումից մուտքեր՚ (6300)
</t>
  </si>
  <si>
    <t>Չարտադրված ակտիվների իրացումից մուտքեր (տող 6410+տող6420+6430+տող6440)</t>
  </si>
  <si>
    <t xml:space="preserve">1.1 Աշխատանքի վարձատրություն (տող4110+տող4120+տող4130)                                                                                                                                                                                                                       </t>
  </si>
  <si>
    <t>1.2 Ծառայությունների և ապրանքների ձեռք բերում 
(տող 4210+տող 4220+տող 4230+տող 4240+տող4250+
տող 4260)</t>
  </si>
  <si>
    <t>1.3 Տոկոսավճարներ 
(տող4310+տող4320տող4330)</t>
  </si>
  <si>
    <t>1.4 Սուբսիդաներ 
(տող 4410+տող 4420)</t>
  </si>
  <si>
    <t xml:space="preserve">  1.5 Դրամաշնորհներ
 (տող4510+տող4520+տող4530+տող4540)</t>
  </si>
  <si>
    <t>1.6 Սոցիալական      նպաստներ և կենսաթոշակներ 
(տող 4610+տող 4630+տող4640)</t>
  </si>
  <si>
    <t xml:space="preserve">Այլ ծախսեր*
այդ թվում` 
պահուստային միջոցներ </t>
  </si>
  <si>
    <t>1.1. Հիմնական միջոցներ
(տող 5110+
տող5120+տող5130)</t>
  </si>
  <si>
    <t>1.2 Պաշարներ 
(տող5211+տող5221+
տող5231+տող5241)</t>
  </si>
  <si>
    <t>1.3 ՙԲարձրարժեք ակտիվներ՚  (տող 5311)
1.4 ՙՉարտադրված ակտիվներ՚ (տող 5400)</t>
  </si>
  <si>
    <t>ՙԴրամով վճարվող աշխատավարձեր և հավելավճարներ՚ (4110),
ՙԲնեղեն աշխատավարձեր և հավելավճարներ՚(4120)</t>
  </si>
  <si>
    <t>Սոցիալական ապահովության վճարներ
(տող 4130)</t>
  </si>
  <si>
    <t>Հողի իրացումից մուտքեր 
(տող 6410)</t>
  </si>
  <si>
    <t>ՙՕգտակար հանածոների իրացումից մուտքեր՚, (տող 6420),  ՙԱյլ բնական ծագում ունեցող հիմնական միջոցների իրացումից մուտքեր՚ (տող 6430), ՙՈչ նյութական չարտադրված ակտիվների իրացումից մուտքեր՚ (տող 6440)</t>
  </si>
  <si>
    <t>Համայնքի անվանումը</t>
  </si>
  <si>
    <t xml:space="preserve"> ՀԱՇՎԵՏՎՈՒԹՅՈՒՆ</t>
  </si>
  <si>
    <t>Ընդամենը մարզում</t>
  </si>
  <si>
    <t xml:space="preserve"> Ընդամենը վարչական + ֆոնդային բյուջե</t>
  </si>
  <si>
    <t xml:space="preserve"> Ընդամենը վարչական բյուջե</t>
  </si>
  <si>
    <t xml:space="preserve"> վարչական բյուջե</t>
  </si>
  <si>
    <t xml:space="preserve"> ֆոնդային բյուջե</t>
  </si>
  <si>
    <t>ԸՆԴԱՄԵՆԸ ԾԱԽՍԵՐ բյուջ. տող 300                                                                                                                                                                                                             (տող 2100+տող 2200+ տող 2300+                                                                                                                տող 2400 + տող 2500 + տող 2600 + տող 2700+ տող 2800 + տող 2900 + տող 3000+ տող 3100)</t>
  </si>
  <si>
    <t xml:space="preserve">    այդ թվում` </t>
  </si>
  <si>
    <t xml:space="preserve">ՊԱՇՏՊԱՆՈՒԹՅՈՒՆ` ընդամենը                                                                                                                                                            բյուջ. տող 2200                                                                                                                                                                                                                                                                                    (տող 2210+տող 2220+ տող 2240+տող2250)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</si>
  <si>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ՀԱՍԱՐԱԿԱԿԱՆ ԿԱՐԳ, 
ԱՆՎՏԱՆԳ. ԵՎ ԴԱՏԱԿԱՆ ԳՈՐԾՈՒՆԵՈՒԹՅՈՒՆ` ընդամենը      բյուջ. տող 2300  (տող 2310+տող 2320+ տող 2330+տող 2340+տող 2350+տող 2360+տող 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</si>
  <si>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ՏՆՏԵՍԱԿԱՆ ՀԱՐԱԲԵՐՈՒԹՅՈՒՆՆԵՐ    ընդամենը      (տող 2410+տող 2420+տող 2430+տող 2440+տող 2450+տող 2460+տող 2470+տող 2480+տող 2490)   </t>
  </si>
  <si>
    <t>ՇՐՋԱԿԱ ՄԻՋԱՎԱՅՐԻ ՊԱՇՏՊԱՆՈՒԹՅՈՒՆ 
(տող2510+տող2520+տող2530+տող2540+տող2550+տող2560)</t>
  </si>
  <si>
    <t>ԲՆԱԿԱՐԱՆԱՅԻՆ ՇԻՆԱՐԱՐՈՒԹՅՈՒՆ ԵՎ  ԿՈՄՈՒՆԱԼ ԾԱՌԱՅՈՒԹՅՈՒՆ        բյուջ. տող 400 (տող 3610+տող3620+տող3630+տող3640+ տող3650+տող3660)</t>
  </si>
  <si>
    <t>ԱՌՈՂՋԱՊԱՀՈՒԹՅՈՒՆ`  
 ընդամենը      (տող 2710 - տող 2720 
+տող2730+տող2740+տող2750+տող2760)</t>
  </si>
  <si>
    <t xml:space="preserve"> ՀԱՆԳԻՍՏ, ՄՇԱԿՈՒՅԹ և ԿՐՈՆ                                                                                                                            (տող 2810+տող2820+տող+2830+
տող2840+ - տող 2850+տող2860)</t>
  </si>
  <si>
    <t xml:space="preserve">ԿՐԹՈԻԹՅՈւՆ 
(տող2910+տող2920+տող2930+տող2940+տող2950+տող2960+տող2970+տող2980)
</t>
  </si>
  <si>
    <t>ՍՈՑԻԱԼԱԿԱՆ
ՊԱՇՏՊԱՆՈՒԹՅՈՒՆ  
(տող3010+տող3020+տող3030+տող3040+տող3050+տող3060+տող3070+տող3080+տող3090)</t>
  </si>
  <si>
    <t>ՀԻՄՆԱԿԱՆ ԲԱԺԻՆՆԵՐԻՆ ՉԴԱՍՎՈՂ ՊԱՀՈՒՍՏԱՅԻՆ ՖՈՆԴԵՐ (տող 3110)</t>
  </si>
  <si>
    <t xml:space="preserve">հաշվարկ.                                                                                                                                                                                                                                       տարեկան </t>
  </si>
  <si>
    <t>փաստ. 
/հաշվետու ժամանա
կաշրջան/</t>
  </si>
  <si>
    <t>փաստ. 
/հաշվետու ժամանակաշրջան/</t>
  </si>
  <si>
    <t>ԵՐԵՎԱՆ</t>
  </si>
  <si>
    <t>ԱՐԱԳԱԾՈՏՆ</t>
  </si>
  <si>
    <t>ԱՐԱՐԱՏ</t>
  </si>
  <si>
    <t>ԱՐՄԱՎԻՐ</t>
  </si>
  <si>
    <t>ԳԵՂԱՐՔՈՒՆԻՔ</t>
  </si>
  <si>
    <t>ԼՈՌԻ</t>
  </si>
  <si>
    <t>ԿՈՏԱՅՔ</t>
  </si>
  <si>
    <t>ՇԻՐԱԿ</t>
  </si>
  <si>
    <t>ՍՅՈՒՆԻՔ</t>
  </si>
  <si>
    <t>ՎԱՅՈՑ ՁՈՐ</t>
  </si>
  <si>
    <t>ՏԱՎՈՒՇ</t>
  </si>
  <si>
    <t>հ/հ</t>
  </si>
  <si>
    <t>այդ թվում`</t>
  </si>
  <si>
    <t>Բ. Ոչ ֆինանսական ակտիվների գծով ծախսեր   (տող5100+տող5200+  տող5300+տող5400)</t>
  </si>
  <si>
    <t>պաշտոնական դրամաշնորհների հաշվին կատարված ծախսեր /նվիրատվություններ/</t>
  </si>
  <si>
    <t>համայմքի  սեփական եկամուտերի հաշվին կատարվող ծախսեր</t>
  </si>
  <si>
    <t xml:space="preserve"> որից`</t>
  </si>
  <si>
    <t>Մարզի անվանումը</t>
  </si>
  <si>
    <t xml:space="preserve">Ընդամենը </t>
  </si>
  <si>
    <t>Հ/հ</t>
  </si>
  <si>
    <t xml:space="preserve">ԸՆԴՀԱՆՈՒՐ ԲՆՈՒՅԹԻ ՀԱՆՐԱՅԻՆ ԾԱՌԱՅՈՒԹՅՈՒՆՆԵՐ`  ընդամենը   
(տող2110+տող2120+տող2130+
տող2140+տող2150  +տող2160+տող2170+տող2180)                                                                                                                                                                                    </t>
  </si>
  <si>
    <t xml:space="preserve">  ՀՀ   ԱՐԱԳԱԾՈՏՆԻ  ՄԱՐԶԻ   ՀԱՄԱՅՆՔՆԵՐԻ   ԲՅՈՒՋԵՏԱՅԻՆ   ԾԱԽՍԵՐԻ   ՎԵՐԱԲԵՐՅԱԼ                                                                                                                                                                                                                                                                                                                                                                        (Բյուջետային  ծախսերը ըստ տնտեսագիտական դասակարգման)
2012թ. 1-ին եռամյակ</t>
  </si>
  <si>
    <t xml:space="preserve">                  (Բյուջետային ծախսերը ըստ տնտեսագիտական դասակարգման)
                       2012թ. 1-ին եռամյակ</t>
  </si>
  <si>
    <t xml:space="preserve">  ՀՀ   ԱՐԱԳԱԾՈՏՆԻ  ՄԱՐԶԻ   ՀԱՄԱՅՆՔՆԵՐԻ   ԲՅՈՒՋԵՏԱՅԻՆ   ԾԱԽՍԵՐԻ   ՎԵՐԱԲԵՐՅԱԼ                                                                                                                                                                                                                                                                                                                                                                        (Բյուջետային  ծախսերը ըստ գործառնական դասակարգման)
2012թ. 1-ին եռամյակ</t>
  </si>
  <si>
    <t xml:space="preserve">                  (Բյուջետային ծախսերը ըստ գործառնական դասակարգման)
                         2012թ. 1-ին եռամյակ</t>
  </si>
</sst>
</file>

<file path=xl/styles.xml><?xml version="1.0" encoding="utf-8"?>
<styleSheet xmlns="http://schemas.openxmlformats.org/spreadsheetml/2006/main">
  <numFmts count="4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,##0.000"/>
    <numFmt numFmtId="183" formatCode="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00000000"/>
    <numFmt numFmtId="189" formatCode="#,##0.000000000"/>
    <numFmt numFmtId="190" formatCode="#,##0.00000000"/>
    <numFmt numFmtId="191" formatCode="#,##0.0000000"/>
    <numFmt numFmtId="192" formatCode="#,##0.000000"/>
    <numFmt numFmtId="193" formatCode="#,##0.00000"/>
    <numFmt numFmtId="194" formatCode="#,##0.0000"/>
    <numFmt numFmtId="195" formatCode="#,##0.00000000000"/>
    <numFmt numFmtId="196" formatCode="#,##0.0000000000000000"/>
    <numFmt numFmtId="197" formatCode="#,##0.000000000000000"/>
    <numFmt numFmtId="198" formatCode="#,##0.00000000000000"/>
    <numFmt numFmtId="199" formatCode="#,##0.0000000000000"/>
    <numFmt numFmtId="200" formatCode="#,##0.000000000000"/>
  </numFmts>
  <fonts count="45">
    <font>
      <sz val="10"/>
      <name val="Arial"/>
      <family val="0"/>
    </font>
    <font>
      <sz val="10"/>
      <name val="Times Armenian"/>
      <family val="1"/>
    </font>
    <font>
      <sz val="8"/>
      <name val="Arial"/>
      <family val="0"/>
    </font>
    <font>
      <sz val="9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0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4" fillId="0" borderId="10" xfId="55" applyNumberFormat="1" applyFont="1" applyFill="1" applyBorder="1" applyAlignment="1">
      <alignment horizontal="left" vertical="center"/>
      <protection/>
    </xf>
    <xf numFmtId="181" fontId="4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180" fontId="7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 wrapText="1"/>
    </xf>
    <xf numFmtId="0" fontId="5" fillId="0" borderId="0" xfId="0" applyFont="1" applyAlignment="1">
      <alignment wrapText="1"/>
    </xf>
    <xf numFmtId="180" fontId="4" fillId="0" borderId="0" xfId="0" applyNumberFormat="1" applyFont="1" applyAlignment="1">
      <alignment/>
    </xf>
    <xf numFmtId="0" fontId="4" fillId="0" borderId="11" xfId="0" applyFont="1" applyBorder="1" applyAlignment="1">
      <alignment vertical="center"/>
    </xf>
    <xf numFmtId="181" fontId="3" fillId="0" borderId="0" xfId="0" applyNumberFormat="1" applyFont="1" applyBorder="1" applyAlignment="1">
      <alignment horizontal="right" vertical="center" wrapText="1"/>
    </xf>
    <xf numFmtId="181" fontId="4" fillId="0" borderId="10" xfId="0" applyNumberFormat="1" applyFont="1" applyBorder="1" applyAlignment="1">
      <alignment horizontal="right" vertical="center" wrapText="1"/>
    </xf>
    <xf numFmtId="181" fontId="4" fillId="0" borderId="10" xfId="0" applyNumberFormat="1" applyFont="1" applyBorder="1" applyAlignment="1">
      <alignment vertical="center" wrapText="1"/>
    </xf>
    <xf numFmtId="181" fontId="10" fillId="0" borderId="10" xfId="0" applyNumberFormat="1" applyFont="1" applyBorder="1" applyAlignment="1">
      <alignment horizontal="right" vertical="center" wrapText="1"/>
    </xf>
    <xf numFmtId="181" fontId="4" fillId="0" borderId="10" xfId="0" applyNumberFormat="1" applyFont="1" applyBorder="1" applyAlignment="1">
      <alignment horizontal="right"/>
    </xf>
    <xf numFmtId="180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80" fontId="4" fillId="0" borderId="1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80" fontId="7" fillId="0" borderId="0" xfId="0" applyNumberFormat="1" applyFont="1" applyAlignment="1">
      <alignment horizontal="center"/>
    </xf>
    <xf numFmtId="3" fontId="9" fillId="0" borderId="11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181" fontId="4" fillId="0" borderId="10" xfId="55" applyNumberFormat="1" applyFont="1" applyFill="1" applyBorder="1" applyAlignment="1">
      <alignment horizontal="center" vertical="center"/>
      <protection/>
    </xf>
    <xf numFmtId="180" fontId="4" fillId="0" borderId="10" xfId="55" applyNumberFormat="1" applyFont="1" applyFill="1" applyBorder="1" applyAlignment="1">
      <alignment horizontal="center" vertical="center"/>
      <protection/>
    </xf>
    <xf numFmtId="3" fontId="4" fillId="0" borderId="10" xfId="55" applyNumberFormat="1" applyFont="1" applyFill="1" applyBorder="1" applyAlignment="1">
      <alignment horizontal="center" vertical="center"/>
      <protection/>
    </xf>
    <xf numFmtId="3" fontId="4" fillId="33" borderId="10" xfId="55" applyNumberFormat="1" applyFont="1" applyFill="1" applyBorder="1" applyAlignment="1">
      <alignment horizontal="center" vertical="center"/>
      <protection/>
    </xf>
    <xf numFmtId="4" fontId="9" fillId="0" borderId="0" xfId="0" applyNumberFormat="1" applyFont="1" applyAlignment="1">
      <alignment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4" fontId="4" fillId="36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 applyProtection="1">
      <alignment horizontal="center" vertical="center" wrapText="1"/>
      <protection/>
    </xf>
    <xf numFmtId="0" fontId="4" fillId="3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181" fontId="4" fillId="0" borderId="0" xfId="0" applyNumberFormat="1" applyFont="1" applyFill="1" applyAlignment="1">
      <alignment/>
    </xf>
    <xf numFmtId="181" fontId="4" fillId="0" borderId="0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right" vertical="center" wrapText="1"/>
    </xf>
    <xf numFmtId="0" fontId="4" fillId="39" borderId="12" xfId="0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4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35" borderId="13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vertical="center"/>
    </xf>
    <xf numFmtId="4" fontId="4" fillId="40" borderId="14" xfId="0" applyNumberFormat="1" applyFont="1" applyFill="1" applyBorder="1" applyAlignment="1">
      <alignment horizontal="left" vertical="center" wrapText="1"/>
    </xf>
    <xf numFmtId="4" fontId="4" fillId="40" borderId="15" xfId="0" applyNumberFormat="1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Alignment="1">
      <alignment/>
    </xf>
    <xf numFmtId="180" fontId="4" fillId="0" borderId="10" xfId="0" applyNumberFormat="1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180" fontId="4" fillId="0" borderId="16" xfId="0" applyNumberFormat="1" applyFont="1" applyBorder="1" applyAlignment="1" applyProtection="1">
      <alignment horizontal="center" vertical="center"/>
      <protection locked="0"/>
    </xf>
    <xf numFmtId="180" fontId="4" fillId="0" borderId="16" xfId="0" applyNumberFormat="1" applyFont="1" applyBorder="1" applyAlignment="1" applyProtection="1">
      <alignment horizontal="center"/>
      <protection locked="0"/>
    </xf>
    <xf numFmtId="180" fontId="4" fillId="0" borderId="17" xfId="0" applyNumberFormat="1" applyFont="1" applyBorder="1" applyAlignment="1" applyProtection="1">
      <alignment horizontal="center" vertical="center"/>
      <protection locked="0"/>
    </xf>
    <xf numFmtId="180" fontId="4" fillId="0" borderId="10" xfId="0" applyNumberFormat="1" applyFont="1" applyBorder="1" applyAlignment="1" applyProtection="1">
      <alignment horizontal="center" vertical="center"/>
      <protection locked="0"/>
    </xf>
    <xf numFmtId="1" fontId="4" fillId="38" borderId="10" xfId="0" applyNumberFormat="1" applyFont="1" applyFill="1" applyBorder="1" applyAlignment="1">
      <alignment horizontal="center" vertical="center" wrapText="1"/>
    </xf>
    <xf numFmtId="181" fontId="4" fillId="0" borderId="16" xfId="0" applyNumberFormat="1" applyFont="1" applyBorder="1" applyAlignment="1" applyProtection="1">
      <alignment horizontal="center" vertical="center"/>
      <protection locked="0"/>
    </xf>
    <xf numFmtId="181" fontId="4" fillId="0" borderId="16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0" fontId="8" fillId="36" borderId="18" xfId="0" applyNumberFormat="1" applyFont="1" applyFill="1" applyBorder="1" applyAlignment="1" applyProtection="1">
      <alignment horizontal="center" vertical="center" wrapText="1"/>
      <protection/>
    </xf>
    <xf numFmtId="0" fontId="8" fillId="36" borderId="19" xfId="0" applyNumberFormat="1" applyFont="1" applyFill="1" applyBorder="1" applyAlignment="1" applyProtection="1">
      <alignment horizontal="center" vertical="center" wrapText="1"/>
      <protection/>
    </xf>
    <xf numFmtId="0" fontId="8" fillId="36" borderId="20" xfId="0" applyNumberFormat="1" applyFont="1" applyFill="1" applyBorder="1" applyAlignment="1" applyProtection="1">
      <alignment horizontal="center" vertical="center" wrapText="1"/>
      <protection/>
    </xf>
    <xf numFmtId="0" fontId="8" fillId="36" borderId="21" xfId="0" applyNumberFormat="1" applyFont="1" applyFill="1" applyBorder="1" applyAlignment="1" applyProtection="1">
      <alignment horizontal="center" vertical="center" wrapText="1"/>
      <protection/>
    </xf>
    <xf numFmtId="0" fontId="8" fillId="36" borderId="12" xfId="0" applyNumberFormat="1" applyFont="1" applyFill="1" applyBorder="1" applyAlignment="1" applyProtection="1">
      <alignment horizontal="center" vertical="center" wrapText="1"/>
      <protection/>
    </xf>
    <xf numFmtId="0" fontId="8" fillId="36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right"/>
    </xf>
    <xf numFmtId="4" fontId="4" fillId="40" borderId="14" xfId="0" applyNumberFormat="1" applyFont="1" applyFill="1" applyBorder="1" applyAlignment="1">
      <alignment horizontal="center" vertical="center" wrapText="1"/>
    </xf>
    <xf numFmtId="4" fontId="4" fillId="40" borderId="15" xfId="0" applyNumberFormat="1" applyFont="1" applyFill="1" applyBorder="1" applyAlignment="1">
      <alignment horizontal="center" vertical="center" wrapText="1"/>
    </xf>
    <xf numFmtId="4" fontId="4" fillId="4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 wrapText="1"/>
    </xf>
    <xf numFmtId="0" fontId="8" fillId="36" borderId="20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8" fillId="36" borderId="22" xfId="0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181" fontId="8" fillId="0" borderId="18" xfId="0" applyNumberFormat="1" applyFont="1" applyBorder="1" applyAlignment="1">
      <alignment horizontal="center" vertical="center" wrapText="1"/>
    </xf>
    <xf numFmtId="181" fontId="8" fillId="0" borderId="19" xfId="0" applyNumberFormat="1" applyFont="1" applyBorder="1" applyAlignment="1">
      <alignment horizontal="center" vertical="center" wrapText="1"/>
    </xf>
    <xf numFmtId="181" fontId="8" fillId="0" borderId="12" xfId="0" applyNumberFormat="1" applyFont="1" applyBorder="1" applyAlignment="1">
      <alignment horizontal="center" vertical="center" wrapText="1"/>
    </xf>
    <xf numFmtId="181" fontId="8" fillId="0" borderId="22" xfId="0" applyNumberFormat="1" applyFont="1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4" fillId="35" borderId="25" xfId="0" applyNumberFormat="1" applyFont="1" applyFill="1" applyBorder="1" applyAlignment="1">
      <alignment horizontal="center" vertical="center" textRotation="90" wrapText="1"/>
    </xf>
    <xf numFmtId="4" fontId="4" fillId="35" borderId="13" xfId="0" applyNumberFormat="1" applyFont="1" applyFill="1" applyBorder="1" applyAlignment="1">
      <alignment horizontal="center" vertical="center" textRotation="90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left" vertical="center" wrapText="1"/>
    </xf>
    <xf numFmtId="4" fontId="4" fillId="0" borderId="15" xfId="0" applyNumberFormat="1" applyFont="1" applyBorder="1" applyAlignment="1">
      <alignment horizontal="left" vertical="center" wrapText="1"/>
    </xf>
    <xf numFmtId="4" fontId="4" fillId="0" borderId="23" xfId="0" applyNumberFormat="1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9" borderId="18" xfId="0" applyNumberFormat="1" applyFont="1" applyFill="1" applyBorder="1" applyAlignment="1" applyProtection="1">
      <alignment horizontal="center" vertical="center" wrapText="1"/>
      <protection/>
    </xf>
    <xf numFmtId="0" fontId="8" fillId="39" borderId="24" xfId="0" applyNumberFormat="1" applyFont="1" applyFill="1" applyBorder="1" applyAlignment="1" applyProtection="1">
      <alignment horizontal="center" vertical="center" wrapText="1"/>
      <protection/>
    </xf>
    <xf numFmtId="0" fontId="8" fillId="39" borderId="19" xfId="0" applyNumberFormat="1" applyFont="1" applyFill="1" applyBorder="1" applyAlignment="1" applyProtection="1">
      <alignment horizontal="center" vertical="center" wrapText="1"/>
      <protection/>
    </xf>
    <xf numFmtId="0" fontId="8" fillId="39" borderId="12" xfId="0" applyNumberFormat="1" applyFont="1" applyFill="1" applyBorder="1" applyAlignment="1" applyProtection="1">
      <alignment horizontal="center" vertical="center" wrapText="1"/>
      <protection/>
    </xf>
    <xf numFmtId="0" fontId="8" fillId="39" borderId="11" xfId="0" applyNumberFormat="1" applyFont="1" applyFill="1" applyBorder="1" applyAlignment="1" applyProtection="1">
      <alignment horizontal="center" vertical="center" wrapText="1"/>
      <protection/>
    </xf>
    <xf numFmtId="0" fontId="8" fillId="39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 applyProtection="1">
      <alignment horizontal="center" vertical="center" wrapText="1"/>
      <protection/>
    </xf>
    <xf numFmtId="0" fontId="8" fillId="0" borderId="15" xfId="0" applyNumberFormat="1" applyFont="1" applyBorder="1" applyAlignment="1" applyProtection="1">
      <alignment horizontal="center" vertical="center" wrapText="1"/>
      <protection/>
    </xf>
    <xf numFmtId="0" fontId="8" fillId="0" borderId="23" xfId="0" applyNumberFormat="1" applyFont="1" applyBorder="1" applyAlignment="1" applyProtection="1">
      <alignment horizontal="center" vertical="center" wrapText="1"/>
      <protection/>
    </xf>
    <xf numFmtId="0" fontId="8" fillId="39" borderId="14" xfId="0" applyFont="1" applyFill="1" applyBorder="1" applyAlignment="1" applyProtection="1">
      <alignment horizontal="center" vertical="center" wrapText="1"/>
      <protection/>
    </xf>
    <xf numFmtId="0" fontId="8" fillId="39" borderId="15" xfId="0" applyFont="1" applyFill="1" applyBorder="1" applyAlignment="1" applyProtection="1">
      <alignment horizontal="center" vertical="center" wrapText="1"/>
      <protection/>
    </xf>
    <xf numFmtId="0" fontId="8" fillId="39" borderId="23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4" fontId="4" fillId="34" borderId="25" xfId="0" applyNumberFormat="1" applyFont="1" applyFill="1" applyBorder="1" applyAlignment="1">
      <alignment horizontal="center" vertical="center" wrapText="1"/>
    </xf>
    <xf numFmtId="4" fontId="4" fillId="34" borderId="13" xfId="0" applyNumberFormat="1" applyFont="1" applyFill="1" applyBorder="1" applyAlignment="1">
      <alignment horizontal="center" vertical="center" wrapText="1"/>
    </xf>
    <xf numFmtId="0" fontId="4" fillId="35" borderId="25" xfId="0" applyFont="1" applyFill="1" applyBorder="1" applyAlignment="1" applyProtection="1">
      <alignment horizontal="center" vertical="center" wrapText="1"/>
      <protection/>
    </xf>
    <xf numFmtId="0" fontId="4" fillId="35" borderId="13" xfId="0" applyFont="1" applyFill="1" applyBorder="1" applyAlignment="1" applyProtection="1">
      <alignment horizontal="center" vertical="center" wrapText="1"/>
      <protection/>
    </xf>
    <xf numFmtId="4" fontId="4" fillId="36" borderId="25" xfId="0" applyNumberFormat="1" applyFont="1" applyFill="1" applyBorder="1" applyAlignment="1">
      <alignment horizontal="center" vertical="center" wrapText="1"/>
    </xf>
    <xf numFmtId="4" fontId="4" fillId="36" borderId="13" xfId="0" applyNumberFormat="1" applyFont="1" applyFill="1" applyBorder="1" applyAlignment="1">
      <alignment horizontal="center" vertical="center" wrapText="1"/>
    </xf>
    <xf numFmtId="4" fontId="4" fillId="34" borderId="25" xfId="0" applyNumberFormat="1" applyFont="1" applyFill="1" applyBorder="1" applyAlignment="1">
      <alignment horizontal="center" vertical="center" textRotation="90" wrapText="1"/>
    </xf>
    <xf numFmtId="4" fontId="4" fillId="34" borderId="13" xfId="0" applyNumberFormat="1" applyFont="1" applyFill="1" applyBorder="1" applyAlignment="1">
      <alignment horizontal="center" vertical="center" textRotation="90" wrapText="1"/>
    </xf>
    <xf numFmtId="0" fontId="4" fillId="35" borderId="25" xfId="0" applyFont="1" applyFill="1" applyBorder="1" applyAlignment="1" applyProtection="1">
      <alignment horizontal="center" vertical="center" textRotation="90" wrapText="1"/>
      <protection/>
    </xf>
    <xf numFmtId="0" fontId="4" fillId="35" borderId="13" xfId="0" applyFont="1" applyFill="1" applyBorder="1" applyAlignment="1" applyProtection="1">
      <alignment horizontal="center" vertical="center" textRotation="90" wrapText="1"/>
      <protection/>
    </xf>
    <xf numFmtId="4" fontId="4" fillId="36" borderId="25" xfId="0" applyNumberFormat="1" applyFont="1" applyFill="1" applyBorder="1" applyAlignment="1">
      <alignment horizontal="center" vertical="center" textRotation="90" wrapText="1"/>
    </xf>
    <xf numFmtId="4" fontId="4" fillId="36" borderId="13" xfId="0" applyNumberFormat="1" applyFont="1" applyFill="1" applyBorder="1" applyAlignment="1">
      <alignment horizontal="center" vertical="center" textRotation="90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361950</xdr:colOff>
      <xdr:row>22</xdr:row>
      <xdr:rowOff>0</xdr:rowOff>
    </xdr:from>
    <xdr:ext cx="762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86700" y="7000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13</xdr:row>
      <xdr:rowOff>180975</xdr:rowOff>
    </xdr:from>
    <xdr:ext cx="7620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86700" y="48863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1" sqref="B11:B124"/>
    </sheetView>
  </sheetViews>
  <sheetFormatPr defaultColWidth="9.140625" defaultRowHeight="12.75"/>
  <cols>
    <col min="1" max="1" width="4.7109375" style="7" customWidth="1"/>
    <col min="2" max="2" width="18.8515625" style="7" customWidth="1"/>
    <col min="3" max="3" width="11.8515625" style="7" customWidth="1"/>
    <col min="4" max="4" width="11.7109375" style="7" customWidth="1"/>
    <col min="5" max="5" width="11.140625" style="7" customWidth="1"/>
    <col min="6" max="7" width="11.28125" style="7" customWidth="1"/>
    <col min="8" max="9" width="10.8515625" style="7" customWidth="1"/>
    <col min="10" max="10" width="11.140625" style="7" customWidth="1"/>
    <col min="11" max="12" width="9.7109375" style="7" customWidth="1"/>
    <col min="13" max="13" width="10.00390625" style="7" customWidth="1"/>
    <col min="14" max="16" width="9.7109375" style="7" customWidth="1"/>
    <col min="17" max="17" width="10.00390625" style="7" customWidth="1"/>
    <col min="18" max="18" width="10.140625" style="14" customWidth="1"/>
    <col min="19" max="19" width="10.00390625" style="7" customWidth="1"/>
    <col min="20" max="20" width="9.7109375" style="7" bestFit="1" customWidth="1"/>
    <col min="21" max="21" width="12.00390625" style="7" customWidth="1"/>
    <col min="22" max="22" width="10.7109375" style="7" customWidth="1"/>
    <col min="23" max="23" width="11.140625" style="7" customWidth="1"/>
    <col min="24" max="24" width="10.00390625" style="7" customWidth="1"/>
    <col min="25" max="28" width="9.57421875" style="7" bestFit="1" customWidth="1"/>
    <col min="29" max="29" width="10.8515625" style="7" bestFit="1" customWidth="1"/>
    <col min="30" max="30" width="9.8515625" style="7" bestFit="1" customWidth="1"/>
    <col min="31" max="31" width="11.8515625" style="7" bestFit="1" customWidth="1"/>
    <col min="32" max="32" width="10.57421875" style="7" customWidth="1"/>
    <col min="33" max="35" width="9.57421875" style="7" bestFit="1" customWidth="1"/>
    <col min="36" max="36" width="10.28125" style="7" bestFit="1" customWidth="1"/>
    <col min="37" max="37" width="9.7109375" style="7" bestFit="1" customWidth="1"/>
    <col min="38" max="38" width="9.421875" style="7" bestFit="1" customWidth="1"/>
    <col min="39" max="16384" width="9.140625" style="7" customWidth="1"/>
  </cols>
  <sheetData>
    <row r="1" spans="1:38" ht="17.25">
      <c r="A1" s="75" t="s">
        <v>154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3"/>
      <c r="O1" s="4"/>
      <c r="P1" s="4"/>
      <c r="Q1" s="4"/>
      <c r="R1" s="4"/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6"/>
      <c r="AL1" s="6"/>
    </row>
    <row r="2" spans="1:38" ht="48" customHeight="1">
      <c r="A2" s="76" t="s">
        <v>196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16"/>
      <c r="O2" s="8"/>
      <c r="P2" s="8"/>
      <c r="Q2" s="8"/>
      <c r="R2" s="8"/>
      <c r="S2" s="8"/>
      <c r="T2" s="8"/>
      <c r="U2" s="8"/>
      <c r="V2" s="8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6"/>
      <c r="AL2" s="6"/>
    </row>
    <row r="3" spans="1:38" ht="13.5" customHeight="1">
      <c r="A3" s="6"/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1"/>
      <c r="O3" s="6"/>
      <c r="P3" s="6"/>
      <c r="Q3" s="6"/>
      <c r="R3" s="107" t="s">
        <v>11</v>
      </c>
      <c r="S3" s="107"/>
      <c r="T3" s="6"/>
      <c r="U3" s="103"/>
      <c r="V3" s="103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ht="35.25" customHeight="1">
      <c r="A4" s="88" t="s">
        <v>186</v>
      </c>
      <c r="B4" s="89" t="s">
        <v>153</v>
      </c>
      <c r="C4" s="97" t="s">
        <v>128</v>
      </c>
      <c r="D4" s="98"/>
      <c r="E4" s="104" t="s">
        <v>129</v>
      </c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</row>
    <row r="5" spans="1:38" ht="27" customHeight="1">
      <c r="A5" s="88"/>
      <c r="B5" s="89"/>
      <c r="C5" s="99"/>
      <c r="D5" s="100"/>
      <c r="E5" s="83" t="s">
        <v>130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5"/>
      <c r="U5" s="108" t="s">
        <v>131</v>
      </c>
      <c r="V5" s="109"/>
      <c r="W5" s="83" t="s">
        <v>132</v>
      </c>
      <c r="X5" s="84"/>
      <c r="Y5" s="84"/>
      <c r="Z5" s="84"/>
      <c r="AA5" s="84"/>
      <c r="AB5" s="85"/>
      <c r="AC5" s="83" t="s">
        <v>133</v>
      </c>
      <c r="AD5" s="84"/>
      <c r="AE5" s="84"/>
      <c r="AF5" s="84"/>
      <c r="AG5" s="84"/>
      <c r="AH5" s="85"/>
      <c r="AI5" s="77" t="s">
        <v>134</v>
      </c>
      <c r="AJ5" s="78"/>
      <c r="AK5" s="108" t="s">
        <v>135</v>
      </c>
      <c r="AL5" s="109"/>
    </row>
    <row r="6" spans="1:38" ht="12.75" customHeight="1">
      <c r="A6" s="88"/>
      <c r="B6" s="89"/>
      <c r="C6" s="99"/>
      <c r="D6" s="100"/>
      <c r="E6" s="94" t="s">
        <v>136</v>
      </c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  <c r="U6" s="110"/>
      <c r="V6" s="111"/>
      <c r="W6" s="94" t="s">
        <v>136</v>
      </c>
      <c r="X6" s="95"/>
      <c r="Y6" s="95"/>
      <c r="Z6" s="95"/>
      <c r="AA6" s="95"/>
      <c r="AB6" s="96"/>
      <c r="AC6" s="77" t="s">
        <v>137</v>
      </c>
      <c r="AD6" s="78"/>
      <c r="AE6" s="77" t="s">
        <v>138</v>
      </c>
      <c r="AF6" s="86"/>
      <c r="AG6" s="86"/>
      <c r="AH6" s="78"/>
      <c r="AI6" s="79"/>
      <c r="AJ6" s="80"/>
      <c r="AK6" s="110"/>
      <c r="AL6" s="111"/>
    </row>
    <row r="7" spans="1:38" ht="30" customHeight="1">
      <c r="A7" s="88"/>
      <c r="B7" s="89"/>
      <c r="C7" s="99"/>
      <c r="D7" s="100"/>
      <c r="E7" s="83" t="s">
        <v>139</v>
      </c>
      <c r="F7" s="84"/>
      <c r="G7" s="84"/>
      <c r="H7" s="85"/>
      <c r="I7" s="90" t="s">
        <v>140</v>
      </c>
      <c r="J7" s="91"/>
      <c r="K7" s="90" t="s">
        <v>141</v>
      </c>
      <c r="L7" s="91"/>
      <c r="M7" s="90" t="s">
        <v>142</v>
      </c>
      <c r="N7" s="91"/>
      <c r="O7" s="90" t="s">
        <v>143</v>
      </c>
      <c r="P7" s="91"/>
      <c r="Q7" s="90" t="s">
        <v>144</v>
      </c>
      <c r="R7" s="91"/>
      <c r="S7" s="90" t="s">
        <v>145</v>
      </c>
      <c r="T7" s="91"/>
      <c r="U7" s="110"/>
      <c r="V7" s="111"/>
      <c r="W7" s="77" t="s">
        <v>146</v>
      </c>
      <c r="X7" s="78"/>
      <c r="Y7" s="77" t="s">
        <v>147</v>
      </c>
      <c r="Z7" s="78"/>
      <c r="AA7" s="115" t="s">
        <v>148</v>
      </c>
      <c r="AB7" s="116"/>
      <c r="AC7" s="79"/>
      <c r="AD7" s="80"/>
      <c r="AE7" s="81"/>
      <c r="AF7" s="87"/>
      <c r="AG7" s="87"/>
      <c r="AH7" s="82"/>
      <c r="AI7" s="79"/>
      <c r="AJ7" s="80"/>
      <c r="AK7" s="110"/>
      <c r="AL7" s="111"/>
    </row>
    <row r="8" spans="1:38" ht="102" customHeight="1">
      <c r="A8" s="88"/>
      <c r="B8" s="89"/>
      <c r="C8" s="101"/>
      <c r="D8" s="102"/>
      <c r="E8" s="119" t="s">
        <v>149</v>
      </c>
      <c r="F8" s="120"/>
      <c r="G8" s="119" t="s">
        <v>150</v>
      </c>
      <c r="H8" s="120"/>
      <c r="I8" s="92"/>
      <c r="J8" s="93"/>
      <c r="K8" s="92"/>
      <c r="L8" s="93"/>
      <c r="M8" s="92"/>
      <c r="N8" s="93"/>
      <c r="O8" s="92"/>
      <c r="P8" s="93"/>
      <c r="Q8" s="92"/>
      <c r="R8" s="93"/>
      <c r="S8" s="92"/>
      <c r="T8" s="93"/>
      <c r="U8" s="112"/>
      <c r="V8" s="113"/>
      <c r="W8" s="81"/>
      <c r="X8" s="82"/>
      <c r="Y8" s="81"/>
      <c r="Z8" s="82"/>
      <c r="AA8" s="117"/>
      <c r="AB8" s="118"/>
      <c r="AC8" s="81"/>
      <c r="AD8" s="82"/>
      <c r="AE8" s="83" t="s">
        <v>151</v>
      </c>
      <c r="AF8" s="85"/>
      <c r="AG8" s="83" t="s">
        <v>152</v>
      </c>
      <c r="AH8" s="85"/>
      <c r="AI8" s="81"/>
      <c r="AJ8" s="82"/>
      <c r="AK8" s="112"/>
      <c r="AL8" s="113"/>
    </row>
    <row r="9" spans="1:38" ht="63" customHeight="1">
      <c r="A9" s="88"/>
      <c r="B9" s="89"/>
      <c r="C9" s="43" t="s">
        <v>12</v>
      </c>
      <c r="D9" s="43" t="s">
        <v>13</v>
      </c>
      <c r="E9" s="53" t="s">
        <v>12</v>
      </c>
      <c r="F9" s="43" t="s">
        <v>13</v>
      </c>
      <c r="G9" s="53" t="s">
        <v>12</v>
      </c>
      <c r="H9" s="43" t="s">
        <v>13</v>
      </c>
      <c r="I9" s="53" t="s">
        <v>12</v>
      </c>
      <c r="J9" s="43" t="s">
        <v>13</v>
      </c>
      <c r="K9" s="53" t="s">
        <v>12</v>
      </c>
      <c r="L9" s="43" t="s">
        <v>13</v>
      </c>
      <c r="M9" s="53" t="s">
        <v>12</v>
      </c>
      <c r="N9" s="43" t="s">
        <v>13</v>
      </c>
      <c r="O9" s="53" t="s">
        <v>12</v>
      </c>
      <c r="P9" s="43" t="s">
        <v>13</v>
      </c>
      <c r="Q9" s="53" t="s">
        <v>12</v>
      </c>
      <c r="R9" s="54" t="s">
        <v>13</v>
      </c>
      <c r="S9" s="53" t="s">
        <v>12</v>
      </c>
      <c r="T9" s="43" t="s">
        <v>13</v>
      </c>
      <c r="U9" s="53" t="s">
        <v>12</v>
      </c>
      <c r="V9" s="43" t="s">
        <v>13</v>
      </c>
      <c r="W9" s="53" t="s">
        <v>12</v>
      </c>
      <c r="X9" s="43" t="s">
        <v>13</v>
      </c>
      <c r="Y9" s="53" t="s">
        <v>12</v>
      </c>
      <c r="Z9" s="43" t="s">
        <v>13</v>
      </c>
      <c r="AA9" s="53" t="s">
        <v>12</v>
      </c>
      <c r="AB9" s="43" t="s">
        <v>13</v>
      </c>
      <c r="AC9" s="53" t="s">
        <v>12</v>
      </c>
      <c r="AD9" s="43" t="s">
        <v>13</v>
      </c>
      <c r="AE9" s="53" t="s">
        <v>12</v>
      </c>
      <c r="AF9" s="43" t="s">
        <v>13</v>
      </c>
      <c r="AG9" s="53" t="s">
        <v>12</v>
      </c>
      <c r="AH9" s="43" t="s">
        <v>13</v>
      </c>
      <c r="AI9" s="53" t="s">
        <v>12</v>
      </c>
      <c r="AJ9" s="43" t="s">
        <v>13</v>
      </c>
      <c r="AK9" s="53" t="s">
        <v>12</v>
      </c>
      <c r="AL9" s="43" t="s">
        <v>13</v>
      </c>
    </row>
    <row r="10" spans="1:38" ht="13.5">
      <c r="A10" s="46"/>
      <c r="B10" s="47">
        <v>1</v>
      </c>
      <c r="C10" s="47">
        <v>2</v>
      </c>
      <c r="D10" s="47">
        <v>3</v>
      </c>
      <c r="E10" s="48">
        <v>4</v>
      </c>
      <c r="F10" s="47">
        <v>5</v>
      </c>
      <c r="G10" s="47">
        <v>6</v>
      </c>
      <c r="H10" s="47">
        <v>7</v>
      </c>
      <c r="I10" s="47">
        <v>8</v>
      </c>
      <c r="J10" s="47">
        <v>9</v>
      </c>
      <c r="K10" s="47">
        <v>10</v>
      </c>
      <c r="L10" s="47">
        <v>11</v>
      </c>
      <c r="M10" s="47">
        <v>12</v>
      </c>
      <c r="N10" s="47">
        <v>13</v>
      </c>
      <c r="O10" s="47">
        <v>14</v>
      </c>
      <c r="P10" s="47">
        <v>15</v>
      </c>
      <c r="Q10" s="47">
        <v>16</v>
      </c>
      <c r="R10" s="55">
        <v>17</v>
      </c>
      <c r="S10" s="47">
        <v>18</v>
      </c>
      <c r="T10" s="47">
        <v>19</v>
      </c>
      <c r="U10" s="47">
        <v>20</v>
      </c>
      <c r="V10" s="47">
        <v>21</v>
      </c>
      <c r="W10" s="48">
        <v>22</v>
      </c>
      <c r="X10" s="47">
        <v>23</v>
      </c>
      <c r="Y10" s="47">
        <v>24</v>
      </c>
      <c r="Z10" s="47">
        <v>25</v>
      </c>
      <c r="AA10" s="47">
        <v>26</v>
      </c>
      <c r="AB10" s="47">
        <v>27</v>
      </c>
      <c r="AC10" s="47">
        <v>28</v>
      </c>
      <c r="AD10" s="47">
        <v>29</v>
      </c>
      <c r="AE10" s="47">
        <v>30</v>
      </c>
      <c r="AF10" s="47">
        <v>31</v>
      </c>
      <c r="AG10" s="47">
        <v>32</v>
      </c>
      <c r="AH10" s="47">
        <v>33</v>
      </c>
      <c r="AI10" s="47">
        <v>34</v>
      </c>
      <c r="AJ10" s="47">
        <v>35</v>
      </c>
      <c r="AK10" s="47">
        <v>36</v>
      </c>
      <c r="AL10" s="47">
        <v>37</v>
      </c>
    </row>
    <row r="11" spans="1:38" s="12" customFormat="1" ht="11.25" customHeight="1">
      <c r="A11" s="72">
        <v>1</v>
      </c>
      <c r="B11" s="38" t="s">
        <v>14</v>
      </c>
      <c r="C11" s="66">
        <f>U11+AK11-Sheet2!AW9</f>
        <v>313249.30000000005</v>
      </c>
      <c r="D11" s="66">
        <f aca="true" t="shared" si="0" ref="D11:D42">V11+AL11-AJ11</f>
        <v>40166.543</v>
      </c>
      <c r="E11" s="68">
        <v>58360</v>
      </c>
      <c r="F11" s="68">
        <v>13266.97</v>
      </c>
      <c r="G11" s="68">
        <v>14790</v>
      </c>
      <c r="H11" s="68">
        <v>2786.889</v>
      </c>
      <c r="I11" s="68">
        <v>214849</v>
      </c>
      <c r="J11" s="68">
        <v>20854.876</v>
      </c>
      <c r="K11" s="68">
        <v>0</v>
      </c>
      <c r="L11" s="68">
        <v>0</v>
      </c>
      <c r="M11" s="68">
        <v>1862.4</v>
      </c>
      <c r="N11" s="68">
        <v>132.5</v>
      </c>
      <c r="O11" s="68">
        <v>900</v>
      </c>
      <c r="P11" s="68">
        <v>30</v>
      </c>
      <c r="Q11" s="68">
        <v>12100</v>
      </c>
      <c r="R11" s="68">
        <v>2230</v>
      </c>
      <c r="S11" s="68">
        <v>16450</v>
      </c>
      <c r="T11" s="68">
        <v>0</v>
      </c>
      <c r="U11" s="67">
        <f>E11+G11+I11+K11+M11+O11+Q11+S11+AI11</f>
        <v>319311.4</v>
      </c>
      <c r="V11" s="67">
        <f aca="true" t="shared" si="1" ref="V11:V74">F11+H11+J11+L11+N11+P11+R11+T11+AJ11</f>
        <v>39301.235</v>
      </c>
      <c r="W11" s="69">
        <v>123550</v>
      </c>
      <c r="X11" s="69">
        <v>3941.969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-120</v>
      </c>
      <c r="AE11" s="69">
        <v>-113612.1</v>
      </c>
      <c r="AF11" s="69">
        <v>-2956.661</v>
      </c>
      <c r="AG11" s="69">
        <v>0</v>
      </c>
      <c r="AH11" s="69">
        <v>0</v>
      </c>
      <c r="AI11" s="69">
        <v>0</v>
      </c>
      <c r="AJ11" s="69">
        <v>0</v>
      </c>
      <c r="AK11" s="67">
        <f>AG11++AE11+AC11+AA11+Y11+W11</f>
        <v>9937.899999999994</v>
      </c>
      <c r="AL11" s="67">
        <f>AH11++AF11+AD11+AB11+Z11+X11</f>
        <v>865.308</v>
      </c>
    </row>
    <row r="12" spans="1:38" s="12" customFormat="1" ht="11.25" customHeight="1">
      <c r="A12" s="72">
        <v>2</v>
      </c>
      <c r="B12" s="38" t="s">
        <v>15</v>
      </c>
      <c r="C12" s="66">
        <f>U12+AK12-Sheet2!AW10</f>
        <v>29559.3</v>
      </c>
      <c r="D12" s="66">
        <f t="shared" si="0"/>
        <v>5196.645</v>
      </c>
      <c r="E12" s="68">
        <v>14381.5</v>
      </c>
      <c r="F12" s="68">
        <v>3309.53</v>
      </c>
      <c r="G12" s="68">
        <v>2551.2</v>
      </c>
      <c r="H12" s="68">
        <v>612.48</v>
      </c>
      <c r="I12" s="68">
        <v>8377.3</v>
      </c>
      <c r="J12" s="68">
        <v>709.635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1950</v>
      </c>
      <c r="R12" s="68">
        <v>565</v>
      </c>
      <c r="S12" s="68">
        <v>250</v>
      </c>
      <c r="T12" s="68">
        <v>0</v>
      </c>
      <c r="U12" s="67">
        <f aca="true" t="shared" si="2" ref="U12:V75">E12+G12+I12+K12+M12+O12+Q12+S12+AI12</f>
        <v>28960</v>
      </c>
      <c r="V12" s="67">
        <f t="shared" si="1"/>
        <v>5196.645</v>
      </c>
      <c r="W12" s="69">
        <v>14950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0</v>
      </c>
      <c r="AE12" s="69">
        <v>-12900.7</v>
      </c>
      <c r="AF12" s="69">
        <v>0</v>
      </c>
      <c r="AG12" s="69">
        <v>0</v>
      </c>
      <c r="AH12" s="69">
        <v>0</v>
      </c>
      <c r="AI12" s="69">
        <v>1450</v>
      </c>
      <c r="AJ12" s="69">
        <v>0</v>
      </c>
      <c r="AK12" s="67">
        <f aca="true" t="shared" si="3" ref="AK12:AK75">AG12++AE12+AC12+AA12+Y12+W12</f>
        <v>2049.2999999999993</v>
      </c>
      <c r="AL12" s="67">
        <f aca="true" t="shared" si="4" ref="AL12:AL75">AH12++AF12+AD12+AB12+Z12+X12</f>
        <v>0</v>
      </c>
    </row>
    <row r="13" spans="1:38" s="12" customFormat="1" ht="11.25" customHeight="1">
      <c r="A13" s="72">
        <v>3</v>
      </c>
      <c r="B13" s="38" t="s">
        <v>16</v>
      </c>
      <c r="C13" s="66">
        <f>U13+AK13-Sheet2!AW11</f>
        <v>7594.4</v>
      </c>
      <c r="D13" s="66">
        <f t="shared" si="0"/>
        <v>672.5</v>
      </c>
      <c r="E13" s="68">
        <v>3330</v>
      </c>
      <c r="F13" s="68">
        <v>550</v>
      </c>
      <c r="G13" s="68">
        <v>740</v>
      </c>
      <c r="H13" s="68">
        <v>122.5</v>
      </c>
      <c r="I13" s="68">
        <v>582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100</v>
      </c>
      <c r="R13" s="68">
        <v>0</v>
      </c>
      <c r="S13" s="68">
        <v>50</v>
      </c>
      <c r="T13" s="68">
        <v>0</v>
      </c>
      <c r="U13" s="67">
        <f t="shared" si="2"/>
        <v>5502</v>
      </c>
      <c r="V13" s="67">
        <f t="shared" si="1"/>
        <v>672.5</v>
      </c>
      <c r="W13" s="69">
        <v>4792.4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D13" s="69">
        <v>0</v>
      </c>
      <c r="AE13" s="69">
        <v>-2000</v>
      </c>
      <c r="AF13" s="69">
        <v>0</v>
      </c>
      <c r="AG13" s="69">
        <v>0</v>
      </c>
      <c r="AH13" s="69">
        <v>0</v>
      </c>
      <c r="AI13" s="69">
        <v>700</v>
      </c>
      <c r="AJ13" s="69">
        <v>0</v>
      </c>
      <c r="AK13" s="67">
        <f t="shared" si="3"/>
        <v>2792.3999999999996</v>
      </c>
      <c r="AL13" s="67">
        <f t="shared" si="4"/>
        <v>0</v>
      </c>
    </row>
    <row r="14" spans="1:38" s="12" customFormat="1" ht="11.25" customHeight="1">
      <c r="A14" s="72">
        <v>4</v>
      </c>
      <c r="B14" s="38" t="s">
        <v>17</v>
      </c>
      <c r="C14" s="66">
        <f>U14+AK14-Sheet2!AW12</f>
        <v>16826.5</v>
      </c>
      <c r="D14" s="66">
        <f t="shared" si="0"/>
        <v>2934.078</v>
      </c>
      <c r="E14" s="68">
        <v>9380</v>
      </c>
      <c r="F14" s="68">
        <v>2173.942</v>
      </c>
      <c r="G14" s="68">
        <v>2020</v>
      </c>
      <c r="H14" s="68">
        <v>495.136</v>
      </c>
      <c r="I14" s="68">
        <v>2157.8</v>
      </c>
      <c r="J14" s="68">
        <v>135</v>
      </c>
      <c r="K14" s="68">
        <v>0</v>
      </c>
      <c r="L14" s="68">
        <v>0</v>
      </c>
      <c r="M14" s="68">
        <v>0</v>
      </c>
      <c r="N14" s="68">
        <v>0</v>
      </c>
      <c r="O14" s="68">
        <v>800</v>
      </c>
      <c r="P14" s="68">
        <v>0</v>
      </c>
      <c r="Q14" s="68">
        <v>1400</v>
      </c>
      <c r="R14" s="68">
        <v>130</v>
      </c>
      <c r="S14" s="68">
        <v>0</v>
      </c>
      <c r="T14" s="68">
        <v>0</v>
      </c>
      <c r="U14" s="67">
        <f t="shared" si="2"/>
        <v>16607.8</v>
      </c>
      <c r="V14" s="67">
        <f t="shared" si="1"/>
        <v>2934.078</v>
      </c>
      <c r="W14" s="69">
        <v>2768.7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9">
        <v>-1000</v>
      </c>
      <c r="AD14" s="69">
        <v>0</v>
      </c>
      <c r="AE14" s="69">
        <v>-700</v>
      </c>
      <c r="AF14" s="69">
        <v>0</v>
      </c>
      <c r="AG14" s="69">
        <v>0</v>
      </c>
      <c r="AH14" s="69">
        <v>0</v>
      </c>
      <c r="AI14" s="69">
        <v>850</v>
      </c>
      <c r="AJ14" s="69">
        <v>0</v>
      </c>
      <c r="AK14" s="67">
        <f t="shared" si="3"/>
        <v>1068.6999999999998</v>
      </c>
      <c r="AL14" s="67">
        <f t="shared" si="4"/>
        <v>0</v>
      </c>
    </row>
    <row r="15" spans="1:38" s="12" customFormat="1" ht="11.25" customHeight="1">
      <c r="A15" s="72">
        <v>5</v>
      </c>
      <c r="B15" s="38" t="s">
        <v>18</v>
      </c>
      <c r="C15" s="66">
        <f>U15+AK15-Sheet2!AW13</f>
        <v>20312.3</v>
      </c>
      <c r="D15" s="66">
        <f t="shared" si="0"/>
        <v>3532.5</v>
      </c>
      <c r="E15" s="68">
        <v>11792</v>
      </c>
      <c r="F15" s="68">
        <v>2362.5</v>
      </c>
      <c r="G15" s="68">
        <v>2375.1</v>
      </c>
      <c r="H15" s="68">
        <v>510</v>
      </c>
      <c r="I15" s="68">
        <v>2607</v>
      </c>
      <c r="J15" s="68">
        <v>120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1761.9</v>
      </c>
      <c r="R15" s="68">
        <v>540</v>
      </c>
      <c r="S15" s="68">
        <v>0</v>
      </c>
      <c r="T15" s="68">
        <v>0</v>
      </c>
      <c r="U15" s="67">
        <f t="shared" si="2"/>
        <v>19636</v>
      </c>
      <c r="V15" s="67">
        <f t="shared" si="1"/>
        <v>3532.5</v>
      </c>
      <c r="W15" s="69">
        <v>1776.3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1100</v>
      </c>
      <c r="AJ15" s="69">
        <v>0</v>
      </c>
      <c r="AK15" s="67">
        <f t="shared" si="3"/>
        <v>1776.3</v>
      </c>
      <c r="AL15" s="67">
        <f t="shared" si="4"/>
        <v>0</v>
      </c>
    </row>
    <row r="16" spans="1:38" s="12" customFormat="1" ht="11.25" customHeight="1">
      <c r="A16" s="72">
        <v>6</v>
      </c>
      <c r="B16" s="38" t="s">
        <v>19</v>
      </c>
      <c r="C16" s="66">
        <f>U16+AK16-Sheet2!AW14</f>
        <v>30449.2</v>
      </c>
      <c r="D16" s="66">
        <f t="shared" si="0"/>
        <v>5613.906</v>
      </c>
      <c r="E16" s="68">
        <v>16791</v>
      </c>
      <c r="F16" s="68">
        <v>3758.54</v>
      </c>
      <c r="G16" s="68">
        <v>3398</v>
      </c>
      <c r="H16" s="68">
        <v>631.166</v>
      </c>
      <c r="I16" s="68">
        <v>4666</v>
      </c>
      <c r="J16" s="68">
        <v>559.2</v>
      </c>
      <c r="K16" s="68">
        <v>0</v>
      </c>
      <c r="L16" s="68">
        <v>0</v>
      </c>
      <c r="M16" s="68">
        <v>0</v>
      </c>
      <c r="N16" s="68">
        <v>0</v>
      </c>
      <c r="O16" s="68">
        <v>250</v>
      </c>
      <c r="P16" s="68">
        <v>0</v>
      </c>
      <c r="Q16" s="68">
        <v>2150</v>
      </c>
      <c r="R16" s="68">
        <v>110</v>
      </c>
      <c r="S16" s="68">
        <v>45</v>
      </c>
      <c r="T16" s="68">
        <v>0</v>
      </c>
      <c r="U16" s="67">
        <f t="shared" si="2"/>
        <v>28960.1</v>
      </c>
      <c r="V16" s="67">
        <f t="shared" si="1"/>
        <v>5058.906</v>
      </c>
      <c r="W16" s="69">
        <v>13349.2</v>
      </c>
      <c r="X16" s="69">
        <v>555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-10200</v>
      </c>
      <c r="AF16" s="69">
        <v>0</v>
      </c>
      <c r="AG16" s="69">
        <v>0</v>
      </c>
      <c r="AH16" s="69">
        <v>0</v>
      </c>
      <c r="AI16" s="69">
        <v>1660.1</v>
      </c>
      <c r="AJ16" s="69">
        <v>0</v>
      </c>
      <c r="AK16" s="67">
        <f t="shared" si="3"/>
        <v>3149.2000000000007</v>
      </c>
      <c r="AL16" s="67">
        <f t="shared" si="4"/>
        <v>555</v>
      </c>
    </row>
    <row r="17" spans="1:38" ht="11.25" customHeight="1">
      <c r="A17" s="72">
        <v>7</v>
      </c>
      <c r="B17" s="38" t="s">
        <v>20</v>
      </c>
      <c r="C17" s="66">
        <f>U17+AK17-Sheet2!AW15</f>
        <v>13018.8</v>
      </c>
      <c r="D17" s="66">
        <f t="shared" si="0"/>
        <v>1587.97</v>
      </c>
      <c r="E17" s="68">
        <v>7729.8</v>
      </c>
      <c r="F17" s="68">
        <v>1135</v>
      </c>
      <c r="G17" s="68">
        <v>1777</v>
      </c>
      <c r="H17" s="68">
        <v>258.27</v>
      </c>
      <c r="I17" s="68">
        <v>2300</v>
      </c>
      <c r="J17" s="68">
        <v>124.7</v>
      </c>
      <c r="K17" s="68">
        <v>0</v>
      </c>
      <c r="L17" s="68">
        <v>0</v>
      </c>
      <c r="M17" s="68">
        <v>0</v>
      </c>
      <c r="N17" s="68">
        <v>0</v>
      </c>
      <c r="O17" s="68">
        <v>400</v>
      </c>
      <c r="P17" s="68">
        <v>0</v>
      </c>
      <c r="Q17" s="68">
        <v>600</v>
      </c>
      <c r="R17" s="68">
        <v>70</v>
      </c>
      <c r="S17" s="68">
        <v>1700</v>
      </c>
      <c r="T17" s="68">
        <v>0</v>
      </c>
      <c r="U17" s="67">
        <f t="shared" si="2"/>
        <v>14506.8</v>
      </c>
      <c r="V17" s="67">
        <f t="shared" si="1"/>
        <v>1587.97</v>
      </c>
      <c r="W17" s="69">
        <v>90012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-90000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7">
        <f t="shared" si="3"/>
        <v>12</v>
      </c>
      <c r="AL17" s="67">
        <f t="shared" si="4"/>
        <v>0</v>
      </c>
    </row>
    <row r="18" spans="1:38" ht="11.25" customHeight="1">
      <c r="A18" s="72">
        <v>8</v>
      </c>
      <c r="B18" s="38" t="s">
        <v>21</v>
      </c>
      <c r="C18" s="66">
        <f>U18+AK18-Sheet2!AW16</f>
        <v>24321.1</v>
      </c>
      <c r="D18" s="66">
        <f t="shared" si="0"/>
        <v>4185.162</v>
      </c>
      <c r="E18" s="68">
        <v>12100</v>
      </c>
      <c r="F18" s="68">
        <v>2795.706</v>
      </c>
      <c r="G18" s="68">
        <v>2250</v>
      </c>
      <c r="H18" s="68">
        <v>525.856</v>
      </c>
      <c r="I18" s="68">
        <v>3838</v>
      </c>
      <c r="J18" s="68">
        <v>565.6</v>
      </c>
      <c r="K18" s="68">
        <v>0</v>
      </c>
      <c r="L18" s="68">
        <v>0</v>
      </c>
      <c r="M18" s="68">
        <v>0</v>
      </c>
      <c r="N18" s="68">
        <v>0</v>
      </c>
      <c r="O18" s="68">
        <v>800</v>
      </c>
      <c r="P18" s="68">
        <v>123</v>
      </c>
      <c r="Q18" s="68">
        <v>1500</v>
      </c>
      <c r="R18" s="68">
        <v>175</v>
      </c>
      <c r="S18" s="68">
        <v>0</v>
      </c>
      <c r="T18" s="68">
        <v>0</v>
      </c>
      <c r="U18" s="67">
        <f t="shared" si="2"/>
        <v>21888</v>
      </c>
      <c r="V18" s="67">
        <f t="shared" si="1"/>
        <v>4185.162</v>
      </c>
      <c r="W18" s="69">
        <v>11433.1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-7600</v>
      </c>
      <c r="AF18" s="69">
        <v>0</v>
      </c>
      <c r="AG18" s="69">
        <v>0</v>
      </c>
      <c r="AH18" s="69">
        <v>0</v>
      </c>
      <c r="AI18" s="69">
        <v>1400</v>
      </c>
      <c r="AJ18" s="69">
        <v>0</v>
      </c>
      <c r="AK18" s="67">
        <f t="shared" si="3"/>
        <v>3833.1000000000004</v>
      </c>
      <c r="AL18" s="67">
        <f t="shared" si="4"/>
        <v>0</v>
      </c>
    </row>
    <row r="19" spans="1:38" ht="11.25" customHeight="1">
      <c r="A19" s="72">
        <v>9</v>
      </c>
      <c r="B19" s="38" t="s">
        <v>22</v>
      </c>
      <c r="C19" s="66">
        <f>U19+AK19-Sheet2!AW17</f>
        <v>15589.2</v>
      </c>
      <c r="D19" s="66">
        <f t="shared" si="0"/>
        <v>2538.79</v>
      </c>
      <c r="E19" s="68">
        <v>8375</v>
      </c>
      <c r="F19" s="68">
        <v>2010</v>
      </c>
      <c r="G19" s="68">
        <v>1620</v>
      </c>
      <c r="H19" s="68">
        <v>388.5</v>
      </c>
      <c r="I19" s="68">
        <v>1979.6</v>
      </c>
      <c r="J19" s="68">
        <v>230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750</v>
      </c>
      <c r="R19" s="68">
        <v>0</v>
      </c>
      <c r="S19" s="68">
        <v>11</v>
      </c>
      <c r="T19" s="68">
        <v>0</v>
      </c>
      <c r="U19" s="67">
        <f t="shared" si="2"/>
        <v>14617.300000000001</v>
      </c>
      <c r="V19" s="67">
        <f t="shared" si="1"/>
        <v>2628.5</v>
      </c>
      <c r="W19" s="69">
        <v>5714.4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-2860.8</v>
      </c>
      <c r="AF19" s="69">
        <v>-89.71</v>
      </c>
      <c r="AG19" s="69">
        <v>0</v>
      </c>
      <c r="AH19" s="69">
        <v>0</v>
      </c>
      <c r="AI19" s="69">
        <v>1881.7</v>
      </c>
      <c r="AJ19" s="69">
        <v>0</v>
      </c>
      <c r="AK19" s="67">
        <f t="shared" si="3"/>
        <v>2853.5999999999995</v>
      </c>
      <c r="AL19" s="67">
        <f t="shared" si="4"/>
        <v>-89.71</v>
      </c>
    </row>
    <row r="20" spans="1:38" ht="11.25" customHeight="1">
      <c r="A20" s="72">
        <v>10</v>
      </c>
      <c r="B20" s="38" t="s">
        <v>23</v>
      </c>
      <c r="C20" s="66">
        <f>U20+AK20-Sheet2!AW18</f>
        <v>81790.6</v>
      </c>
      <c r="D20" s="66">
        <f t="shared" si="0"/>
        <v>20656.904000000002</v>
      </c>
      <c r="E20" s="68">
        <v>18420</v>
      </c>
      <c r="F20" s="68">
        <v>4228.739</v>
      </c>
      <c r="G20" s="68">
        <v>3500</v>
      </c>
      <c r="H20" s="68">
        <v>800.5</v>
      </c>
      <c r="I20" s="68">
        <v>24043</v>
      </c>
      <c r="J20" s="68">
        <v>2792.165</v>
      </c>
      <c r="K20" s="68">
        <v>0</v>
      </c>
      <c r="L20" s="68">
        <v>0</v>
      </c>
      <c r="M20" s="68">
        <v>0</v>
      </c>
      <c r="N20" s="68">
        <v>0</v>
      </c>
      <c r="O20" s="68">
        <v>3000</v>
      </c>
      <c r="P20" s="68">
        <v>0</v>
      </c>
      <c r="Q20" s="68">
        <v>7000</v>
      </c>
      <c r="R20" s="68">
        <v>2000</v>
      </c>
      <c r="S20" s="68">
        <v>1500</v>
      </c>
      <c r="T20" s="68">
        <v>214</v>
      </c>
      <c r="U20" s="67">
        <f t="shared" si="2"/>
        <v>71823</v>
      </c>
      <c r="V20" s="67">
        <f t="shared" si="1"/>
        <v>10689.306999999999</v>
      </c>
      <c r="W20" s="69">
        <v>24327.6</v>
      </c>
      <c r="X20" s="69">
        <v>10621.5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69">
        <v>14360</v>
      </c>
      <c r="AJ20" s="69">
        <v>653.903</v>
      </c>
      <c r="AK20" s="67">
        <f t="shared" si="3"/>
        <v>24327.6</v>
      </c>
      <c r="AL20" s="67">
        <f t="shared" si="4"/>
        <v>10621.5</v>
      </c>
    </row>
    <row r="21" spans="1:38" ht="11.25" customHeight="1">
      <c r="A21" s="72">
        <v>11</v>
      </c>
      <c r="B21" s="38" t="s">
        <v>24</v>
      </c>
      <c r="C21" s="66">
        <f>U21+AK21-Sheet2!AW19</f>
        <v>3794.3</v>
      </c>
      <c r="D21" s="66">
        <f t="shared" si="0"/>
        <v>562</v>
      </c>
      <c r="E21" s="68">
        <v>2418.2</v>
      </c>
      <c r="F21" s="68">
        <v>386</v>
      </c>
      <c r="G21" s="68">
        <v>508.4</v>
      </c>
      <c r="H21" s="68">
        <v>82</v>
      </c>
      <c r="I21" s="68">
        <v>473.5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100</v>
      </c>
      <c r="R21" s="68">
        <v>0</v>
      </c>
      <c r="S21" s="68">
        <v>10</v>
      </c>
      <c r="T21" s="68">
        <v>0</v>
      </c>
      <c r="U21" s="67">
        <f t="shared" si="2"/>
        <v>3700.1</v>
      </c>
      <c r="V21" s="67">
        <f t="shared" si="1"/>
        <v>468</v>
      </c>
      <c r="W21" s="69">
        <v>684.2</v>
      </c>
      <c r="X21" s="69">
        <v>94</v>
      </c>
      <c r="Y21" s="69">
        <v>0</v>
      </c>
      <c r="Z21" s="69">
        <v>0</v>
      </c>
      <c r="AA21" s="69">
        <v>0</v>
      </c>
      <c r="AB21" s="69">
        <v>0</v>
      </c>
      <c r="AC21" s="69">
        <v>0</v>
      </c>
      <c r="AD21" s="69">
        <v>0</v>
      </c>
      <c r="AE21" s="69">
        <v>-400</v>
      </c>
      <c r="AF21" s="69">
        <v>0</v>
      </c>
      <c r="AG21" s="69">
        <v>0</v>
      </c>
      <c r="AH21" s="69">
        <v>0</v>
      </c>
      <c r="AI21" s="69">
        <v>190</v>
      </c>
      <c r="AJ21" s="69">
        <v>0</v>
      </c>
      <c r="AK21" s="67">
        <f t="shared" si="3"/>
        <v>284.20000000000005</v>
      </c>
      <c r="AL21" s="67">
        <f t="shared" si="4"/>
        <v>94</v>
      </c>
    </row>
    <row r="22" spans="1:38" ht="11.25" customHeight="1">
      <c r="A22" s="72">
        <v>12</v>
      </c>
      <c r="B22" s="38" t="s">
        <v>25</v>
      </c>
      <c r="C22" s="66">
        <f>U22+AK22-Sheet2!AW20</f>
        <v>8177.9</v>
      </c>
      <c r="D22" s="66">
        <f t="shared" si="0"/>
        <v>1439.7</v>
      </c>
      <c r="E22" s="68">
        <v>4620</v>
      </c>
      <c r="F22" s="68">
        <v>990</v>
      </c>
      <c r="G22" s="68">
        <v>1000</v>
      </c>
      <c r="H22" s="68">
        <v>220.5</v>
      </c>
      <c r="I22" s="68">
        <v>1121.7</v>
      </c>
      <c r="J22" s="68">
        <v>43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150</v>
      </c>
      <c r="R22" s="68">
        <v>0</v>
      </c>
      <c r="S22" s="68">
        <v>0</v>
      </c>
      <c r="T22" s="68">
        <v>0</v>
      </c>
      <c r="U22" s="67">
        <f t="shared" si="2"/>
        <v>7291.7</v>
      </c>
      <c r="V22" s="67">
        <f t="shared" si="1"/>
        <v>1253.5</v>
      </c>
      <c r="W22" s="69">
        <v>2086.2</v>
      </c>
      <c r="X22" s="69">
        <v>186.2</v>
      </c>
      <c r="Y22" s="69">
        <v>0</v>
      </c>
      <c r="Z22" s="69">
        <v>0</v>
      </c>
      <c r="AA22" s="69">
        <v>0</v>
      </c>
      <c r="AB22" s="69">
        <v>0</v>
      </c>
      <c r="AC22" s="69">
        <v>0</v>
      </c>
      <c r="AD22" s="69">
        <v>0</v>
      </c>
      <c r="AE22" s="69">
        <v>-800</v>
      </c>
      <c r="AF22" s="69">
        <v>0</v>
      </c>
      <c r="AG22" s="69">
        <v>0</v>
      </c>
      <c r="AH22" s="69">
        <v>0</v>
      </c>
      <c r="AI22" s="69">
        <v>400</v>
      </c>
      <c r="AJ22" s="69">
        <v>0</v>
      </c>
      <c r="AK22" s="67">
        <f t="shared" si="3"/>
        <v>1286.1999999999998</v>
      </c>
      <c r="AL22" s="67">
        <f t="shared" si="4"/>
        <v>186.2</v>
      </c>
    </row>
    <row r="23" spans="1:38" ht="11.25" customHeight="1">
      <c r="A23" s="72">
        <v>13</v>
      </c>
      <c r="B23" s="38" t="s">
        <v>26</v>
      </c>
      <c r="C23" s="66">
        <f>U23+AK23-Sheet2!AW21</f>
        <v>61930.3</v>
      </c>
      <c r="D23" s="66">
        <f t="shared" si="0"/>
        <v>9061.145999999999</v>
      </c>
      <c r="E23" s="68">
        <v>20160</v>
      </c>
      <c r="F23" s="68">
        <v>3903.446</v>
      </c>
      <c r="G23" s="68">
        <v>4420</v>
      </c>
      <c r="H23" s="68">
        <v>929.3</v>
      </c>
      <c r="I23" s="68">
        <v>30050.3</v>
      </c>
      <c r="J23" s="68">
        <v>4233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3300</v>
      </c>
      <c r="R23" s="68">
        <v>0</v>
      </c>
      <c r="S23" s="68">
        <v>0</v>
      </c>
      <c r="T23" s="68">
        <v>0</v>
      </c>
      <c r="U23" s="67">
        <f t="shared" si="2"/>
        <v>61930.3</v>
      </c>
      <c r="V23" s="67">
        <f t="shared" si="1"/>
        <v>9065.746</v>
      </c>
      <c r="W23" s="69">
        <v>24000</v>
      </c>
      <c r="X23" s="69">
        <v>2000.3</v>
      </c>
      <c r="Y23" s="69">
        <v>0</v>
      </c>
      <c r="Z23" s="69">
        <v>0</v>
      </c>
      <c r="AA23" s="69">
        <v>0</v>
      </c>
      <c r="AB23" s="69">
        <v>0</v>
      </c>
      <c r="AC23" s="69">
        <v>-5000</v>
      </c>
      <c r="AD23" s="69">
        <v>0</v>
      </c>
      <c r="AE23" s="69">
        <v>-15000</v>
      </c>
      <c r="AF23" s="69">
        <v>-2004.9</v>
      </c>
      <c r="AG23" s="69">
        <v>0</v>
      </c>
      <c r="AH23" s="69">
        <v>0</v>
      </c>
      <c r="AI23" s="69">
        <v>4000</v>
      </c>
      <c r="AJ23" s="69">
        <v>0</v>
      </c>
      <c r="AK23" s="67">
        <f t="shared" si="3"/>
        <v>4000</v>
      </c>
      <c r="AL23" s="67">
        <f t="shared" si="4"/>
        <v>-4.600000000000136</v>
      </c>
    </row>
    <row r="24" spans="1:38" ht="11.25" customHeight="1">
      <c r="A24" s="72">
        <v>14</v>
      </c>
      <c r="B24" s="38" t="s">
        <v>27</v>
      </c>
      <c r="C24" s="66">
        <f>U24+AK24-Sheet2!AW22</f>
        <v>75885.9</v>
      </c>
      <c r="D24" s="66">
        <f t="shared" si="0"/>
        <v>6456.85</v>
      </c>
      <c r="E24" s="68">
        <v>17840</v>
      </c>
      <c r="F24" s="68">
        <v>3840</v>
      </c>
      <c r="G24" s="68">
        <v>3742.5</v>
      </c>
      <c r="H24" s="68">
        <v>835</v>
      </c>
      <c r="I24" s="68">
        <v>10508</v>
      </c>
      <c r="J24" s="68">
        <v>1502.35</v>
      </c>
      <c r="K24" s="68">
        <v>0</v>
      </c>
      <c r="L24" s="68">
        <v>0</v>
      </c>
      <c r="M24" s="68">
        <v>1059.9</v>
      </c>
      <c r="N24" s="68">
        <v>212</v>
      </c>
      <c r="O24" s="68">
        <v>9886.1</v>
      </c>
      <c r="P24" s="68">
        <v>0</v>
      </c>
      <c r="Q24" s="68">
        <v>1700</v>
      </c>
      <c r="R24" s="68">
        <v>0</v>
      </c>
      <c r="S24" s="68">
        <v>1100</v>
      </c>
      <c r="T24" s="68">
        <v>67.5</v>
      </c>
      <c r="U24" s="67">
        <f t="shared" si="2"/>
        <v>48136.5</v>
      </c>
      <c r="V24" s="67">
        <f t="shared" si="1"/>
        <v>6456.85</v>
      </c>
      <c r="W24" s="69">
        <v>33049.4</v>
      </c>
      <c r="X24" s="69">
        <v>0</v>
      </c>
      <c r="Y24" s="69">
        <v>0</v>
      </c>
      <c r="Z24" s="69">
        <v>0</v>
      </c>
      <c r="AA24" s="69">
        <v>0</v>
      </c>
      <c r="AB24" s="69">
        <v>0</v>
      </c>
      <c r="AC24" s="69">
        <v>0</v>
      </c>
      <c r="AD24" s="69">
        <v>0</v>
      </c>
      <c r="AE24" s="69">
        <v>-3000</v>
      </c>
      <c r="AF24" s="69">
        <v>0</v>
      </c>
      <c r="AG24" s="69">
        <v>0</v>
      </c>
      <c r="AH24" s="69">
        <v>0</v>
      </c>
      <c r="AI24" s="69">
        <v>2300</v>
      </c>
      <c r="AJ24" s="69">
        <v>0</v>
      </c>
      <c r="AK24" s="67">
        <f t="shared" si="3"/>
        <v>30049.4</v>
      </c>
      <c r="AL24" s="67">
        <f t="shared" si="4"/>
        <v>0</v>
      </c>
    </row>
    <row r="25" spans="1:38" ht="11.25" customHeight="1">
      <c r="A25" s="72">
        <v>15</v>
      </c>
      <c r="B25" s="38" t="s">
        <v>28</v>
      </c>
      <c r="C25" s="66">
        <f>U25+AK25-Sheet2!AW23</f>
        <v>18557.699999999997</v>
      </c>
      <c r="D25" s="66">
        <f t="shared" si="0"/>
        <v>1273.0359999999998</v>
      </c>
      <c r="E25" s="68">
        <v>7215</v>
      </c>
      <c r="F25" s="68">
        <v>1104.118</v>
      </c>
      <c r="G25" s="68">
        <v>1362</v>
      </c>
      <c r="H25" s="68">
        <v>208.618</v>
      </c>
      <c r="I25" s="68">
        <v>1766.8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200</v>
      </c>
      <c r="T25" s="68">
        <v>0</v>
      </c>
      <c r="U25" s="67">
        <f t="shared" si="2"/>
        <v>11143.8</v>
      </c>
      <c r="V25" s="67">
        <f t="shared" si="1"/>
        <v>1312.7359999999999</v>
      </c>
      <c r="W25" s="69">
        <v>11013.9</v>
      </c>
      <c r="X25" s="69">
        <v>46.8</v>
      </c>
      <c r="Y25" s="69">
        <v>0</v>
      </c>
      <c r="Z25" s="69">
        <v>0</v>
      </c>
      <c r="AA25" s="69">
        <v>0</v>
      </c>
      <c r="AB25" s="69">
        <v>0</v>
      </c>
      <c r="AC25" s="69">
        <v>0</v>
      </c>
      <c r="AD25" s="69">
        <v>0</v>
      </c>
      <c r="AE25" s="69">
        <v>-3000</v>
      </c>
      <c r="AF25" s="69">
        <v>-86.5</v>
      </c>
      <c r="AG25" s="69">
        <v>0</v>
      </c>
      <c r="AH25" s="69">
        <v>0</v>
      </c>
      <c r="AI25" s="69">
        <v>600</v>
      </c>
      <c r="AJ25" s="69">
        <v>0</v>
      </c>
      <c r="AK25" s="67">
        <f t="shared" si="3"/>
        <v>8013.9</v>
      </c>
      <c r="AL25" s="67">
        <f t="shared" si="4"/>
        <v>-39.7</v>
      </c>
    </row>
    <row r="26" spans="1:38" ht="11.25" customHeight="1">
      <c r="A26" s="72">
        <v>16</v>
      </c>
      <c r="B26" s="38" t="s">
        <v>29</v>
      </c>
      <c r="C26" s="66">
        <f>U26+AK26-Sheet2!AW24</f>
        <v>15595.400000000001</v>
      </c>
      <c r="D26" s="66">
        <f t="shared" si="0"/>
        <v>2618.4</v>
      </c>
      <c r="E26" s="68">
        <v>8581</v>
      </c>
      <c r="F26" s="68">
        <v>1354</v>
      </c>
      <c r="G26" s="68">
        <v>1838.4</v>
      </c>
      <c r="H26" s="68">
        <v>319.4</v>
      </c>
      <c r="I26" s="68">
        <v>2585</v>
      </c>
      <c r="J26" s="68">
        <v>260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650</v>
      </c>
      <c r="R26" s="68">
        <v>110</v>
      </c>
      <c r="S26" s="68">
        <v>50</v>
      </c>
      <c r="T26" s="68">
        <v>0</v>
      </c>
      <c r="U26" s="67">
        <f t="shared" si="2"/>
        <v>14554.4</v>
      </c>
      <c r="V26" s="67">
        <f t="shared" si="1"/>
        <v>2043.4</v>
      </c>
      <c r="W26" s="69">
        <v>2291</v>
      </c>
      <c r="X26" s="69">
        <v>575</v>
      </c>
      <c r="Y26" s="69">
        <v>0</v>
      </c>
      <c r="Z26" s="69">
        <v>0</v>
      </c>
      <c r="AA26" s="69">
        <v>0</v>
      </c>
      <c r="AB26" s="69">
        <v>0</v>
      </c>
      <c r="AC26" s="69">
        <v>0</v>
      </c>
      <c r="AD26" s="69">
        <v>0</v>
      </c>
      <c r="AE26" s="69">
        <v>-400</v>
      </c>
      <c r="AF26" s="69">
        <v>0</v>
      </c>
      <c r="AG26" s="69">
        <v>0</v>
      </c>
      <c r="AH26" s="69">
        <v>0</v>
      </c>
      <c r="AI26" s="69">
        <v>850</v>
      </c>
      <c r="AJ26" s="69">
        <v>0</v>
      </c>
      <c r="AK26" s="67">
        <f t="shared" si="3"/>
        <v>1891</v>
      </c>
      <c r="AL26" s="67">
        <f t="shared" si="4"/>
        <v>575</v>
      </c>
    </row>
    <row r="27" spans="1:38" ht="11.25" customHeight="1">
      <c r="A27" s="72">
        <v>17</v>
      </c>
      <c r="B27" s="38" t="s">
        <v>30</v>
      </c>
      <c r="C27" s="66">
        <f>U27+AK27-Sheet2!AW25</f>
        <v>20770.2</v>
      </c>
      <c r="D27" s="66">
        <f t="shared" si="0"/>
        <v>4252.375</v>
      </c>
      <c r="E27" s="68">
        <v>10814</v>
      </c>
      <c r="F27" s="68">
        <v>2272.5</v>
      </c>
      <c r="G27" s="68">
        <v>2157</v>
      </c>
      <c r="H27" s="68">
        <v>451.875</v>
      </c>
      <c r="I27" s="68">
        <v>3074</v>
      </c>
      <c r="J27" s="68">
        <v>678</v>
      </c>
      <c r="K27" s="68">
        <v>0</v>
      </c>
      <c r="L27" s="68">
        <v>0</v>
      </c>
      <c r="M27" s="68">
        <v>24</v>
      </c>
      <c r="N27" s="68">
        <v>0</v>
      </c>
      <c r="O27" s="68">
        <v>1500</v>
      </c>
      <c r="P27" s="68">
        <v>700</v>
      </c>
      <c r="Q27" s="68">
        <v>1500</v>
      </c>
      <c r="R27" s="68">
        <v>150</v>
      </c>
      <c r="S27" s="68">
        <v>200</v>
      </c>
      <c r="T27" s="68">
        <v>0</v>
      </c>
      <c r="U27" s="67">
        <f t="shared" si="2"/>
        <v>20769</v>
      </c>
      <c r="V27" s="67">
        <f t="shared" si="1"/>
        <v>4252.375</v>
      </c>
      <c r="W27" s="69">
        <v>3501.2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69">
        <v>0</v>
      </c>
      <c r="AE27" s="69">
        <v>-2000</v>
      </c>
      <c r="AF27" s="69">
        <v>0</v>
      </c>
      <c r="AG27" s="69">
        <v>0</v>
      </c>
      <c r="AH27" s="69">
        <v>0</v>
      </c>
      <c r="AI27" s="69">
        <v>1500</v>
      </c>
      <c r="AJ27" s="69">
        <v>0</v>
      </c>
      <c r="AK27" s="67">
        <f t="shared" si="3"/>
        <v>1501.1999999999998</v>
      </c>
      <c r="AL27" s="67">
        <f t="shared" si="4"/>
        <v>0</v>
      </c>
    </row>
    <row r="28" spans="1:38" ht="11.25" customHeight="1">
      <c r="A28" s="72">
        <v>18</v>
      </c>
      <c r="B28" s="38" t="s">
        <v>31</v>
      </c>
      <c r="C28" s="66">
        <f>U28+AK28-Sheet2!AW26</f>
        <v>30157.800000000003</v>
      </c>
      <c r="D28" s="66">
        <f t="shared" si="0"/>
        <v>2433.05</v>
      </c>
      <c r="E28" s="68">
        <v>8880</v>
      </c>
      <c r="F28" s="68">
        <v>1701</v>
      </c>
      <c r="G28" s="68">
        <v>1620</v>
      </c>
      <c r="H28" s="68">
        <v>316.05</v>
      </c>
      <c r="I28" s="68">
        <v>9268.1</v>
      </c>
      <c r="J28" s="68">
        <v>416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2300</v>
      </c>
      <c r="R28" s="68">
        <v>0</v>
      </c>
      <c r="S28" s="68">
        <v>100</v>
      </c>
      <c r="T28" s="68">
        <v>0</v>
      </c>
      <c r="U28" s="67">
        <f t="shared" si="2"/>
        <v>27710.1</v>
      </c>
      <c r="V28" s="67">
        <f t="shared" si="1"/>
        <v>2433.05</v>
      </c>
      <c r="W28" s="69">
        <v>22489.7</v>
      </c>
      <c r="X28" s="69">
        <v>0</v>
      </c>
      <c r="Y28" s="69">
        <v>0</v>
      </c>
      <c r="Z28" s="69">
        <v>0</v>
      </c>
      <c r="AA28" s="69">
        <v>0</v>
      </c>
      <c r="AB28" s="69">
        <v>0</v>
      </c>
      <c r="AC28" s="69">
        <v>0</v>
      </c>
      <c r="AD28" s="69">
        <v>0</v>
      </c>
      <c r="AE28" s="69">
        <v>-14500</v>
      </c>
      <c r="AF28" s="69">
        <v>0</v>
      </c>
      <c r="AG28" s="69">
        <v>0</v>
      </c>
      <c r="AH28" s="69">
        <v>0</v>
      </c>
      <c r="AI28" s="69">
        <v>5542</v>
      </c>
      <c r="AJ28" s="69">
        <v>0</v>
      </c>
      <c r="AK28" s="67">
        <f t="shared" si="3"/>
        <v>7989.700000000001</v>
      </c>
      <c r="AL28" s="67">
        <f t="shared" si="4"/>
        <v>0</v>
      </c>
    </row>
    <row r="29" spans="1:38" ht="11.25" customHeight="1">
      <c r="A29" s="72">
        <v>19</v>
      </c>
      <c r="B29" s="38" t="s">
        <v>32</v>
      </c>
      <c r="C29" s="66">
        <f>U29+AK29-Sheet2!AW27</f>
        <v>67877.7</v>
      </c>
      <c r="D29" s="66">
        <f t="shared" si="0"/>
        <v>14152.9</v>
      </c>
      <c r="E29" s="68">
        <v>24026</v>
      </c>
      <c r="F29" s="68">
        <v>4781.9</v>
      </c>
      <c r="G29" s="68">
        <v>4107</v>
      </c>
      <c r="H29" s="68">
        <v>1076</v>
      </c>
      <c r="I29" s="68">
        <v>31709.8</v>
      </c>
      <c r="J29" s="68">
        <v>5483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2000</v>
      </c>
      <c r="R29" s="68">
        <v>800</v>
      </c>
      <c r="S29" s="68">
        <v>0</v>
      </c>
      <c r="T29" s="68">
        <v>0</v>
      </c>
      <c r="U29" s="67">
        <f t="shared" si="2"/>
        <v>65842.8</v>
      </c>
      <c r="V29" s="67">
        <f t="shared" si="1"/>
        <v>12140.9</v>
      </c>
      <c r="W29" s="69">
        <v>9034.9</v>
      </c>
      <c r="X29" s="69">
        <v>2012</v>
      </c>
      <c r="Y29" s="69">
        <v>0</v>
      </c>
      <c r="Z29" s="69">
        <v>0</v>
      </c>
      <c r="AA29" s="69">
        <v>0</v>
      </c>
      <c r="AB29" s="69">
        <v>0</v>
      </c>
      <c r="AC29" s="69">
        <v>0</v>
      </c>
      <c r="AD29" s="69">
        <v>0</v>
      </c>
      <c r="AE29" s="69">
        <v>-3000</v>
      </c>
      <c r="AF29" s="69">
        <v>0</v>
      </c>
      <c r="AG29" s="69">
        <v>0</v>
      </c>
      <c r="AH29" s="69">
        <v>0</v>
      </c>
      <c r="AI29" s="69">
        <v>4000</v>
      </c>
      <c r="AJ29" s="69">
        <v>0</v>
      </c>
      <c r="AK29" s="67">
        <f t="shared" si="3"/>
        <v>6034.9</v>
      </c>
      <c r="AL29" s="67">
        <f t="shared" si="4"/>
        <v>2012</v>
      </c>
    </row>
    <row r="30" spans="1:38" ht="11.25" customHeight="1">
      <c r="A30" s="72">
        <v>20</v>
      </c>
      <c r="B30" s="38" t="s">
        <v>33</v>
      </c>
      <c r="C30" s="66">
        <f>U30+AK30-Sheet2!AW28</f>
        <v>20335.699999999997</v>
      </c>
      <c r="D30" s="66">
        <f t="shared" si="0"/>
        <v>2859.625</v>
      </c>
      <c r="E30" s="68">
        <v>9380</v>
      </c>
      <c r="F30" s="68">
        <v>1861.5</v>
      </c>
      <c r="G30" s="68">
        <v>1950</v>
      </c>
      <c r="H30" s="68">
        <v>388.125</v>
      </c>
      <c r="I30" s="68">
        <v>2705</v>
      </c>
      <c r="J30" s="68">
        <v>365</v>
      </c>
      <c r="K30" s="68">
        <v>0</v>
      </c>
      <c r="L30" s="68">
        <v>0</v>
      </c>
      <c r="M30" s="68">
        <v>0</v>
      </c>
      <c r="N30" s="68">
        <v>0</v>
      </c>
      <c r="O30" s="68">
        <v>800</v>
      </c>
      <c r="P30" s="68">
        <v>195</v>
      </c>
      <c r="Q30" s="68">
        <v>1335</v>
      </c>
      <c r="R30" s="68">
        <v>50</v>
      </c>
      <c r="S30" s="68">
        <v>11.3</v>
      </c>
      <c r="T30" s="68">
        <v>0</v>
      </c>
      <c r="U30" s="67">
        <f t="shared" si="2"/>
        <v>17181.3</v>
      </c>
      <c r="V30" s="67">
        <f t="shared" si="1"/>
        <v>2859.625</v>
      </c>
      <c r="W30" s="69">
        <v>4154.4</v>
      </c>
      <c r="X30" s="69">
        <v>0</v>
      </c>
      <c r="Y30" s="69">
        <v>0</v>
      </c>
      <c r="Z30" s="69">
        <v>0</v>
      </c>
      <c r="AA30" s="69">
        <v>0</v>
      </c>
      <c r="AB30" s="69">
        <v>0</v>
      </c>
      <c r="AC30" s="69">
        <v>0</v>
      </c>
      <c r="AD30" s="69">
        <v>0</v>
      </c>
      <c r="AE30" s="69">
        <v>0</v>
      </c>
      <c r="AF30" s="69">
        <v>0</v>
      </c>
      <c r="AG30" s="69">
        <v>0</v>
      </c>
      <c r="AH30" s="69">
        <v>0</v>
      </c>
      <c r="AI30" s="69">
        <v>1000</v>
      </c>
      <c r="AJ30" s="69">
        <v>0</v>
      </c>
      <c r="AK30" s="67">
        <f t="shared" si="3"/>
        <v>4154.4</v>
      </c>
      <c r="AL30" s="67">
        <f t="shared" si="4"/>
        <v>0</v>
      </c>
    </row>
    <row r="31" spans="1:38" ht="11.25" customHeight="1">
      <c r="A31" s="72">
        <v>21</v>
      </c>
      <c r="B31" s="38" t="s">
        <v>34</v>
      </c>
      <c r="C31" s="66">
        <f>U31+AK31-Sheet2!AW29</f>
        <v>70462.6</v>
      </c>
      <c r="D31" s="66">
        <f t="shared" si="0"/>
        <v>8567.564999999999</v>
      </c>
      <c r="E31" s="68">
        <v>29100</v>
      </c>
      <c r="F31" s="68">
        <v>6286.355</v>
      </c>
      <c r="G31" s="68">
        <v>4800</v>
      </c>
      <c r="H31" s="68">
        <v>1256.04</v>
      </c>
      <c r="I31" s="68">
        <v>15009.9</v>
      </c>
      <c r="J31" s="68">
        <v>1393.8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4340</v>
      </c>
      <c r="R31" s="68">
        <v>905</v>
      </c>
      <c r="S31" s="68">
        <v>300</v>
      </c>
      <c r="T31" s="68">
        <v>1</v>
      </c>
      <c r="U31" s="67">
        <f t="shared" si="2"/>
        <v>57549.9</v>
      </c>
      <c r="V31" s="67">
        <f t="shared" si="1"/>
        <v>9842.195</v>
      </c>
      <c r="W31" s="69">
        <v>37912.7</v>
      </c>
      <c r="X31" s="69">
        <v>1089</v>
      </c>
      <c r="Y31" s="69">
        <v>0</v>
      </c>
      <c r="Z31" s="69">
        <v>0</v>
      </c>
      <c r="AA31" s="69">
        <v>0</v>
      </c>
      <c r="AB31" s="69">
        <v>0</v>
      </c>
      <c r="AC31" s="69">
        <v>0</v>
      </c>
      <c r="AD31" s="69">
        <v>0</v>
      </c>
      <c r="AE31" s="69">
        <v>-21000</v>
      </c>
      <c r="AF31" s="69">
        <v>-2363.63</v>
      </c>
      <c r="AG31" s="69">
        <v>0</v>
      </c>
      <c r="AH31" s="69">
        <v>0</v>
      </c>
      <c r="AI31" s="69">
        <v>4000</v>
      </c>
      <c r="AJ31" s="69">
        <v>0</v>
      </c>
      <c r="AK31" s="67">
        <f t="shared" si="3"/>
        <v>16912.699999999997</v>
      </c>
      <c r="AL31" s="67">
        <f t="shared" si="4"/>
        <v>-1274.63</v>
      </c>
    </row>
    <row r="32" spans="1:38" ht="11.25" customHeight="1">
      <c r="A32" s="72">
        <v>22</v>
      </c>
      <c r="B32" s="38" t="s">
        <v>35</v>
      </c>
      <c r="C32" s="66">
        <f>U32+AK32-Sheet2!AW30</f>
        <v>5977.2</v>
      </c>
      <c r="D32" s="66">
        <f t="shared" si="0"/>
        <v>461</v>
      </c>
      <c r="E32" s="68">
        <v>3070</v>
      </c>
      <c r="F32" s="68">
        <v>265</v>
      </c>
      <c r="G32" s="68">
        <v>2091.2</v>
      </c>
      <c r="H32" s="68">
        <v>196</v>
      </c>
      <c r="I32" s="68">
        <v>370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130</v>
      </c>
      <c r="R32" s="68">
        <v>0</v>
      </c>
      <c r="S32" s="68">
        <v>0</v>
      </c>
      <c r="T32" s="68">
        <v>0</v>
      </c>
      <c r="U32" s="67">
        <f t="shared" si="2"/>
        <v>5961.2</v>
      </c>
      <c r="V32" s="67">
        <f t="shared" si="1"/>
        <v>461</v>
      </c>
      <c r="W32" s="69">
        <v>8316</v>
      </c>
      <c r="X32" s="69">
        <v>0</v>
      </c>
      <c r="Y32" s="69">
        <v>0</v>
      </c>
      <c r="Z32" s="69">
        <v>0</v>
      </c>
      <c r="AA32" s="69">
        <v>0</v>
      </c>
      <c r="AB32" s="69">
        <v>0</v>
      </c>
      <c r="AC32" s="69">
        <v>0</v>
      </c>
      <c r="AD32" s="69">
        <v>0</v>
      </c>
      <c r="AE32" s="69">
        <v>-8000</v>
      </c>
      <c r="AF32" s="69">
        <v>0</v>
      </c>
      <c r="AG32" s="69">
        <v>0</v>
      </c>
      <c r="AH32" s="69">
        <v>0</v>
      </c>
      <c r="AI32" s="69">
        <v>300</v>
      </c>
      <c r="AJ32" s="69">
        <v>0</v>
      </c>
      <c r="AK32" s="67">
        <f t="shared" si="3"/>
        <v>316</v>
      </c>
      <c r="AL32" s="67">
        <f t="shared" si="4"/>
        <v>0</v>
      </c>
    </row>
    <row r="33" spans="1:38" ht="11.25" customHeight="1">
      <c r="A33" s="72">
        <v>23</v>
      </c>
      <c r="B33" s="38" t="s">
        <v>36</v>
      </c>
      <c r="C33" s="66">
        <f>U33+AK33-Sheet2!AW31</f>
        <v>4464.2</v>
      </c>
      <c r="D33" s="66">
        <f t="shared" si="0"/>
        <v>872.4</v>
      </c>
      <c r="E33" s="68">
        <v>2790</v>
      </c>
      <c r="F33" s="68">
        <v>696</v>
      </c>
      <c r="G33" s="68">
        <v>613</v>
      </c>
      <c r="H33" s="68">
        <v>152.4</v>
      </c>
      <c r="I33" s="68">
        <v>265</v>
      </c>
      <c r="J33" s="68">
        <v>20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183</v>
      </c>
      <c r="R33" s="68">
        <v>0</v>
      </c>
      <c r="S33" s="68">
        <v>29</v>
      </c>
      <c r="T33" s="68">
        <v>4</v>
      </c>
      <c r="U33" s="67">
        <f t="shared" si="2"/>
        <v>4130</v>
      </c>
      <c r="V33" s="67">
        <f t="shared" si="1"/>
        <v>872.4</v>
      </c>
      <c r="W33" s="69">
        <v>3584.2</v>
      </c>
      <c r="X33" s="69">
        <v>0</v>
      </c>
      <c r="Y33" s="69">
        <v>0</v>
      </c>
      <c r="Z33" s="69">
        <v>0</v>
      </c>
      <c r="AA33" s="69">
        <v>0</v>
      </c>
      <c r="AB33" s="69">
        <v>0</v>
      </c>
      <c r="AC33" s="69">
        <v>0</v>
      </c>
      <c r="AD33" s="69">
        <v>0</v>
      </c>
      <c r="AE33" s="69">
        <v>-3000</v>
      </c>
      <c r="AF33" s="69">
        <v>0</v>
      </c>
      <c r="AG33" s="69">
        <v>0</v>
      </c>
      <c r="AH33" s="69">
        <v>0</v>
      </c>
      <c r="AI33" s="69">
        <v>250</v>
      </c>
      <c r="AJ33" s="69">
        <v>0</v>
      </c>
      <c r="AK33" s="67">
        <f t="shared" si="3"/>
        <v>584.1999999999998</v>
      </c>
      <c r="AL33" s="67">
        <f t="shared" si="4"/>
        <v>0</v>
      </c>
    </row>
    <row r="34" spans="1:38" ht="11.25" customHeight="1">
      <c r="A34" s="72">
        <v>24</v>
      </c>
      <c r="B34" s="38" t="s">
        <v>37</v>
      </c>
      <c r="C34" s="66">
        <f>U34+AK34-Sheet2!AW32</f>
        <v>6562.5</v>
      </c>
      <c r="D34" s="66">
        <f t="shared" si="0"/>
        <v>641.5</v>
      </c>
      <c r="E34" s="70">
        <v>4542</v>
      </c>
      <c r="F34" s="70">
        <v>530</v>
      </c>
      <c r="G34" s="70">
        <v>1166</v>
      </c>
      <c r="H34" s="70">
        <v>111.5</v>
      </c>
      <c r="I34" s="70">
        <v>422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67">
        <f t="shared" si="2"/>
        <v>6480</v>
      </c>
      <c r="V34" s="67">
        <f t="shared" si="1"/>
        <v>641.5</v>
      </c>
      <c r="W34" s="69">
        <v>3932.5</v>
      </c>
      <c r="X34" s="69">
        <v>0</v>
      </c>
      <c r="Y34" s="69">
        <v>0</v>
      </c>
      <c r="Z34" s="69">
        <v>0</v>
      </c>
      <c r="AA34" s="69">
        <v>0</v>
      </c>
      <c r="AB34" s="69">
        <v>0</v>
      </c>
      <c r="AC34" s="69">
        <v>0</v>
      </c>
      <c r="AD34" s="69">
        <v>0</v>
      </c>
      <c r="AE34" s="69">
        <v>-3500</v>
      </c>
      <c r="AF34" s="69">
        <v>0</v>
      </c>
      <c r="AG34" s="69">
        <v>0</v>
      </c>
      <c r="AH34" s="69">
        <v>0</v>
      </c>
      <c r="AI34" s="69">
        <v>350</v>
      </c>
      <c r="AJ34" s="69">
        <v>0</v>
      </c>
      <c r="AK34" s="67">
        <f t="shared" si="3"/>
        <v>432.5</v>
      </c>
      <c r="AL34" s="67">
        <f t="shared" si="4"/>
        <v>0</v>
      </c>
    </row>
    <row r="35" spans="1:38" ht="11.25" customHeight="1">
      <c r="A35" s="72">
        <v>25</v>
      </c>
      <c r="B35" s="38" t="s">
        <v>38</v>
      </c>
      <c r="C35" s="66">
        <f>U35+AK35-Sheet2!AW33</f>
        <v>28456.3</v>
      </c>
      <c r="D35" s="66">
        <f t="shared" si="0"/>
        <v>8499.444</v>
      </c>
      <c r="E35" s="71">
        <v>10100</v>
      </c>
      <c r="F35" s="71">
        <v>2276.212</v>
      </c>
      <c r="G35" s="71">
        <v>2220</v>
      </c>
      <c r="H35" s="71">
        <v>458.432</v>
      </c>
      <c r="I35" s="71">
        <v>4942.1</v>
      </c>
      <c r="J35" s="71">
        <v>764.8</v>
      </c>
      <c r="K35" s="71">
        <v>0</v>
      </c>
      <c r="L35" s="71">
        <v>0</v>
      </c>
      <c r="M35" s="71">
        <v>0</v>
      </c>
      <c r="N35" s="71">
        <v>0</v>
      </c>
      <c r="O35" s="71">
        <v>700</v>
      </c>
      <c r="P35" s="71">
        <v>150</v>
      </c>
      <c r="Q35" s="71">
        <v>2400</v>
      </c>
      <c r="R35" s="71">
        <v>350</v>
      </c>
      <c r="S35" s="71">
        <v>100</v>
      </c>
      <c r="T35" s="71">
        <v>0</v>
      </c>
      <c r="U35" s="67">
        <f t="shared" si="2"/>
        <v>23562.1</v>
      </c>
      <c r="V35" s="67">
        <f t="shared" si="1"/>
        <v>3999.4440000000004</v>
      </c>
      <c r="W35" s="69">
        <v>7994.2</v>
      </c>
      <c r="X35" s="69">
        <v>4500</v>
      </c>
      <c r="Y35" s="69">
        <v>0</v>
      </c>
      <c r="Z35" s="69">
        <v>0</v>
      </c>
      <c r="AA35" s="69">
        <v>0</v>
      </c>
      <c r="AB35" s="69">
        <v>0</v>
      </c>
      <c r="AC35" s="69">
        <v>0</v>
      </c>
      <c r="AD35" s="69">
        <v>0</v>
      </c>
      <c r="AE35" s="69">
        <v>0</v>
      </c>
      <c r="AF35" s="69">
        <v>0</v>
      </c>
      <c r="AG35" s="69">
        <v>0</v>
      </c>
      <c r="AH35" s="69">
        <v>0</v>
      </c>
      <c r="AI35" s="69">
        <v>3100</v>
      </c>
      <c r="AJ35" s="69">
        <v>0</v>
      </c>
      <c r="AK35" s="67">
        <f t="shared" si="3"/>
        <v>7994.2</v>
      </c>
      <c r="AL35" s="67">
        <f t="shared" si="4"/>
        <v>4500</v>
      </c>
    </row>
    <row r="36" spans="1:38" ht="11.25" customHeight="1">
      <c r="A36" s="72">
        <v>26</v>
      </c>
      <c r="B36" s="38" t="s">
        <v>39</v>
      </c>
      <c r="C36" s="66">
        <f>U36+AK36-Sheet2!AW34</f>
        <v>51586.4</v>
      </c>
      <c r="D36" s="66">
        <f t="shared" si="0"/>
        <v>8887.865000000002</v>
      </c>
      <c r="E36" s="71">
        <v>20398.1</v>
      </c>
      <c r="F36" s="71">
        <v>4637.1</v>
      </c>
      <c r="G36" s="71">
        <v>4021.2</v>
      </c>
      <c r="H36" s="71">
        <v>910.065</v>
      </c>
      <c r="I36" s="71">
        <v>19966.2</v>
      </c>
      <c r="J36" s="71">
        <v>3245.7</v>
      </c>
      <c r="K36" s="71">
        <v>0</v>
      </c>
      <c r="L36" s="71">
        <v>0</v>
      </c>
      <c r="M36" s="71">
        <v>1192.3</v>
      </c>
      <c r="N36" s="71">
        <v>0</v>
      </c>
      <c r="O36" s="71">
        <v>2000</v>
      </c>
      <c r="P36" s="71">
        <v>0</v>
      </c>
      <c r="Q36" s="71">
        <v>1000</v>
      </c>
      <c r="R36" s="71">
        <v>95</v>
      </c>
      <c r="S36" s="71">
        <v>80</v>
      </c>
      <c r="T36" s="71">
        <v>0</v>
      </c>
      <c r="U36" s="67">
        <f t="shared" si="2"/>
        <v>51277.8</v>
      </c>
      <c r="V36" s="67">
        <f t="shared" si="1"/>
        <v>8887.865000000002</v>
      </c>
      <c r="W36" s="69">
        <v>2928.6</v>
      </c>
      <c r="X36" s="69">
        <v>0</v>
      </c>
      <c r="Y36" s="69">
        <v>0</v>
      </c>
      <c r="Z36" s="69">
        <v>0</v>
      </c>
      <c r="AA36" s="69">
        <v>0</v>
      </c>
      <c r="AB36" s="69">
        <v>0</v>
      </c>
      <c r="AC36" s="69">
        <v>0</v>
      </c>
      <c r="AD36" s="69">
        <v>0</v>
      </c>
      <c r="AE36" s="69">
        <v>0</v>
      </c>
      <c r="AF36" s="69">
        <v>0</v>
      </c>
      <c r="AG36" s="69">
        <v>0</v>
      </c>
      <c r="AH36" s="69">
        <v>0</v>
      </c>
      <c r="AI36" s="69">
        <v>2620</v>
      </c>
      <c r="AJ36" s="69">
        <v>0</v>
      </c>
      <c r="AK36" s="67">
        <f t="shared" si="3"/>
        <v>2928.6</v>
      </c>
      <c r="AL36" s="67">
        <f t="shared" si="4"/>
        <v>0</v>
      </c>
    </row>
    <row r="37" spans="1:38" ht="11.25" customHeight="1">
      <c r="A37" s="72">
        <v>27</v>
      </c>
      <c r="B37" s="38" t="s">
        <v>40</v>
      </c>
      <c r="C37" s="66">
        <f>U37+AK37-Sheet2!AW35</f>
        <v>69392.4</v>
      </c>
      <c r="D37" s="66">
        <f t="shared" si="0"/>
        <v>7525.4</v>
      </c>
      <c r="E37" s="71">
        <v>18060</v>
      </c>
      <c r="F37" s="71">
        <v>3860</v>
      </c>
      <c r="G37" s="71">
        <v>3150</v>
      </c>
      <c r="H37" s="71">
        <v>668</v>
      </c>
      <c r="I37" s="71">
        <v>12250</v>
      </c>
      <c r="J37" s="71">
        <v>692.4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P37" s="71">
        <v>0</v>
      </c>
      <c r="Q37" s="71">
        <v>4650</v>
      </c>
      <c r="R37" s="71">
        <v>1105</v>
      </c>
      <c r="S37" s="71">
        <v>2450.8</v>
      </c>
      <c r="T37" s="71">
        <v>0</v>
      </c>
      <c r="U37" s="67">
        <f t="shared" si="2"/>
        <v>40560.8</v>
      </c>
      <c r="V37" s="67">
        <f t="shared" si="1"/>
        <v>6325.4</v>
      </c>
      <c r="W37" s="69">
        <v>172032.4</v>
      </c>
      <c r="X37" s="69">
        <v>1200</v>
      </c>
      <c r="Y37" s="69">
        <v>0</v>
      </c>
      <c r="Z37" s="69">
        <v>0</v>
      </c>
      <c r="AA37" s="69">
        <v>0</v>
      </c>
      <c r="AB37" s="69">
        <v>0</v>
      </c>
      <c r="AC37" s="69">
        <v>-41000</v>
      </c>
      <c r="AD37" s="69">
        <v>0</v>
      </c>
      <c r="AE37" s="69">
        <v>-100000</v>
      </c>
      <c r="AF37" s="69">
        <v>0</v>
      </c>
      <c r="AG37" s="69">
        <v>0</v>
      </c>
      <c r="AH37" s="69">
        <v>0</v>
      </c>
      <c r="AI37" s="69">
        <v>0</v>
      </c>
      <c r="AJ37" s="69">
        <v>0</v>
      </c>
      <c r="AK37" s="67">
        <f t="shared" si="3"/>
        <v>31032.399999999994</v>
      </c>
      <c r="AL37" s="67">
        <f t="shared" si="4"/>
        <v>1200</v>
      </c>
    </row>
    <row r="38" spans="1:38" ht="11.25" customHeight="1">
      <c r="A38" s="72">
        <v>28</v>
      </c>
      <c r="B38" s="38" t="s">
        <v>41</v>
      </c>
      <c r="C38" s="66">
        <f>U38+AK38-Sheet2!AW36</f>
        <v>88635</v>
      </c>
      <c r="D38" s="66">
        <f t="shared" si="0"/>
        <v>15808.511999999999</v>
      </c>
      <c r="E38" s="71">
        <v>20225</v>
      </c>
      <c r="F38" s="71">
        <v>4412.619</v>
      </c>
      <c r="G38" s="71">
        <v>3946</v>
      </c>
      <c r="H38" s="71">
        <v>850.893</v>
      </c>
      <c r="I38" s="71">
        <v>54476.3</v>
      </c>
      <c r="J38" s="71">
        <v>10238</v>
      </c>
      <c r="K38" s="71">
        <v>0</v>
      </c>
      <c r="L38" s="71">
        <v>0</v>
      </c>
      <c r="M38" s="71">
        <v>1324.8</v>
      </c>
      <c r="N38" s="71">
        <v>0</v>
      </c>
      <c r="O38" s="71">
        <v>0</v>
      </c>
      <c r="P38" s="71">
        <v>0</v>
      </c>
      <c r="Q38" s="71">
        <v>1600</v>
      </c>
      <c r="R38" s="71">
        <v>310</v>
      </c>
      <c r="S38" s="71">
        <v>380</v>
      </c>
      <c r="T38" s="71">
        <v>60</v>
      </c>
      <c r="U38" s="67">
        <f t="shared" si="2"/>
        <v>86652.1</v>
      </c>
      <c r="V38" s="67">
        <f t="shared" si="1"/>
        <v>15871.511999999999</v>
      </c>
      <c r="W38" s="69">
        <v>11005</v>
      </c>
      <c r="X38" s="69">
        <v>0</v>
      </c>
      <c r="Y38" s="69">
        <v>0</v>
      </c>
      <c r="Z38" s="69">
        <v>0</v>
      </c>
      <c r="AA38" s="69">
        <v>0</v>
      </c>
      <c r="AB38" s="69">
        <v>0</v>
      </c>
      <c r="AC38" s="69">
        <v>0</v>
      </c>
      <c r="AD38" s="69">
        <v>0</v>
      </c>
      <c r="AE38" s="69">
        <v>-4322.1</v>
      </c>
      <c r="AF38" s="69">
        <v>-63</v>
      </c>
      <c r="AG38" s="69">
        <v>0</v>
      </c>
      <c r="AH38" s="69">
        <v>0</v>
      </c>
      <c r="AI38" s="69">
        <v>4700</v>
      </c>
      <c r="AJ38" s="69">
        <v>0</v>
      </c>
      <c r="AK38" s="67">
        <f t="shared" si="3"/>
        <v>6682.9</v>
      </c>
      <c r="AL38" s="67">
        <f t="shared" si="4"/>
        <v>-63</v>
      </c>
    </row>
    <row r="39" spans="1:38" ht="11.25" customHeight="1">
      <c r="A39" s="72">
        <v>29</v>
      </c>
      <c r="B39" s="38" t="s">
        <v>42</v>
      </c>
      <c r="C39" s="66">
        <f>U39+AK39-Sheet2!AW37</f>
        <v>12934</v>
      </c>
      <c r="D39" s="66">
        <f t="shared" si="0"/>
        <v>2009.445</v>
      </c>
      <c r="E39" s="71">
        <v>6500</v>
      </c>
      <c r="F39" s="71">
        <v>1452.238</v>
      </c>
      <c r="G39" s="71">
        <v>1220</v>
      </c>
      <c r="H39" s="71">
        <v>275.607</v>
      </c>
      <c r="I39" s="71">
        <v>1937.3</v>
      </c>
      <c r="J39" s="71">
        <v>181.6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71">
        <v>0</v>
      </c>
      <c r="Q39" s="71">
        <v>601.1</v>
      </c>
      <c r="R39" s="71">
        <v>100</v>
      </c>
      <c r="S39" s="71">
        <v>50</v>
      </c>
      <c r="T39" s="71">
        <v>0</v>
      </c>
      <c r="U39" s="67">
        <f t="shared" si="2"/>
        <v>11508.4</v>
      </c>
      <c r="V39" s="67">
        <f t="shared" si="1"/>
        <v>2009.445</v>
      </c>
      <c r="W39" s="69">
        <v>2625.6</v>
      </c>
      <c r="X39" s="69">
        <v>0</v>
      </c>
      <c r="Y39" s="69">
        <v>0</v>
      </c>
      <c r="Z39" s="69">
        <v>0</v>
      </c>
      <c r="AA39" s="69">
        <v>0</v>
      </c>
      <c r="AB39" s="69">
        <v>0</v>
      </c>
      <c r="AC39" s="69">
        <v>0</v>
      </c>
      <c r="AD39" s="69">
        <v>0</v>
      </c>
      <c r="AE39" s="69">
        <v>0</v>
      </c>
      <c r="AF39" s="69">
        <v>0</v>
      </c>
      <c r="AG39" s="69">
        <v>0</v>
      </c>
      <c r="AH39" s="69">
        <v>0</v>
      </c>
      <c r="AI39" s="69">
        <v>1200</v>
      </c>
      <c r="AJ39" s="69">
        <v>0</v>
      </c>
      <c r="AK39" s="67">
        <f t="shared" si="3"/>
        <v>2625.6</v>
      </c>
      <c r="AL39" s="67">
        <f t="shared" si="4"/>
        <v>0</v>
      </c>
    </row>
    <row r="40" spans="1:38" ht="11.25" customHeight="1">
      <c r="A40" s="72">
        <v>30</v>
      </c>
      <c r="B40" s="38" t="s">
        <v>43</v>
      </c>
      <c r="C40" s="66">
        <f>U40+AK40-Sheet2!AW38</f>
        <v>41656.5</v>
      </c>
      <c r="D40" s="66">
        <f t="shared" si="0"/>
        <v>7289.634</v>
      </c>
      <c r="E40" s="71">
        <v>17437</v>
      </c>
      <c r="F40" s="71">
        <v>4398.052</v>
      </c>
      <c r="G40" s="71">
        <v>3300</v>
      </c>
      <c r="H40" s="71">
        <v>794.903</v>
      </c>
      <c r="I40" s="71">
        <v>8069.5</v>
      </c>
      <c r="J40" s="71">
        <v>852.679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71">
        <v>3000</v>
      </c>
      <c r="R40" s="71">
        <v>685</v>
      </c>
      <c r="S40" s="71">
        <v>1850</v>
      </c>
      <c r="T40" s="71">
        <v>559</v>
      </c>
      <c r="U40" s="67">
        <f t="shared" si="2"/>
        <v>41656.5</v>
      </c>
      <c r="V40" s="67">
        <f t="shared" si="1"/>
        <v>7289.634</v>
      </c>
      <c r="W40" s="69">
        <v>17700</v>
      </c>
      <c r="X40" s="69">
        <v>0</v>
      </c>
      <c r="Y40" s="69">
        <v>0</v>
      </c>
      <c r="Z40" s="69">
        <v>0</v>
      </c>
      <c r="AA40" s="69">
        <v>0</v>
      </c>
      <c r="AB40" s="69">
        <v>0</v>
      </c>
      <c r="AC40" s="69">
        <v>0</v>
      </c>
      <c r="AD40" s="69">
        <v>0</v>
      </c>
      <c r="AE40" s="69">
        <v>-9700</v>
      </c>
      <c r="AF40" s="69">
        <v>0</v>
      </c>
      <c r="AG40" s="69">
        <v>0</v>
      </c>
      <c r="AH40" s="69">
        <v>0</v>
      </c>
      <c r="AI40" s="69">
        <v>8000</v>
      </c>
      <c r="AJ40" s="69">
        <v>0</v>
      </c>
      <c r="AK40" s="67">
        <f t="shared" si="3"/>
        <v>8000</v>
      </c>
      <c r="AL40" s="67">
        <f t="shared" si="4"/>
        <v>0</v>
      </c>
    </row>
    <row r="41" spans="1:38" s="13" customFormat="1" ht="11.25" customHeight="1">
      <c r="A41" s="72">
        <v>31</v>
      </c>
      <c r="B41" s="38" t="s">
        <v>44</v>
      </c>
      <c r="C41" s="66">
        <f>U41+AK41-Sheet2!AW39</f>
        <v>126828.20000000001</v>
      </c>
      <c r="D41" s="66">
        <f t="shared" si="0"/>
        <v>29451.206</v>
      </c>
      <c r="E41" s="71">
        <v>70800</v>
      </c>
      <c r="F41" s="71">
        <v>17060.701</v>
      </c>
      <c r="G41" s="71">
        <v>17260</v>
      </c>
      <c r="H41" s="71">
        <v>4144.304</v>
      </c>
      <c r="I41" s="71">
        <v>32740</v>
      </c>
      <c r="J41" s="71">
        <v>7255.366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1">
        <v>0</v>
      </c>
      <c r="Q41" s="71">
        <v>2500</v>
      </c>
      <c r="R41" s="71">
        <v>100</v>
      </c>
      <c r="S41" s="71">
        <v>6621.6</v>
      </c>
      <c r="T41" s="71">
        <v>7</v>
      </c>
      <c r="U41" s="67">
        <f t="shared" si="2"/>
        <v>129921.6</v>
      </c>
      <c r="V41" s="67">
        <f t="shared" si="1"/>
        <v>28567.371</v>
      </c>
      <c r="W41" s="69">
        <v>18358.2</v>
      </c>
      <c r="X41" s="69">
        <v>1360.925</v>
      </c>
      <c r="Y41" s="69">
        <v>0</v>
      </c>
      <c r="Z41" s="69">
        <v>0</v>
      </c>
      <c r="AA41" s="69">
        <v>0</v>
      </c>
      <c r="AB41" s="69">
        <v>0</v>
      </c>
      <c r="AC41" s="69">
        <v>-10000</v>
      </c>
      <c r="AD41" s="69">
        <v>0</v>
      </c>
      <c r="AE41" s="69">
        <v>-5000</v>
      </c>
      <c r="AF41" s="69">
        <v>-477.09</v>
      </c>
      <c r="AG41" s="69">
        <v>0</v>
      </c>
      <c r="AH41" s="69">
        <v>0</v>
      </c>
      <c r="AI41" s="69">
        <v>0</v>
      </c>
      <c r="AJ41" s="69">
        <v>0</v>
      </c>
      <c r="AK41" s="67">
        <f t="shared" si="3"/>
        <v>3358.2000000000007</v>
      </c>
      <c r="AL41" s="67">
        <f t="shared" si="4"/>
        <v>883.835</v>
      </c>
    </row>
    <row r="42" spans="1:38" ht="11.25" customHeight="1">
      <c r="A42" s="72">
        <v>32</v>
      </c>
      <c r="B42" s="38" t="s">
        <v>45</v>
      </c>
      <c r="C42" s="66">
        <f>U42+AK42-Sheet2!AW40</f>
        <v>64897.100000000006</v>
      </c>
      <c r="D42" s="66">
        <f t="shared" si="0"/>
        <v>10067.219000000001</v>
      </c>
      <c r="E42" s="71">
        <v>32530.8</v>
      </c>
      <c r="F42" s="71">
        <v>4273.531</v>
      </c>
      <c r="G42" s="71">
        <v>7043.6</v>
      </c>
      <c r="H42" s="71">
        <v>988.688</v>
      </c>
      <c r="I42" s="71">
        <v>17230.5</v>
      </c>
      <c r="J42" s="71">
        <v>4562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1">
        <v>0</v>
      </c>
      <c r="Q42" s="71">
        <v>1900</v>
      </c>
      <c r="R42" s="71">
        <v>243</v>
      </c>
      <c r="S42" s="71">
        <v>3600</v>
      </c>
      <c r="T42" s="71">
        <v>0</v>
      </c>
      <c r="U42" s="67">
        <f t="shared" si="2"/>
        <v>62304.9</v>
      </c>
      <c r="V42" s="67">
        <f t="shared" si="1"/>
        <v>10067.219000000001</v>
      </c>
      <c r="W42" s="69">
        <v>5792.2</v>
      </c>
      <c r="X42" s="69">
        <v>0</v>
      </c>
      <c r="Y42" s="69">
        <v>0</v>
      </c>
      <c r="Z42" s="69">
        <v>0</v>
      </c>
      <c r="AA42" s="69">
        <v>0</v>
      </c>
      <c r="AB42" s="69">
        <v>0</v>
      </c>
      <c r="AC42" s="69">
        <v>0</v>
      </c>
      <c r="AD42" s="69">
        <v>0</v>
      </c>
      <c r="AE42" s="69">
        <v>0</v>
      </c>
      <c r="AF42" s="69">
        <v>0</v>
      </c>
      <c r="AG42" s="69">
        <v>0</v>
      </c>
      <c r="AH42" s="69">
        <v>0</v>
      </c>
      <c r="AI42" s="69">
        <v>0</v>
      </c>
      <c r="AJ42" s="69">
        <v>0</v>
      </c>
      <c r="AK42" s="67">
        <f t="shared" si="3"/>
        <v>5792.2</v>
      </c>
      <c r="AL42" s="67">
        <f t="shared" si="4"/>
        <v>0</v>
      </c>
    </row>
    <row r="43" spans="1:38" ht="11.25" customHeight="1">
      <c r="A43" s="72">
        <v>33</v>
      </c>
      <c r="B43" s="38" t="s">
        <v>46</v>
      </c>
      <c r="C43" s="66">
        <f>U43+AK43-Sheet2!AW41</f>
        <v>9941.9</v>
      </c>
      <c r="D43" s="66">
        <f aca="true" t="shared" si="5" ref="D43:D74">V43+AL43-AJ43</f>
        <v>2030</v>
      </c>
      <c r="E43" s="71">
        <v>5520</v>
      </c>
      <c r="F43" s="71">
        <v>840</v>
      </c>
      <c r="G43" s="71">
        <v>1494.1</v>
      </c>
      <c r="H43" s="71">
        <v>320</v>
      </c>
      <c r="I43" s="71">
        <v>1260</v>
      </c>
      <c r="J43" s="71">
        <v>370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>
        <v>0</v>
      </c>
      <c r="U43" s="67">
        <f t="shared" si="2"/>
        <v>9524.1</v>
      </c>
      <c r="V43" s="67">
        <f t="shared" si="1"/>
        <v>1810</v>
      </c>
      <c r="W43" s="69">
        <v>1667.8</v>
      </c>
      <c r="X43" s="69">
        <v>500</v>
      </c>
      <c r="Y43" s="69">
        <v>0</v>
      </c>
      <c r="Z43" s="69">
        <v>0</v>
      </c>
      <c r="AA43" s="69">
        <v>0</v>
      </c>
      <c r="AB43" s="69">
        <v>0</v>
      </c>
      <c r="AC43" s="69">
        <v>0</v>
      </c>
      <c r="AD43" s="69">
        <v>0</v>
      </c>
      <c r="AE43" s="69">
        <v>0</v>
      </c>
      <c r="AF43" s="69">
        <v>0</v>
      </c>
      <c r="AG43" s="69">
        <v>0</v>
      </c>
      <c r="AH43" s="69">
        <v>0</v>
      </c>
      <c r="AI43" s="69">
        <v>1250</v>
      </c>
      <c r="AJ43" s="69">
        <v>280</v>
      </c>
      <c r="AK43" s="67">
        <f t="shared" si="3"/>
        <v>1667.8</v>
      </c>
      <c r="AL43" s="67">
        <f t="shared" si="4"/>
        <v>500</v>
      </c>
    </row>
    <row r="44" spans="1:38" ht="11.25" customHeight="1">
      <c r="A44" s="72">
        <v>34</v>
      </c>
      <c r="B44" s="38" t="s">
        <v>47</v>
      </c>
      <c r="C44" s="66">
        <f>U44+AK44-Sheet2!AW42</f>
        <v>11212.8</v>
      </c>
      <c r="D44" s="66">
        <f t="shared" si="5"/>
        <v>1575</v>
      </c>
      <c r="E44" s="71">
        <v>4905</v>
      </c>
      <c r="F44" s="71">
        <v>1035</v>
      </c>
      <c r="G44" s="71">
        <v>926</v>
      </c>
      <c r="H44" s="71">
        <v>195</v>
      </c>
      <c r="I44" s="71">
        <v>2709</v>
      </c>
      <c r="J44" s="71">
        <v>345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250</v>
      </c>
      <c r="R44" s="71">
        <v>0</v>
      </c>
      <c r="S44" s="71">
        <v>250</v>
      </c>
      <c r="T44" s="71">
        <v>0</v>
      </c>
      <c r="U44" s="67">
        <f t="shared" si="2"/>
        <v>9515</v>
      </c>
      <c r="V44" s="67">
        <f t="shared" si="1"/>
        <v>1575</v>
      </c>
      <c r="W44" s="69">
        <v>2172.8</v>
      </c>
      <c r="X44" s="69">
        <v>0</v>
      </c>
      <c r="Y44" s="69">
        <v>0</v>
      </c>
      <c r="Z44" s="69">
        <v>0</v>
      </c>
      <c r="AA44" s="69">
        <v>0</v>
      </c>
      <c r="AB44" s="69">
        <v>0</v>
      </c>
      <c r="AC44" s="69">
        <v>0</v>
      </c>
      <c r="AD44" s="69">
        <v>0</v>
      </c>
      <c r="AE44" s="69">
        <v>0</v>
      </c>
      <c r="AF44" s="69">
        <v>0</v>
      </c>
      <c r="AG44" s="69">
        <v>0</v>
      </c>
      <c r="AH44" s="69">
        <v>0</v>
      </c>
      <c r="AI44" s="69">
        <v>475</v>
      </c>
      <c r="AJ44" s="69">
        <v>0</v>
      </c>
      <c r="AK44" s="67">
        <f t="shared" si="3"/>
        <v>2172.8</v>
      </c>
      <c r="AL44" s="67">
        <f t="shared" si="4"/>
        <v>0</v>
      </c>
    </row>
    <row r="45" spans="1:38" ht="11.25" customHeight="1">
      <c r="A45" s="72">
        <v>35</v>
      </c>
      <c r="B45" s="38" t="s">
        <v>48</v>
      </c>
      <c r="C45" s="66">
        <f>U45+AK45-Sheet2!AW43</f>
        <v>15615.1</v>
      </c>
      <c r="D45" s="66">
        <f t="shared" si="5"/>
        <v>2467.921</v>
      </c>
      <c r="E45" s="71">
        <v>6654</v>
      </c>
      <c r="F45" s="71">
        <v>1413.821</v>
      </c>
      <c r="G45" s="71">
        <v>1308.7</v>
      </c>
      <c r="H45" s="71">
        <v>294.9</v>
      </c>
      <c r="I45" s="71">
        <v>1974.5</v>
      </c>
      <c r="J45" s="71">
        <v>425.7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1050</v>
      </c>
      <c r="R45" s="71">
        <v>240</v>
      </c>
      <c r="S45" s="71">
        <v>5</v>
      </c>
      <c r="T45" s="71">
        <v>0</v>
      </c>
      <c r="U45" s="67">
        <f t="shared" si="2"/>
        <v>11572.2</v>
      </c>
      <c r="V45" s="67">
        <f t="shared" si="1"/>
        <v>2374.421</v>
      </c>
      <c r="W45" s="69">
        <v>8122.9</v>
      </c>
      <c r="X45" s="69">
        <v>93.5</v>
      </c>
      <c r="Y45" s="69">
        <v>0</v>
      </c>
      <c r="Z45" s="69">
        <v>0</v>
      </c>
      <c r="AA45" s="69">
        <v>0</v>
      </c>
      <c r="AB45" s="69">
        <v>0</v>
      </c>
      <c r="AC45" s="69">
        <v>-3000</v>
      </c>
      <c r="AD45" s="69">
        <v>0</v>
      </c>
      <c r="AE45" s="69">
        <v>-500</v>
      </c>
      <c r="AF45" s="69">
        <v>0</v>
      </c>
      <c r="AG45" s="69">
        <v>0</v>
      </c>
      <c r="AH45" s="69">
        <v>0</v>
      </c>
      <c r="AI45" s="69">
        <v>580</v>
      </c>
      <c r="AJ45" s="69">
        <v>0</v>
      </c>
      <c r="AK45" s="67">
        <f t="shared" si="3"/>
        <v>4622.9</v>
      </c>
      <c r="AL45" s="67">
        <f t="shared" si="4"/>
        <v>93.5</v>
      </c>
    </row>
    <row r="46" spans="1:38" ht="11.25" customHeight="1">
      <c r="A46" s="72">
        <v>36</v>
      </c>
      <c r="B46" s="38" t="s">
        <v>49</v>
      </c>
      <c r="C46" s="66">
        <f>U46+AK46-Sheet2!AW44</f>
        <v>5800</v>
      </c>
      <c r="D46" s="66">
        <f t="shared" si="5"/>
        <v>1040</v>
      </c>
      <c r="E46" s="71">
        <v>3680</v>
      </c>
      <c r="F46" s="71">
        <v>795</v>
      </c>
      <c r="G46" s="71">
        <v>880</v>
      </c>
      <c r="H46" s="71">
        <v>180</v>
      </c>
      <c r="I46" s="71">
        <v>903</v>
      </c>
      <c r="J46" s="71">
        <v>65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47</v>
      </c>
      <c r="T46" s="71">
        <v>0</v>
      </c>
      <c r="U46" s="67">
        <f t="shared" si="2"/>
        <v>5800</v>
      </c>
      <c r="V46" s="67">
        <f t="shared" si="1"/>
        <v>1040</v>
      </c>
      <c r="W46" s="69">
        <v>290</v>
      </c>
      <c r="X46" s="69">
        <v>0</v>
      </c>
      <c r="Y46" s="69">
        <v>0</v>
      </c>
      <c r="Z46" s="69">
        <v>0</v>
      </c>
      <c r="AA46" s="69">
        <v>0</v>
      </c>
      <c r="AB46" s="69">
        <v>0</v>
      </c>
      <c r="AC46" s="69">
        <v>0</v>
      </c>
      <c r="AD46" s="69">
        <v>0</v>
      </c>
      <c r="AE46" s="69">
        <v>0</v>
      </c>
      <c r="AF46" s="69">
        <v>0</v>
      </c>
      <c r="AG46" s="69">
        <v>0</v>
      </c>
      <c r="AH46" s="69">
        <v>0</v>
      </c>
      <c r="AI46" s="69">
        <v>290</v>
      </c>
      <c r="AJ46" s="69">
        <v>0</v>
      </c>
      <c r="AK46" s="67">
        <f t="shared" si="3"/>
        <v>290</v>
      </c>
      <c r="AL46" s="67">
        <f t="shared" si="4"/>
        <v>0</v>
      </c>
    </row>
    <row r="47" spans="1:38" ht="11.25" customHeight="1">
      <c r="A47" s="72">
        <v>37</v>
      </c>
      <c r="B47" s="38" t="s">
        <v>50</v>
      </c>
      <c r="C47" s="66">
        <f>U47+AK47-Sheet2!AW45</f>
        <v>15813.8</v>
      </c>
      <c r="D47" s="66">
        <f t="shared" si="5"/>
        <v>2152.9</v>
      </c>
      <c r="E47" s="71">
        <v>6552</v>
      </c>
      <c r="F47" s="71">
        <v>1498.5</v>
      </c>
      <c r="G47" s="71">
        <v>1356.6</v>
      </c>
      <c r="H47" s="71">
        <v>309.1</v>
      </c>
      <c r="I47" s="71">
        <v>2818.9</v>
      </c>
      <c r="J47" s="71">
        <v>295.3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71">
        <v>0</v>
      </c>
      <c r="Q47" s="71">
        <v>400</v>
      </c>
      <c r="R47" s="71">
        <v>50</v>
      </c>
      <c r="S47" s="71">
        <v>192</v>
      </c>
      <c r="T47" s="71">
        <v>0</v>
      </c>
      <c r="U47" s="67">
        <f t="shared" si="2"/>
        <v>11915.3</v>
      </c>
      <c r="V47" s="67">
        <f t="shared" si="1"/>
        <v>2152.9</v>
      </c>
      <c r="W47" s="69">
        <v>4494.3</v>
      </c>
      <c r="X47" s="69">
        <v>0</v>
      </c>
      <c r="Y47" s="69">
        <v>0</v>
      </c>
      <c r="Z47" s="69">
        <v>0</v>
      </c>
      <c r="AA47" s="69">
        <v>0</v>
      </c>
      <c r="AB47" s="69">
        <v>0</v>
      </c>
      <c r="AC47" s="69">
        <v>0</v>
      </c>
      <c r="AD47" s="69">
        <v>0</v>
      </c>
      <c r="AE47" s="69">
        <v>0</v>
      </c>
      <c r="AF47" s="69">
        <v>0</v>
      </c>
      <c r="AG47" s="69">
        <v>0</v>
      </c>
      <c r="AH47" s="69">
        <v>0</v>
      </c>
      <c r="AI47" s="69">
        <v>595.8</v>
      </c>
      <c r="AJ47" s="69">
        <v>0</v>
      </c>
      <c r="AK47" s="67">
        <f t="shared" si="3"/>
        <v>4494.3</v>
      </c>
      <c r="AL47" s="67">
        <f t="shared" si="4"/>
        <v>0</v>
      </c>
    </row>
    <row r="48" spans="1:38" ht="11.25" customHeight="1">
      <c r="A48" s="72">
        <v>38</v>
      </c>
      <c r="B48" s="38" t="s">
        <v>51</v>
      </c>
      <c r="C48" s="66">
        <f>U48+AK48-Sheet2!AW46</f>
        <v>17231.899999999998</v>
      </c>
      <c r="D48" s="66">
        <f t="shared" si="5"/>
        <v>3431.5</v>
      </c>
      <c r="E48" s="71">
        <v>9585</v>
      </c>
      <c r="F48" s="71">
        <v>2018.75</v>
      </c>
      <c r="G48" s="71">
        <v>2109.8</v>
      </c>
      <c r="H48" s="71">
        <v>437.5</v>
      </c>
      <c r="I48" s="71">
        <v>3617</v>
      </c>
      <c r="J48" s="71">
        <v>950.95</v>
      </c>
      <c r="K48" s="71">
        <v>0</v>
      </c>
      <c r="L48" s="71">
        <v>0</v>
      </c>
      <c r="M48" s="71">
        <v>0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71">
        <v>100</v>
      </c>
      <c r="T48" s="71">
        <v>24.3</v>
      </c>
      <c r="U48" s="67">
        <f t="shared" si="2"/>
        <v>16611.8</v>
      </c>
      <c r="V48" s="67">
        <f t="shared" si="1"/>
        <v>3431.5</v>
      </c>
      <c r="W48" s="69">
        <v>1820.1</v>
      </c>
      <c r="X48" s="69">
        <v>0</v>
      </c>
      <c r="Y48" s="69">
        <v>0</v>
      </c>
      <c r="Z48" s="69">
        <v>0</v>
      </c>
      <c r="AA48" s="69">
        <v>0</v>
      </c>
      <c r="AB48" s="69">
        <v>0</v>
      </c>
      <c r="AC48" s="69">
        <v>0</v>
      </c>
      <c r="AD48" s="69">
        <v>0</v>
      </c>
      <c r="AE48" s="69">
        <v>0</v>
      </c>
      <c r="AF48" s="69">
        <v>0</v>
      </c>
      <c r="AG48" s="69">
        <v>0</v>
      </c>
      <c r="AH48" s="69">
        <v>0</v>
      </c>
      <c r="AI48" s="69">
        <v>1200</v>
      </c>
      <c r="AJ48" s="69">
        <v>0</v>
      </c>
      <c r="AK48" s="67">
        <f t="shared" si="3"/>
        <v>1820.1</v>
      </c>
      <c r="AL48" s="67">
        <f t="shared" si="4"/>
        <v>0</v>
      </c>
    </row>
    <row r="49" spans="1:38" ht="11.25" customHeight="1">
      <c r="A49" s="72">
        <v>39</v>
      </c>
      <c r="B49" s="38" t="s">
        <v>52</v>
      </c>
      <c r="C49" s="66">
        <f>U49+AK49-Sheet2!AW47</f>
        <v>41040.1</v>
      </c>
      <c r="D49" s="66">
        <f t="shared" si="5"/>
        <v>312.61900000000014</v>
      </c>
      <c r="E49" s="71">
        <v>10855</v>
      </c>
      <c r="F49" s="71">
        <v>1670</v>
      </c>
      <c r="G49" s="71">
        <v>2025.3</v>
      </c>
      <c r="H49" s="71">
        <v>326.5</v>
      </c>
      <c r="I49" s="71">
        <v>9371.3</v>
      </c>
      <c r="J49" s="71">
        <v>2111.8</v>
      </c>
      <c r="K49" s="71">
        <v>0</v>
      </c>
      <c r="L49" s="71">
        <v>0</v>
      </c>
      <c r="M49" s="71">
        <v>0</v>
      </c>
      <c r="N49" s="71">
        <v>0</v>
      </c>
      <c r="O49" s="71">
        <v>4000</v>
      </c>
      <c r="P49" s="71">
        <v>0</v>
      </c>
      <c r="Q49" s="71">
        <v>700</v>
      </c>
      <c r="R49" s="71">
        <v>0</v>
      </c>
      <c r="S49" s="71">
        <v>330</v>
      </c>
      <c r="T49" s="71">
        <v>92</v>
      </c>
      <c r="U49" s="67">
        <f t="shared" si="2"/>
        <v>28781.6</v>
      </c>
      <c r="V49" s="67">
        <f t="shared" si="1"/>
        <v>4200.3</v>
      </c>
      <c r="W49" s="69">
        <v>16758.5</v>
      </c>
      <c r="X49" s="69">
        <v>0</v>
      </c>
      <c r="Y49" s="69">
        <v>0</v>
      </c>
      <c r="Z49" s="69">
        <v>0</v>
      </c>
      <c r="AA49" s="69">
        <v>0</v>
      </c>
      <c r="AB49" s="69">
        <v>0</v>
      </c>
      <c r="AC49" s="69">
        <v>0</v>
      </c>
      <c r="AD49" s="69">
        <v>0</v>
      </c>
      <c r="AE49" s="69">
        <v>-3000</v>
      </c>
      <c r="AF49" s="69">
        <v>-3887.681</v>
      </c>
      <c r="AG49" s="69">
        <v>0</v>
      </c>
      <c r="AH49" s="69">
        <v>0</v>
      </c>
      <c r="AI49" s="69">
        <v>1500</v>
      </c>
      <c r="AJ49" s="69">
        <v>0</v>
      </c>
      <c r="AK49" s="67">
        <f t="shared" si="3"/>
        <v>13758.5</v>
      </c>
      <c r="AL49" s="67">
        <f t="shared" si="4"/>
        <v>-3887.681</v>
      </c>
    </row>
    <row r="50" spans="1:38" s="13" customFormat="1" ht="11.25" customHeight="1">
      <c r="A50" s="72">
        <v>40</v>
      </c>
      <c r="B50" s="38" t="s">
        <v>53</v>
      </c>
      <c r="C50" s="66">
        <f>U50+AK50-Sheet2!AW48</f>
        <v>13672.3</v>
      </c>
      <c r="D50" s="66">
        <f t="shared" si="5"/>
        <v>2583.5</v>
      </c>
      <c r="E50" s="71">
        <v>7000</v>
      </c>
      <c r="F50" s="71">
        <v>1435.5</v>
      </c>
      <c r="G50" s="71">
        <v>1842.8</v>
      </c>
      <c r="H50" s="71">
        <v>367</v>
      </c>
      <c r="I50" s="71">
        <v>2521.4</v>
      </c>
      <c r="J50" s="71">
        <v>627</v>
      </c>
      <c r="K50" s="71">
        <v>0</v>
      </c>
      <c r="L50" s="71">
        <v>0</v>
      </c>
      <c r="M50" s="71">
        <v>0</v>
      </c>
      <c r="N50" s="71">
        <v>0</v>
      </c>
      <c r="O50" s="71">
        <v>1000</v>
      </c>
      <c r="P50" s="71">
        <v>0</v>
      </c>
      <c r="Q50" s="71">
        <v>300</v>
      </c>
      <c r="R50" s="71">
        <v>90</v>
      </c>
      <c r="S50" s="71">
        <v>160</v>
      </c>
      <c r="T50" s="71">
        <v>0</v>
      </c>
      <c r="U50" s="67">
        <f t="shared" si="2"/>
        <v>13484.199999999999</v>
      </c>
      <c r="V50" s="67">
        <f t="shared" si="1"/>
        <v>2519.5</v>
      </c>
      <c r="W50" s="69">
        <v>848.1</v>
      </c>
      <c r="X50" s="69">
        <v>64</v>
      </c>
      <c r="Y50" s="69">
        <v>0</v>
      </c>
      <c r="Z50" s="69">
        <v>0</v>
      </c>
      <c r="AA50" s="69">
        <v>0</v>
      </c>
      <c r="AB50" s="69">
        <v>0</v>
      </c>
      <c r="AC50" s="69">
        <v>0</v>
      </c>
      <c r="AD50" s="69">
        <v>0</v>
      </c>
      <c r="AE50" s="69">
        <v>0</v>
      </c>
      <c r="AF50" s="69">
        <v>0</v>
      </c>
      <c r="AG50" s="69">
        <v>0</v>
      </c>
      <c r="AH50" s="69">
        <v>0</v>
      </c>
      <c r="AI50" s="69">
        <v>660</v>
      </c>
      <c r="AJ50" s="69">
        <v>0</v>
      </c>
      <c r="AK50" s="67">
        <f t="shared" si="3"/>
        <v>848.1</v>
      </c>
      <c r="AL50" s="67">
        <f t="shared" si="4"/>
        <v>64</v>
      </c>
    </row>
    <row r="51" spans="1:38" s="13" customFormat="1" ht="11.25" customHeight="1">
      <c r="A51" s="72">
        <v>41</v>
      </c>
      <c r="B51" s="38" t="s">
        <v>54</v>
      </c>
      <c r="C51" s="66">
        <f>U51+AK51-Sheet2!AW49</f>
        <v>17337.8</v>
      </c>
      <c r="D51" s="66">
        <f t="shared" si="5"/>
        <v>2590.3</v>
      </c>
      <c r="E51" s="71">
        <v>8440</v>
      </c>
      <c r="F51" s="71">
        <v>1514.9</v>
      </c>
      <c r="G51" s="71">
        <v>1490</v>
      </c>
      <c r="H51" s="71">
        <v>274.4</v>
      </c>
      <c r="I51" s="71">
        <v>2726</v>
      </c>
      <c r="J51" s="71">
        <v>801</v>
      </c>
      <c r="K51" s="71">
        <v>0</v>
      </c>
      <c r="L51" s="71">
        <v>0</v>
      </c>
      <c r="M51" s="71">
        <v>0</v>
      </c>
      <c r="N51" s="71">
        <v>0</v>
      </c>
      <c r="O51" s="71">
        <v>0</v>
      </c>
      <c r="P51" s="71">
        <v>0</v>
      </c>
      <c r="Q51" s="71">
        <v>400</v>
      </c>
      <c r="R51" s="71">
        <v>0</v>
      </c>
      <c r="S51" s="71">
        <v>70</v>
      </c>
      <c r="T51" s="71">
        <v>0</v>
      </c>
      <c r="U51" s="67">
        <f t="shared" si="2"/>
        <v>13826</v>
      </c>
      <c r="V51" s="67">
        <f t="shared" si="1"/>
        <v>2590.3</v>
      </c>
      <c r="W51" s="69">
        <v>4211.8</v>
      </c>
      <c r="X51" s="69">
        <v>0</v>
      </c>
      <c r="Y51" s="69">
        <v>0</v>
      </c>
      <c r="Z51" s="69">
        <v>0</v>
      </c>
      <c r="AA51" s="69">
        <v>0</v>
      </c>
      <c r="AB51" s="69">
        <v>0</v>
      </c>
      <c r="AC51" s="69">
        <v>0</v>
      </c>
      <c r="AD51" s="69">
        <v>0</v>
      </c>
      <c r="AE51" s="69">
        <v>0</v>
      </c>
      <c r="AF51" s="69">
        <v>0</v>
      </c>
      <c r="AG51" s="69">
        <v>0</v>
      </c>
      <c r="AH51" s="69">
        <v>0</v>
      </c>
      <c r="AI51" s="69">
        <v>700</v>
      </c>
      <c r="AJ51" s="69">
        <v>0</v>
      </c>
      <c r="AK51" s="67">
        <f t="shared" si="3"/>
        <v>4211.8</v>
      </c>
      <c r="AL51" s="67">
        <f t="shared" si="4"/>
        <v>0</v>
      </c>
    </row>
    <row r="52" spans="1:38" ht="11.25" customHeight="1">
      <c r="A52" s="72">
        <v>42</v>
      </c>
      <c r="B52" s="38" t="s">
        <v>55</v>
      </c>
      <c r="C52" s="66">
        <f>U52+AK52-Sheet2!AW50</f>
        <v>42924.8</v>
      </c>
      <c r="D52" s="66">
        <f t="shared" si="5"/>
        <v>8038.244999999999</v>
      </c>
      <c r="E52" s="71">
        <v>20100</v>
      </c>
      <c r="F52" s="71">
        <v>4784.061</v>
      </c>
      <c r="G52" s="71">
        <v>4176</v>
      </c>
      <c r="H52" s="71">
        <v>924.284</v>
      </c>
      <c r="I52" s="71">
        <v>9020</v>
      </c>
      <c r="J52" s="71">
        <v>1700.9</v>
      </c>
      <c r="K52" s="71">
        <v>0</v>
      </c>
      <c r="L52" s="71">
        <v>0</v>
      </c>
      <c r="M52" s="71">
        <v>0</v>
      </c>
      <c r="N52" s="71">
        <v>0</v>
      </c>
      <c r="O52" s="71">
        <v>3000</v>
      </c>
      <c r="P52" s="71">
        <v>0</v>
      </c>
      <c r="Q52" s="71">
        <v>1000</v>
      </c>
      <c r="R52" s="71">
        <v>100</v>
      </c>
      <c r="S52" s="71">
        <v>150</v>
      </c>
      <c r="T52" s="71">
        <v>0</v>
      </c>
      <c r="U52" s="67">
        <f t="shared" si="2"/>
        <v>41822.1</v>
      </c>
      <c r="V52" s="67">
        <f t="shared" si="1"/>
        <v>7509.244999999999</v>
      </c>
      <c r="W52" s="69">
        <v>6478.8</v>
      </c>
      <c r="X52" s="69">
        <v>529</v>
      </c>
      <c r="Y52" s="69">
        <v>0</v>
      </c>
      <c r="Z52" s="69">
        <v>0</v>
      </c>
      <c r="AA52" s="69">
        <v>0</v>
      </c>
      <c r="AB52" s="69">
        <v>0</v>
      </c>
      <c r="AC52" s="69">
        <v>0</v>
      </c>
      <c r="AD52" s="69">
        <v>0</v>
      </c>
      <c r="AE52" s="69">
        <v>-1000</v>
      </c>
      <c r="AF52" s="69">
        <v>0</v>
      </c>
      <c r="AG52" s="69">
        <v>0</v>
      </c>
      <c r="AH52" s="69">
        <v>0</v>
      </c>
      <c r="AI52" s="69">
        <v>4376.1</v>
      </c>
      <c r="AJ52" s="69">
        <v>0</v>
      </c>
      <c r="AK52" s="67">
        <f t="shared" si="3"/>
        <v>5478.8</v>
      </c>
      <c r="AL52" s="67">
        <f t="shared" si="4"/>
        <v>529</v>
      </c>
    </row>
    <row r="53" spans="1:38" ht="11.25" customHeight="1">
      <c r="A53" s="72">
        <v>43</v>
      </c>
      <c r="B53" s="38" t="s">
        <v>56</v>
      </c>
      <c r="C53" s="66">
        <f>U53+AK53-Sheet2!AW51</f>
        <v>5377.4</v>
      </c>
      <c r="D53" s="66">
        <f t="shared" si="5"/>
        <v>905.808</v>
      </c>
      <c r="E53" s="71">
        <v>3796</v>
      </c>
      <c r="F53" s="71">
        <v>784.56</v>
      </c>
      <c r="G53" s="71">
        <v>779.2</v>
      </c>
      <c r="H53" s="71">
        <v>121.248</v>
      </c>
      <c r="I53" s="71">
        <v>460</v>
      </c>
      <c r="J53" s="71">
        <v>0</v>
      </c>
      <c r="K53" s="71">
        <v>0</v>
      </c>
      <c r="L53" s="71">
        <v>0</v>
      </c>
      <c r="M53" s="71">
        <v>0</v>
      </c>
      <c r="N53" s="71">
        <v>0</v>
      </c>
      <c r="O53" s="71">
        <v>0</v>
      </c>
      <c r="P53" s="71">
        <v>0</v>
      </c>
      <c r="Q53" s="71">
        <v>77.2</v>
      </c>
      <c r="R53" s="71">
        <v>0</v>
      </c>
      <c r="S53" s="71">
        <v>0</v>
      </c>
      <c r="T53" s="71">
        <v>0</v>
      </c>
      <c r="U53" s="67">
        <f t="shared" si="2"/>
        <v>5377.4</v>
      </c>
      <c r="V53" s="67">
        <f t="shared" si="1"/>
        <v>905.808</v>
      </c>
      <c r="W53" s="69">
        <v>265</v>
      </c>
      <c r="X53" s="69">
        <v>0</v>
      </c>
      <c r="Y53" s="69">
        <v>0</v>
      </c>
      <c r="Z53" s="69">
        <v>0</v>
      </c>
      <c r="AA53" s="69">
        <v>0</v>
      </c>
      <c r="AB53" s="69">
        <v>0</v>
      </c>
      <c r="AC53" s="69">
        <v>0</v>
      </c>
      <c r="AD53" s="69">
        <v>0</v>
      </c>
      <c r="AE53" s="69">
        <v>0</v>
      </c>
      <c r="AF53" s="69">
        <v>0</v>
      </c>
      <c r="AG53" s="69">
        <v>0</v>
      </c>
      <c r="AH53" s="69">
        <v>0</v>
      </c>
      <c r="AI53" s="69">
        <v>265</v>
      </c>
      <c r="AJ53" s="69">
        <v>0</v>
      </c>
      <c r="AK53" s="67">
        <f t="shared" si="3"/>
        <v>265</v>
      </c>
      <c r="AL53" s="67">
        <f t="shared" si="4"/>
        <v>0</v>
      </c>
    </row>
    <row r="54" spans="1:38" ht="11.25" customHeight="1">
      <c r="A54" s="72">
        <v>44</v>
      </c>
      <c r="B54" s="38" t="s">
        <v>57</v>
      </c>
      <c r="C54" s="66">
        <f>U54+AK54-Sheet2!AW52</f>
        <v>6552.1</v>
      </c>
      <c r="D54" s="66">
        <f t="shared" si="5"/>
        <v>1371.6</v>
      </c>
      <c r="E54" s="71">
        <v>3202.1</v>
      </c>
      <c r="F54" s="71">
        <v>710.1</v>
      </c>
      <c r="G54" s="71">
        <v>692</v>
      </c>
      <c r="H54" s="71">
        <v>85.5</v>
      </c>
      <c r="I54" s="71">
        <v>1180</v>
      </c>
      <c r="J54" s="71">
        <v>276</v>
      </c>
      <c r="K54" s="71">
        <v>0</v>
      </c>
      <c r="L54" s="71">
        <v>0</v>
      </c>
      <c r="M54" s="71">
        <v>0</v>
      </c>
      <c r="N54" s="71">
        <v>0</v>
      </c>
      <c r="O54" s="71">
        <v>0</v>
      </c>
      <c r="P54" s="71">
        <v>0</v>
      </c>
      <c r="Q54" s="71">
        <v>218</v>
      </c>
      <c r="R54" s="71">
        <v>0</v>
      </c>
      <c r="S54" s="71">
        <v>250</v>
      </c>
      <c r="T54" s="71">
        <v>0</v>
      </c>
      <c r="U54" s="67">
        <f t="shared" si="2"/>
        <v>5842.1</v>
      </c>
      <c r="V54" s="67">
        <f t="shared" si="1"/>
        <v>1071.6</v>
      </c>
      <c r="W54" s="69">
        <v>1010</v>
      </c>
      <c r="X54" s="69">
        <v>300</v>
      </c>
      <c r="Y54" s="69">
        <v>0</v>
      </c>
      <c r="Z54" s="69">
        <v>0</v>
      </c>
      <c r="AA54" s="69">
        <v>0</v>
      </c>
      <c r="AB54" s="69">
        <v>0</v>
      </c>
      <c r="AC54" s="69">
        <v>0</v>
      </c>
      <c r="AD54" s="69">
        <v>0</v>
      </c>
      <c r="AE54" s="69">
        <v>0</v>
      </c>
      <c r="AF54" s="69">
        <v>0</v>
      </c>
      <c r="AG54" s="69">
        <v>0</v>
      </c>
      <c r="AH54" s="69">
        <v>0</v>
      </c>
      <c r="AI54" s="69">
        <v>300</v>
      </c>
      <c r="AJ54" s="69">
        <v>0</v>
      </c>
      <c r="AK54" s="67">
        <f t="shared" si="3"/>
        <v>1010</v>
      </c>
      <c r="AL54" s="67">
        <f t="shared" si="4"/>
        <v>300</v>
      </c>
    </row>
    <row r="55" spans="1:38" ht="11.25" customHeight="1">
      <c r="A55" s="72">
        <v>45</v>
      </c>
      <c r="B55" s="38" t="s">
        <v>58</v>
      </c>
      <c r="C55" s="66">
        <f>U55+AK55-Sheet2!AW53</f>
        <v>11968.8</v>
      </c>
      <c r="D55" s="66">
        <f t="shared" si="5"/>
        <v>1662.263</v>
      </c>
      <c r="E55" s="71">
        <v>4880</v>
      </c>
      <c r="F55" s="71">
        <v>1070.263</v>
      </c>
      <c r="G55" s="71">
        <v>953.8</v>
      </c>
      <c r="H55" s="71">
        <v>183</v>
      </c>
      <c r="I55" s="71">
        <v>1210</v>
      </c>
      <c r="J55" s="71">
        <v>409</v>
      </c>
      <c r="K55" s="71">
        <v>0</v>
      </c>
      <c r="L55" s="71">
        <v>0</v>
      </c>
      <c r="M55" s="71">
        <v>0</v>
      </c>
      <c r="N55" s="71">
        <v>0</v>
      </c>
      <c r="O55" s="71">
        <v>0</v>
      </c>
      <c r="P55" s="71">
        <v>0</v>
      </c>
      <c r="Q55" s="71">
        <v>300</v>
      </c>
      <c r="R55" s="71">
        <v>0</v>
      </c>
      <c r="S55" s="71">
        <v>100</v>
      </c>
      <c r="T55" s="71">
        <v>0</v>
      </c>
      <c r="U55" s="67">
        <f t="shared" si="2"/>
        <v>7843.8</v>
      </c>
      <c r="V55" s="67">
        <f t="shared" si="1"/>
        <v>1662.263</v>
      </c>
      <c r="W55" s="69">
        <v>4525</v>
      </c>
      <c r="X55" s="69">
        <v>0</v>
      </c>
      <c r="Y55" s="69">
        <v>0</v>
      </c>
      <c r="Z55" s="69">
        <v>0</v>
      </c>
      <c r="AA55" s="69">
        <v>0</v>
      </c>
      <c r="AB55" s="69">
        <v>0</v>
      </c>
      <c r="AC55" s="69">
        <v>0</v>
      </c>
      <c r="AD55" s="69">
        <v>0</v>
      </c>
      <c r="AE55" s="69">
        <v>0</v>
      </c>
      <c r="AF55" s="69">
        <v>0</v>
      </c>
      <c r="AG55" s="69">
        <v>0</v>
      </c>
      <c r="AH55" s="69">
        <v>0</v>
      </c>
      <c r="AI55" s="69">
        <v>400</v>
      </c>
      <c r="AJ55" s="69">
        <v>0</v>
      </c>
      <c r="AK55" s="67">
        <f t="shared" si="3"/>
        <v>4525</v>
      </c>
      <c r="AL55" s="67">
        <f t="shared" si="4"/>
        <v>0</v>
      </c>
    </row>
    <row r="56" spans="1:38" s="13" customFormat="1" ht="11.25" customHeight="1">
      <c r="A56" s="72">
        <v>45</v>
      </c>
      <c r="B56" s="38" t="s">
        <v>59</v>
      </c>
      <c r="C56" s="66">
        <f>U56+AK56-Sheet2!AW54</f>
        <v>6549.5</v>
      </c>
      <c r="D56" s="66">
        <f t="shared" si="5"/>
        <v>1246.9099999999999</v>
      </c>
      <c r="E56" s="71">
        <v>4580</v>
      </c>
      <c r="F56" s="71">
        <v>911.91</v>
      </c>
      <c r="G56" s="71">
        <v>1020</v>
      </c>
      <c r="H56" s="71">
        <v>220</v>
      </c>
      <c r="I56" s="71">
        <v>600</v>
      </c>
      <c r="J56" s="71">
        <v>115</v>
      </c>
      <c r="K56" s="71">
        <v>0</v>
      </c>
      <c r="L56" s="71">
        <v>0</v>
      </c>
      <c r="M56" s="71">
        <v>0</v>
      </c>
      <c r="N56" s="71">
        <v>0</v>
      </c>
      <c r="O56" s="71">
        <v>0</v>
      </c>
      <c r="P56" s="71">
        <v>0</v>
      </c>
      <c r="Q56" s="71">
        <v>40</v>
      </c>
      <c r="R56" s="71">
        <v>0</v>
      </c>
      <c r="S56" s="71">
        <v>315</v>
      </c>
      <c r="T56" s="71">
        <v>0</v>
      </c>
      <c r="U56" s="67">
        <f t="shared" si="2"/>
        <v>6555</v>
      </c>
      <c r="V56" s="67">
        <f t="shared" si="1"/>
        <v>1246.9099999999999</v>
      </c>
      <c r="W56" s="69">
        <v>309.5</v>
      </c>
      <c r="X56" s="69">
        <v>0</v>
      </c>
      <c r="Y56" s="69">
        <v>0</v>
      </c>
      <c r="Z56" s="69">
        <v>0</v>
      </c>
      <c r="AA56" s="69">
        <v>0</v>
      </c>
      <c r="AB56" s="69">
        <v>0</v>
      </c>
      <c r="AC56" s="69">
        <v>0</v>
      </c>
      <c r="AD56" s="69">
        <v>0</v>
      </c>
      <c r="AE56" s="69">
        <v>0</v>
      </c>
      <c r="AF56" s="69">
        <v>0</v>
      </c>
      <c r="AG56" s="69">
        <v>0</v>
      </c>
      <c r="AH56" s="69">
        <v>0</v>
      </c>
      <c r="AI56" s="69">
        <v>0</v>
      </c>
      <c r="AJ56" s="69">
        <v>0</v>
      </c>
      <c r="AK56" s="67">
        <f t="shared" si="3"/>
        <v>309.5</v>
      </c>
      <c r="AL56" s="67">
        <f t="shared" si="4"/>
        <v>0</v>
      </c>
    </row>
    <row r="57" spans="1:38" ht="11.25" customHeight="1">
      <c r="A57" s="72">
        <v>47</v>
      </c>
      <c r="B57" s="38" t="s">
        <v>60</v>
      </c>
      <c r="C57" s="66">
        <f>U57+AK57-Sheet2!AW55</f>
        <v>12788.1</v>
      </c>
      <c r="D57" s="66">
        <f t="shared" si="5"/>
        <v>3110.509</v>
      </c>
      <c r="E57" s="71">
        <v>7354</v>
      </c>
      <c r="F57" s="71">
        <v>1726.759</v>
      </c>
      <c r="G57" s="71">
        <v>1372.9</v>
      </c>
      <c r="H57" s="71">
        <v>339.95</v>
      </c>
      <c r="I57" s="71">
        <v>1999.4</v>
      </c>
      <c r="J57" s="71">
        <v>863.8</v>
      </c>
      <c r="K57" s="71">
        <v>0</v>
      </c>
      <c r="L57" s="71">
        <v>0</v>
      </c>
      <c r="M57" s="71">
        <v>0</v>
      </c>
      <c r="N57" s="71">
        <v>0</v>
      </c>
      <c r="O57" s="71">
        <v>1000</v>
      </c>
      <c r="P57" s="71">
        <v>0</v>
      </c>
      <c r="Q57" s="71">
        <v>200</v>
      </c>
      <c r="R57" s="71">
        <v>110</v>
      </c>
      <c r="S57" s="71">
        <v>79.7</v>
      </c>
      <c r="T57" s="71">
        <v>70</v>
      </c>
      <c r="U57" s="67">
        <f t="shared" si="2"/>
        <v>12787.3</v>
      </c>
      <c r="V57" s="67">
        <f t="shared" si="1"/>
        <v>3110.509</v>
      </c>
      <c r="W57" s="69">
        <v>782.1</v>
      </c>
      <c r="X57" s="69">
        <v>0</v>
      </c>
      <c r="Y57" s="69">
        <v>0</v>
      </c>
      <c r="Z57" s="69">
        <v>0</v>
      </c>
      <c r="AA57" s="69">
        <v>0</v>
      </c>
      <c r="AB57" s="69">
        <v>0</v>
      </c>
      <c r="AC57" s="69">
        <v>0</v>
      </c>
      <c r="AD57" s="69">
        <v>0</v>
      </c>
      <c r="AE57" s="69">
        <v>0</v>
      </c>
      <c r="AF57" s="69">
        <v>0</v>
      </c>
      <c r="AG57" s="69">
        <v>0</v>
      </c>
      <c r="AH57" s="69">
        <v>0</v>
      </c>
      <c r="AI57" s="69">
        <v>781.3</v>
      </c>
      <c r="AJ57" s="69">
        <v>0</v>
      </c>
      <c r="AK57" s="67">
        <f t="shared" si="3"/>
        <v>782.1</v>
      </c>
      <c r="AL57" s="67">
        <f t="shared" si="4"/>
        <v>0</v>
      </c>
    </row>
    <row r="58" spans="1:38" ht="11.25" customHeight="1">
      <c r="A58" s="72">
        <v>48</v>
      </c>
      <c r="B58" s="38" t="s">
        <v>61</v>
      </c>
      <c r="C58" s="66">
        <f>U58+AK58-Sheet2!AW56</f>
        <v>14732.6</v>
      </c>
      <c r="D58" s="66">
        <f t="shared" si="5"/>
        <v>2520.178</v>
      </c>
      <c r="E58" s="71">
        <v>5719</v>
      </c>
      <c r="F58" s="71">
        <v>1226.336</v>
      </c>
      <c r="G58" s="71">
        <v>1192.2</v>
      </c>
      <c r="H58" s="71">
        <v>258.64</v>
      </c>
      <c r="I58" s="71">
        <v>4455</v>
      </c>
      <c r="J58" s="71">
        <v>1010.202</v>
      </c>
      <c r="K58" s="71">
        <v>0</v>
      </c>
      <c r="L58" s="71">
        <v>0</v>
      </c>
      <c r="M58" s="71">
        <v>0</v>
      </c>
      <c r="N58" s="71">
        <v>0</v>
      </c>
      <c r="O58" s="71">
        <v>0</v>
      </c>
      <c r="P58" s="71">
        <v>0</v>
      </c>
      <c r="Q58" s="71">
        <v>400</v>
      </c>
      <c r="R58" s="71">
        <v>25</v>
      </c>
      <c r="S58" s="71">
        <v>0</v>
      </c>
      <c r="T58" s="71">
        <v>0</v>
      </c>
      <c r="U58" s="67">
        <f t="shared" si="2"/>
        <v>13266.2</v>
      </c>
      <c r="V58" s="67">
        <f t="shared" si="1"/>
        <v>2520.178</v>
      </c>
      <c r="W58" s="69">
        <v>2966.4</v>
      </c>
      <c r="X58" s="69">
        <v>0</v>
      </c>
      <c r="Y58" s="69">
        <v>0</v>
      </c>
      <c r="Z58" s="69">
        <v>0</v>
      </c>
      <c r="AA58" s="69">
        <v>0</v>
      </c>
      <c r="AB58" s="69">
        <v>0</v>
      </c>
      <c r="AC58" s="69">
        <v>0</v>
      </c>
      <c r="AD58" s="69">
        <v>0</v>
      </c>
      <c r="AE58" s="69">
        <v>0</v>
      </c>
      <c r="AF58" s="69">
        <v>0</v>
      </c>
      <c r="AG58" s="69">
        <v>0</v>
      </c>
      <c r="AH58" s="69">
        <v>0</v>
      </c>
      <c r="AI58" s="69">
        <v>1500</v>
      </c>
      <c r="AJ58" s="69">
        <v>0</v>
      </c>
      <c r="AK58" s="67">
        <f t="shared" si="3"/>
        <v>2966.4</v>
      </c>
      <c r="AL58" s="67">
        <f t="shared" si="4"/>
        <v>0</v>
      </c>
    </row>
    <row r="59" spans="1:38" ht="11.25" customHeight="1">
      <c r="A59" s="72">
        <v>49</v>
      </c>
      <c r="B59" s="38" t="s">
        <v>62</v>
      </c>
      <c r="C59" s="66">
        <f>U59+AK59-Sheet2!AW57</f>
        <v>11184.9</v>
      </c>
      <c r="D59" s="66">
        <f t="shared" si="5"/>
        <v>2257.111</v>
      </c>
      <c r="E59" s="71">
        <v>6230</v>
      </c>
      <c r="F59" s="71">
        <v>1353.911</v>
      </c>
      <c r="G59" s="71">
        <v>1156</v>
      </c>
      <c r="H59" s="71">
        <v>222</v>
      </c>
      <c r="I59" s="71">
        <v>2506</v>
      </c>
      <c r="J59" s="71">
        <v>661.2</v>
      </c>
      <c r="K59" s="71">
        <v>0</v>
      </c>
      <c r="L59" s="71">
        <v>0</v>
      </c>
      <c r="M59" s="71">
        <v>0</v>
      </c>
      <c r="N59" s="71">
        <v>0</v>
      </c>
      <c r="O59" s="71">
        <v>0</v>
      </c>
      <c r="P59" s="71">
        <v>0</v>
      </c>
      <c r="Q59" s="71">
        <v>200</v>
      </c>
      <c r="R59" s="71">
        <v>20</v>
      </c>
      <c r="S59" s="71">
        <v>50</v>
      </c>
      <c r="T59" s="71">
        <v>0</v>
      </c>
      <c r="U59" s="67">
        <f t="shared" si="2"/>
        <v>11142</v>
      </c>
      <c r="V59" s="67">
        <f t="shared" si="1"/>
        <v>2257.111</v>
      </c>
      <c r="W59" s="69">
        <v>1042.9</v>
      </c>
      <c r="X59" s="69">
        <v>0</v>
      </c>
      <c r="Y59" s="69">
        <v>0</v>
      </c>
      <c r="Z59" s="69">
        <v>0</v>
      </c>
      <c r="AA59" s="69">
        <v>0</v>
      </c>
      <c r="AB59" s="69">
        <v>0</v>
      </c>
      <c r="AC59" s="69">
        <v>0</v>
      </c>
      <c r="AD59" s="69">
        <v>0</v>
      </c>
      <c r="AE59" s="69">
        <v>0</v>
      </c>
      <c r="AF59" s="69">
        <v>0</v>
      </c>
      <c r="AG59" s="69">
        <v>0</v>
      </c>
      <c r="AH59" s="69">
        <v>0</v>
      </c>
      <c r="AI59" s="69">
        <v>1000</v>
      </c>
      <c r="AJ59" s="69">
        <v>0</v>
      </c>
      <c r="AK59" s="67">
        <f t="shared" si="3"/>
        <v>1042.9</v>
      </c>
      <c r="AL59" s="67">
        <f t="shared" si="4"/>
        <v>0</v>
      </c>
    </row>
    <row r="60" spans="1:38" ht="11.25" customHeight="1">
      <c r="A60" s="72">
        <v>50</v>
      </c>
      <c r="B60" s="38" t="s">
        <v>63</v>
      </c>
      <c r="C60" s="66">
        <f>U60+AK60-Sheet2!AW58</f>
        <v>15681.400000000001</v>
      </c>
      <c r="D60" s="66">
        <f t="shared" si="5"/>
        <v>3522</v>
      </c>
      <c r="E60" s="71">
        <v>7255.5</v>
      </c>
      <c r="F60" s="71">
        <v>1491</v>
      </c>
      <c r="G60" s="71">
        <v>1521.6</v>
      </c>
      <c r="H60" s="71">
        <v>150</v>
      </c>
      <c r="I60" s="71">
        <v>3170</v>
      </c>
      <c r="J60" s="71">
        <v>685</v>
      </c>
      <c r="K60" s="71">
        <v>0</v>
      </c>
      <c r="L60" s="71">
        <v>0</v>
      </c>
      <c r="M60" s="71">
        <v>0</v>
      </c>
      <c r="N60" s="71">
        <v>0</v>
      </c>
      <c r="O60" s="71">
        <v>0</v>
      </c>
      <c r="P60" s="71">
        <v>0</v>
      </c>
      <c r="Q60" s="71">
        <v>300</v>
      </c>
      <c r="R60" s="71">
        <v>96</v>
      </c>
      <c r="S60" s="71">
        <v>0</v>
      </c>
      <c r="T60" s="71">
        <v>0</v>
      </c>
      <c r="U60" s="67">
        <f t="shared" si="2"/>
        <v>15077.6</v>
      </c>
      <c r="V60" s="67">
        <f t="shared" si="1"/>
        <v>2922</v>
      </c>
      <c r="W60" s="69">
        <v>3434.3</v>
      </c>
      <c r="X60" s="69">
        <v>1100</v>
      </c>
      <c r="Y60" s="69">
        <v>0</v>
      </c>
      <c r="Z60" s="69">
        <v>0</v>
      </c>
      <c r="AA60" s="69">
        <v>0</v>
      </c>
      <c r="AB60" s="69">
        <v>0</v>
      </c>
      <c r="AC60" s="69">
        <v>0</v>
      </c>
      <c r="AD60" s="69">
        <v>0</v>
      </c>
      <c r="AE60" s="69">
        <v>0</v>
      </c>
      <c r="AF60" s="69">
        <v>0</v>
      </c>
      <c r="AG60" s="69">
        <v>0</v>
      </c>
      <c r="AH60" s="69">
        <v>0</v>
      </c>
      <c r="AI60" s="69">
        <v>2830.5</v>
      </c>
      <c r="AJ60" s="69">
        <v>500</v>
      </c>
      <c r="AK60" s="67">
        <f t="shared" si="3"/>
        <v>3434.3</v>
      </c>
      <c r="AL60" s="67">
        <f t="shared" si="4"/>
        <v>1100</v>
      </c>
    </row>
    <row r="61" spans="1:38" ht="11.25" customHeight="1">
      <c r="A61" s="72">
        <v>51</v>
      </c>
      <c r="B61" s="38" t="s">
        <v>64</v>
      </c>
      <c r="C61" s="66">
        <f>U61+AK61-Sheet2!AW59</f>
        <v>4407.7</v>
      </c>
      <c r="D61" s="66">
        <f t="shared" si="5"/>
        <v>359.47</v>
      </c>
      <c r="E61" s="71">
        <v>2824.2</v>
      </c>
      <c r="F61" s="71">
        <v>420</v>
      </c>
      <c r="G61" s="71">
        <v>588</v>
      </c>
      <c r="H61" s="71">
        <v>102</v>
      </c>
      <c r="I61" s="71">
        <v>771</v>
      </c>
      <c r="J61" s="71">
        <v>85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71">
        <v>0</v>
      </c>
      <c r="Q61" s="71">
        <v>0</v>
      </c>
      <c r="R61" s="71">
        <v>0</v>
      </c>
      <c r="S61" s="71">
        <v>5</v>
      </c>
      <c r="T61" s="71">
        <v>0</v>
      </c>
      <c r="U61" s="67">
        <f t="shared" si="2"/>
        <v>4406.2</v>
      </c>
      <c r="V61" s="67">
        <f t="shared" si="1"/>
        <v>607</v>
      </c>
      <c r="W61" s="69">
        <v>2219.5</v>
      </c>
      <c r="X61" s="69">
        <v>0</v>
      </c>
      <c r="Y61" s="69">
        <v>0</v>
      </c>
      <c r="Z61" s="69">
        <v>0</v>
      </c>
      <c r="AA61" s="69">
        <v>0</v>
      </c>
      <c r="AB61" s="69">
        <v>0</v>
      </c>
      <c r="AC61" s="69">
        <v>0</v>
      </c>
      <c r="AD61" s="69">
        <v>0</v>
      </c>
      <c r="AE61" s="69">
        <v>-2000</v>
      </c>
      <c r="AF61" s="69">
        <v>-247.53</v>
      </c>
      <c r="AG61" s="69">
        <v>0</v>
      </c>
      <c r="AH61" s="69">
        <v>0</v>
      </c>
      <c r="AI61" s="69">
        <v>218</v>
      </c>
      <c r="AJ61" s="69">
        <v>0</v>
      </c>
      <c r="AK61" s="67">
        <f t="shared" si="3"/>
        <v>219.5</v>
      </c>
      <c r="AL61" s="67">
        <f t="shared" si="4"/>
        <v>-247.53</v>
      </c>
    </row>
    <row r="62" spans="1:38" ht="11.25" customHeight="1">
      <c r="A62" s="72">
        <v>52</v>
      </c>
      <c r="B62" s="38" t="s">
        <v>65</v>
      </c>
      <c r="C62" s="66">
        <f>U62+AK62-Sheet2!AW60</f>
        <v>10414.1</v>
      </c>
      <c r="D62" s="66">
        <f t="shared" si="5"/>
        <v>1807.902</v>
      </c>
      <c r="E62" s="71">
        <v>5424</v>
      </c>
      <c r="F62" s="71">
        <v>1230.722</v>
      </c>
      <c r="G62" s="71">
        <v>1113.6</v>
      </c>
      <c r="H62" s="71">
        <v>179</v>
      </c>
      <c r="I62" s="71">
        <v>2221</v>
      </c>
      <c r="J62" s="71">
        <v>25</v>
      </c>
      <c r="K62" s="71">
        <v>0</v>
      </c>
      <c r="L62" s="71">
        <v>0</v>
      </c>
      <c r="M62" s="71">
        <v>0</v>
      </c>
      <c r="N62" s="71">
        <v>0</v>
      </c>
      <c r="O62" s="71">
        <v>0</v>
      </c>
      <c r="P62" s="71">
        <v>0</v>
      </c>
      <c r="Q62" s="71">
        <v>500</v>
      </c>
      <c r="R62" s="71">
        <v>0</v>
      </c>
      <c r="S62" s="71">
        <v>0</v>
      </c>
      <c r="T62" s="71">
        <v>0</v>
      </c>
      <c r="U62" s="67">
        <f t="shared" si="2"/>
        <v>9758.6</v>
      </c>
      <c r="V62" s="67">
        <f t="shared" si="1"/>
        <v>1434.722</v>
      </c>
      <c r="W62" s="69">
        <v>1155.5</v>
      </c>
      <c r="X62" s="69">
        <v>373.18</v>
      </c>
      <c r="Y62" s="69">
        <v>0</v>
      </c>
      <c r="Z62" s="69">
        <v>0</v>
      </c>
      <c r="AA62" s="69">
        <v>0</v>
      </c>
      <c r="AB62" s="69">
        <v>0</v>
      </c>
      <c r="AC62" s="69">
        <v>0</v>
      </c>
      <c r="AD62" s="69">
        <v>0</v>
      </c>
      <c r="AE62" s="69">
        <v>0</v>
      </c>
      <c r="AF62" s="69">
        <v>0</v>
      </c>
      <c r="AG62" s="69">
        <v>0</v>
      </c>
      <c r="AH62" s="69">
        <v>0</v>
      </c>
      <c r="AI62" s="69">
        <v>500</v>
      </c>
      <c r="AJ62" s="69">
        <v>0</v>
      </c>
      <c r="AK62" s="67">
        <f t="shared" si="3"/>
        <v>1155.5</v>
      </c>
      <c r="AL62" s="67">
        <f t="shared" si="4"/>
        <v>373.18</v>
      </c>
    </row>
    <row r="63" spans="1:38" ht="11.25" customHeight="1">
      <c r="A63" s="72">
        <v>53</v>
      </c>
      <c r="B63" s="38" t="s">
        <v>66</v>
      </c>
      <c r="C63" s="66">
        <f>U63+AK63-Sheet2!AW61</f>
        <v>9735.8</v>
      </c>
      <c r="D63" s="66">
        <f t="shared" si="5"/>
        <v>627.234</v>
      </c>
      <c r="E63" s="71">
        <v>4266</v>
      </c>
      <c r="F63" s="71">
        <v>384.684</v>
      </c>
      <c r="G63" s="71">
        <v>976.8</v>
      </c>
      <c r="H63" s="71">
        <v>242.55</v>
      </c>
      <c r="I63" s="71">
        <v>715.2</v>
      </c>
      <c r="J63" s="71">
        <v>0</v>
      </c>
      <c r="K63" s="71">
        <v>0</v>
      </c>
      <c r="L63" s="71">
        <v>0</v>
      </c>
      <c r="M63" s="71">
        <v>0</v>
      </c>
      <c r="N63" s="71">
        <v>0</v>
      </c>
      <c r="O63" s="71">
        <v>0</v>
      </c>
      <c r="P63" s="71">
        <v>0</v>
      </c>
      <c r="Q63" s="71">
        <v>120</v>
      </c>
      <c r="R63" s="71">
        <v>0</v>
      </c>
      <c r="S63" s="71">
        <v>0</v>
      </c>
      <c r="T63" s="71">
        <v>0</v>
      </c>
      <c r="U63" s="67">
        <f t="shared" si="2"/>
        <v>6578</v>
      </c>
      <c r="V63" s="67">
        <f t="shared" si="1"/>
        <v>627.234</v>
      </c>
      <c r="W63" s="69">
        <v>3657.8</v>
      </c>
      <c r="X63" s="69">
        <v>0</v>
      </c>
      <c r="Y63" s="69">
        <v>0</v>
      </c>
      <c r="Z63" s="69">
        <v>0</v>
      </c>
      <c r="AA63" s="69">
        <v>0</v>
      </c>
      <c r="AB63" s="69">
        <v>0</v>
      </c>
      <c r="AC63" s="69">
        <v>0</v>
      </c>
      <c r="AD63" s="69">
        <v>0</v>
      </c>
      <c r="AE63" s="69">
        <v>0</v>
      </c>
      <c r="AF63" s="69">
        <v>0</v>
      </c>
      <c r="AG63" s="69">
        <v>0</v>
      </c>
      <c r="AH63" s="69">
        <v>0</v>
      </c>
      <c r="AI63" s="69">
        <v>500</v>
      </c>
      <c r="AJ63" s="69">
        <v>0</v>
      </c>
      <c r="AK63" s="67">
        <f t="shared" si="3"/>
        <v>3657.8</v>
      </c>
      <c r="AL63" s="67">
        <f t="shared" si="4"/>
        <v>0</v>
      </c>
    </row>
    <row r="64" spans="1:38" ht="11.25" customHeight="1">
      <c r="A64" s="72">
        <v>54</v>
      </c>
      <c r="B64" s="38" t="s">
        <v>67</v>
      </c>
      <c r="C64" s="66">
        <f>U64+AK64-Sheet2!AW62</f>
        <v>7155.1</v>
      </c>
      <c r="D64" s="66">
        <f t="shared" si="5"/>
        <v>1065.3</v>
      </c>
      <c r="E64" s="71">
        <v>3450</v>
      </c>
      <c r="F64" s="71">
        <v>730.5</v>
      </c>
      <c r="G64" s="71">
        <v>825</v>
      </c>
      <c r="H64" s="71">
        <v>199.8</v>
      </c>
      <c r="I64" s="71">
        <v>1195</v>
      </c>
      <c r="J64" s="71">
        <v>135</v>
      </c>
      <c r="K64" s="71">
        <v>0</v>
      </c>
      <c r="L64" s="71">
        <v>0</v>
      </c>
      <c r="M64" s="71">
        <v>0</v>
      </c>
      <c r="N64" s="71">
        <v>0</v>
      </c>
      <c r="O64" s="71">
        <v>0</v>
      </c>
      <c r="P64" s="71">
        <v>0</v>
      </c>
      <c r="Q64" s="71">
        <v>500</v>
      </c>
      <c r="R64" s="71">
        <v>0</v>
      </c>
      <c r="S64" s="71">
        <v>80</v>
      </c>
      <c r="T64" s="71">
        <v>0</v>
      </c>
      <c r="U64" s="67">
        <f t="shared" si="2"/>
        <v>6350</v>
      </c>
      <c r="V64" s="67">
        <f t="shared" si="1"/>
        <v>1065.3</v>
      </c>
      <c r="W64" s="69">
        <v>1105.1</v>
      </c>
      <c r="X64" s="69">
        <v>0</v>
      </c>
      <c r="Y64" s="69">
        <v>0</v>
      </c>
      <c r="Z64" s="69">
        <v>0</v>
      </c>
      <c r="AA64" s="69">
        <v>0</v>
      </c>
      <c r="AB64" s="69">
        <v>0</v>
      </c>
      <c r="AC64" s="69">
        <v>0</v>
      </c>
      <c r="AD64" s="69">
        <v>0</v>
      </c>
      <c r="AE64" s="69">
        <v>0</v>
      </c>
      <c r="AF64" s="69">
        <v>0</v>
      </c>
      <c r="AG64" s="69">
        <v>0</v>
      </c>
      <c r="AH64" s="69">
        <v>0</v>
      </c>
      <c r="AI64" s="69">
        <v>300</v>
      </c>
      <c r="AJ64" s="69">
        <v>0</v>
      </c>
      <c r="AK64" s="67">
        <f t="shared" si="3"/>
        <v>1105.1</v>
      </c>
      <c r="AL64" s="67">
        <f t="shared" si="4"/>
        <v>0</v>
      </c>
    </row>
    <row r="65" spans="1:38" ht="11.25" customHeight="1">
      <c r="A65" s="72">
        <v>55</v>
      </c>
      <c r="B65" s="38" t="s">
        <v>68</v>
      </c>
      <c r="C65" s="66">
        <f>U65+AK65-Sheet2!AW63</f>
        <v>18181.7</v>
      </c>
      <c r="D65" s="66">
        <f t="shared" si="5"/>
        <v>4289.45</v>
      </c>
      <c r="E65" s="71">
        <v>8352</v>
      </c>
      <c r="F65" s="71">
        <v>1947.5</v>
      </c>
      <c r="G65" s="71">
        <v>1751.6</v>
      </c>
      <c r="H65" s="71">
        <v>406.95</v>
      </c>
      <c r="I65" s="71">
        <v>3840.7</v>
      </c>
      <c r="J65" s="71">
        <v>253</v>
      </c>
      <c r="K65" s="71">
        <v>0</v>
      </c>
      <c r="L65" s="71">
        <v>0</v>
      </c>
      <c r="M65" s="71">
        <v>0</v>
      </c>
      <c r="N65" s="71">
        <v>0</v>
      </c>
      <c r="O65" s="71">
        <v>2250</v>
      </c>
      <c r="P65" s="71">
        <v>2012</v>
      </c>
      <c r="Q65" s="71">
        <v>700</v>
      </c>
      <c r="R65" s="71">
        <v>0</v>
      </c>
      <c r="S65" s="71">
        <v>50</v>
      </c>
      <c r="T65" s="71">
        <v>0</v>
      </c>
      <c r="U65" s="67">
        <f t="shared" si="2"/>
        <v>17944.3</v>
      </c>
      <c r="V65" s="67">
        <f t="shared" si="1"/>
        <v>4619.45</v>
      </c>
      <c r="W65" s="69">
        <v>1567.4</v>
      </c>
      <c r="X65" s="69">
        <v>0</v>
      </c>
      <c r="Y65" s="69">
        <v>0</v>
      </c>
      <c r="Z65" s="69">
        <v>0</v>
      </c>
      <c r="AA65" s="69">
        <v>0</v>
      </c>
      <c r="AB65" s="69">
        <v>0</v>
      </c>
      <c r="AC65" s="69">
        <v>0</v>
      </c>
      <c r="AD65" s="69">
        <v>0</v>
      </c>
      <c r="AE65" s="69">
        <v>-330</v>
      </c>
      <c r="AF65" s="69">
        <v>-330</v>
      </c>
      <c r="AG65" s="69">
        <v>0</v>
      </c>
      <c r="AH65" s="69">
        <v>0</v>
      </c>
      <c r="AI65" s="69">
        <v>1000</v>
      </c>
      <c r="AJ65" s="69">
        <v>0</v>
      </c>
      <c r="AK65" s="67">
        <f t="shared" si="3"/>
        <v>1237.4</v>
      </c>
      <c r="AL65" s="67">
        <f t="shared" si="4"/>
        <v>-330</v>
      </c>
    </row>
    <row r="66" spans="1:38" ht="11.25" customHeight="1">
      <c r="A66" s="72">
        <v>56</v>
      </c>
      <c r="B66" s="38" t="s">
        <v>69</v>
      </c>
      <c r="C66" s="66">
        <f>U66+AK66-Sheet2!AW64</f>
        <v>10839</v>
      </c>
      <c r="D66" s="66">
        <f t="shared" si="5"/>
        <v>0</v>
      </c>
      <c r="E66" s="71">
        <v>5962</v>
      </c>
      <c r="F66" s="71">
        <v>0</v>
      </c>
      <c r="G66" s="71">
        <v>1492</v>
      </c>
      <c r="H66" s="71">
        <v>0</v>
      </c>
      <c r="I66" s="71">
        <v>2075</v>
      </c>
      <c r="J66" s="71">
        <v>0</v>
      </c>
      <c r="K66" s="71">
        <v>0</v>
      </c>
      <c r="L66" s="71">
        <v>0</v>
      </c>
      <c r="M66" s="71">
        <v>0</v>
      </c>
      <c r="N66" s="71">
        <v>0</v>
      </c>
      <c r="O66" s="71">
        <v>0</v>
      </c>
      <c r="P66" s="71">
        <v>0</v>
      </c>
      <c r="Q66" s="71">
        <v>700</v>
      </c>
      <c r="R66" s="71">
        <v>0</v>
      </c>
      <c r="S66" s="71">
        <v>0</v>
      </c>
      <c r="T66" s="71">
        <v>0</v>
      </c>
      <c r="U66" s="67">
        <f t="shared" si="2"/>
        <v>10839</v>
      </c>
      <c r="V66" s="67">
        <f t="shared" si="1"/>
        <v>0</v>
      </c>
      <c r="W66" s="69">
        <v>610</v>
      </c>
      <c r="X66" s="69">
        <v>0</v>
      </c>
      <c r="Y66" s="69">
        <v>0</v>
      </c>
      <c r="Z66" s="69">
        <v>0</v>
      </c>
      <c r="AA66" s="69">
        <v>0</v>
      </c>
      <c r="AB66" s="69">
        <v>0</v>
      </c>
      <c r="AC66" s="69">
        <v>0</v>
      </c>
      <c r="AD66" s="69">
        <v>0</v>
      </c>
      <c r="AE66" s="69">
        <v>0</v>
      </c>
      <c r="AF66" s="69">
        <v>0</v>
      </c>
      <c r="AG66" s="69">
        <v>0</v>
      </c>
      <c r="AH66" s="69">
        <v>0</v>
      </c>
      <c r="AI66" s="69">
        <v>610</v>
      </c>
      <c r="AJ66" s="69">
        <v>0</v>
      </c>
      <c r="AK66" s="67">
        <f t="shared" si="3"/>
        <v>610</v>
      </c>
      <c r="AL66" s="67">
        <f t="shared" si="4"/>
        <v>0</v>
      </c>
    </row>
    <row r="67" spans="1:38" ht="11.25" customHeight="1">
      <c r="A67" s="72">
        <v>57</v>
      </c>
      <c r="B67" s="38" t="s">
        <v>70</v>
      </c>
      <c r="C67" s="66">
        <f>U67+AK67-Sheet2!AW65</f>
        <v>25596.85</v>
      </c>
      <c r="D67" s="66">
        <f t="shared" si="5"/>
        <v>4036</v>
      </c>
      <c r="E67" s="71">
        <v>11560</v>
      </c>
      <c r="F67" s="71">
        <v>2356.61</v>
      </c>
      <c r="G67" s="71">
        <v>2498</v>
      </c>
      <c r="H67" s="71">
        <v>240</v>
      </c>
      <c r="I67" s="71">
        <v>6174.8</v>
      </c>
      <c r="J67" s="71">
        <v>939.39</v>
      </c>
      <c r="K67" s="71">
        <v>0</v>
      </c>
      <c r="L67" s="71">
        <v>0</v>
      </c>
      <c r="M67" s="71">
        <v>0</v>
      </c>
      <c r="N67" s="71">
        <v>0</v>
      </c>
      <c r="O67" s="71">
        <v>0</v>
      </c>
      <c r="P67" s="71">
        <v>0</v>
      </c>
      <c r="Q67" s="71">
        <v>1000</v>
      </c>
      <c r="R67" s="71">
        <v>100</v>
      </c>
      <c r="S67" s="71">
        <v>30</v>
      </c>
      <c r="T67" s="71">
        <v>0</v>
      </c>
      <c r="U67" s="67">
        <f t="shared" si="2"/>
        <v>22863</v>
      </c>
      <c r="V67" s="67">
        <f t="shared" si="1"/>
        <v>3636</v>
      </c>
      <c r="W67" s="69">
        <v>4334.05</v>
      </c>
      <c r="X67" s="69">
        <v>400</v>
      </c>
      <c r="Y67" s="69">
        <v>0</v>
      </c>
      <c r="Z67" s="69">
        <v>0</v>
      </c>
      <c r="AA67" s="69">
        <v>0</v>
      </c>
      <c r="AB67" s="69">
        <v>0</v>
      </c>
      <c r="AC67" s="69">
        <v>0</v>
      </c>
      <c r="AD67" s="69">
        <v>0</v>
      </c>
      <c r="AE67" s="69">
        <v>0</v>
      </c>
      <c r="AF67" s="69">
        <v>0</v>
      </c>
      <c r="AG67" s="69">
        <v>0</v>
      </c>
      <c r="AH67" s="69">
        <v>0</v>
      </c>
      <c r="AI67" s="69">
        <v>1600.2</v>
      </c>
      <c r="AJ67" s="69">
        <v>0</v>
      </c>
      <c r="AK67" s="67">
        <f t="shared" si="3"/>
        <v>4334.05</v>
      </c>
      <c r="AL67" s="67">
        <f t="shared" si="4"/>
        <v>400</v>
      </c>
    </row>
    <row r="68" spans="1:38" ht="11.25" customHeight="1">
      <c r="A68" s="72">
        <v>58</v>
      </c>
      <c r="B68" s="38" t="s">
        <v>71</v>
      </c>
      <c r="C68" s="66">
        <f>U68+AK68-Sheet2!AW66</f>
        <v>8561</v>
      </c>
      <c r="D68" s="66">
        <f t="shared" si="5"/>
        <v>411.35999999999996</v>
      </c>
      <c r="E68" s="71">
        <v>5252.7</v>
      </c>
      <c r="F68" s="71">
        <v>348.9</v>
      </c>
      <c r="G68" s="71">
        <v>1398.8</v>
      </c>
      <c r="H68" s="71">
        <v>62.46</v>
      </c>
      <c r="I68" s="71">
        <v>640</v>
      </c>
      <c r="J68" s="71">
        <v>0</v>
      </c>
      <c r="K68" s="71">
        <v>0</v>
      </c>
      <c r="L68" s="71">
        <v>0</v>
      </c>
      <c r="M68" s="71">
        <v>0</v>
      </c>
      <c r="N68" s="71">
        <v>0</v>
      </c>
      <c r="O68" s="71">
        <v>0</v>
      </c>
      <c r="P68" s="71">
        <v>0</v>
      </c>
      <c r="Q68" s="71">
        <v>100</v>
      </c>
      <c r="R68" s="71">
        <v>0</v>
      </c>
      <c r="S68" s="71">
        <v>0</v>
      </c>
      <c r="T68" s="71">
        <v>0</v>
      </c>
      <c r="U68" s="67">
        <f t="shared" si="2"/>
        <v>7781.5</v>
      </c>
      <c r="V68" s="67">
        <f t="shared" si="1"/>
        <v>411.35999999999996</v>
      </c>
      <c r="W68" s="69">
        <v>1169.5</v>
      </c>
      <c r="X68" s="69">
        <v>0</v>
      </c>
      <c r="Y68" s="69">
        <v>0</v>
      </c>
      <c r="Z68" s="69">
        <v>0</v>
      </c>
      <c r="AA68" s="69">
        <v>0</v>
      </c>
      <c r="AB68" s="69">
        <v>0</v>
      </c>
      <c r="AC68" s="69">
        <v>0</v>
      </c>
      <c r="AD68" s="69">
        <v>0</v>
      </c>
      <c r="AE68" s="69">
        <v>0</v>
      </c>
      <c r="AF68" s="69">
        <v>0</v>
      </c>
      <c r="AG68" s="69">
        <v>0</v>
      </c>
      <c r="AH68" s="69">
        <v>0</v>
      </c>
      <c r="AI68" s="69">
        <v>390</v>
      </c>
      <c r="AJ68" s="69">
        <v>0</v>
      </c>
      <c r="AK68" s="67">
        <f t="shared" si="3"/>
        <v>1169.5</v>
      </c>
      <c r="AL68" s="67">
        <f t="shared" si="4"/>
        <v>0</v>
      </c>
    </row>
    <row r="69" spans="1:38" ht="11.25" customHeight="1">
      <c r="A69" s="72">
        <v>59</v>
      </c>
      <c r="B69" s="38" t="s">
        <v>72</v>
      </c>
      <c r="C69" s="66">
        <f>U69+AK69-Sheet2!AW67</f>
        <v>11002.7</v>
      </c>
      <c r="D69" s="66">
        <f t="shared" si="5"/>
        <v>1574.4</v>
      </c>
      <c r="E69" s="71">
        <v>5244</v>
      </c>
      <c r="F69" s="71">
        <v>1311</v>
      </c>
      <c r="G69" s="71">
        <v>1053.6</v>
      </c>
      <c r="H69" s="71">
        <v>263.4</v>
      </c>
      <c r="I69" s="71">
        <v>1740</v>
      </c>
      <c r="J69" s="71">
        <v>0</v>
      </c>
      <c r="K69" s="71">
        <v>0</v>
      </c>
      <c r="L69" s="71">
        <v>0</v>
      </c>
      <c r="M69" s="71">
        <v>0</v>
      </c>
      <c r="N69" s="71">
        <v>0</v>
      </c>
      <c r="O69" s="71">
        <v>0</v>
      </c>
      <c r="P69" s="71">
        <v>0</v>
      </c>
      <c r="Q69" s="71">
        <v>600</v>
      </c>
      <c r="R69" s="71">
        <v>0</v>
      </c>
      <c r="S69" s="71">
        <v>150</v>
      </c>
      <c r="T69" s="71">
        <v>0</v>
      </c>
      <c r="U69" s="67">
        <f t="shared" si="2"/>
        <v>9780.1</v>
      </c>
      <c r="V69" s="67">
        <f t="shared" si="1"/>
        <v>1574.4</v>
      </c>
      <c r="W69" s="69">
        <v>2215.1</v>
      </c>
      <c r="X69" s="69">
        <v>0</v>
      </c>
      <c r="Y69" s="69">
        <v>0</v>
      </c>
      <c r="Z69" s="69">
        <v>0</v>
      </c>
      <c r="AA69" s="69">
        <v>0</v>
      </c>
      <c r="AB69" s="69">
        <v>0</v>
      </c>
      <c r="AC69" s="69">
        <v>0</v>
      </c>
      <c r="AD69" s="69">
        <v>0</v>
      </c>
      <c r="AE69" s="69">
        <v>0</v>
      </c>
      <c r="AF69" s="69">
        <v>0</v>
      </c>
      <c r="AG69" s="69">
        <v>0</v>
      </c>
      <c r="AH69" s="69">
        <v>0</v>
      </c>
      <c r="AI69" s="69">
        <v>992.5</v>
      </c>
      <c r="AJ69" s="69">
        <v>0</v>
      </c>
      <c r="AK69" s="67">
        <f t="shared" si="3"/>
        <v>2215.1</v>
      </c>
      <c r="AL69" s="67">
        <f t="shared" si="4"/>
        <v>0</v>
      </c>
    </row>
    <row r="70" spans="1:38" ht="11.25" customHeight="1">
      <c r="A70" s="72">
        <v>60</v>
      </c>
      <c r="B70" s="38" t="s">
        <v>73</v>
      </c>
      <c r="C70" s="66">
        <f>U70+AK70-Sheet2!AW68</f>
        <v>11633.7</v>
      </c>
      <c r="D70" s="66">
        <f t="shared" si="5"/>
        <v>1076.34</v>
      </c>
      <c r="E70" s="71">
        <v>5828.4</v>
      </c>
      <c r="F70" s="71">
        <v>846.74</v>
      </c>
      <c r="G70" s="71">
        <v>1440</v>
      </c>
      <c r="H70" s="71">
        <v>220</v>
      </c>
      <c r="I70" s="71">
        <v>1570</v>
      </c>
      <c r="J70" s="71">
        <v>9.6</v>
      </c>
      <c r="K70" s="71">
        <v>0</v>
      </c>
      <c r="L70" s="71">
        <v>0</v>
      </c>
      <c r="M70" s="71">
        <v>0</v>
      </c>
      <c r="N70" s="71">
        <v>0</v>
      </c>
      <c r="O70" s="71">
        <v>0</v>
      </c>
      <c r="P70" s="71">
        <v>0</v>
      </c>
      <c r="Q70" s="71">
        <v>900</v>
      </c>
      <c r="R70" s="71">
        <v>0</v>
      </c>
      <c r="S70" s="71">
        <v>140.2</v>
      </c>
      <c r="T70" s="71">
        <v>0</v>
      </c>
      <c r="U70" s="67">
        <f t="shared" si="2"/>
        <v>10398.6</v>
      </c>
      <c r="V70" s="67">
        <f t="shared" si="1"/>
        <v>1076.34</v>
      </c>
      <c r="W70" s="69">
        <v>1755.1</v>
      </c>
      <c r="X70" s="69">
        <v>0</v>
      </c>
      <c r="Y70" s="69">
        <v>0</v>
      </c>
      <c r="Z70" s="69">
        <v>0</v>
      </c>
      <c r="AA70" s="69">
        <v>0</v>
      </c>
      <c r="AB70" s="69">
        <v>0</v>
      </c>
      <c r="AC70" s="69">
        <v>0</v>
      </c>
      <c r="AD70" s="69">
        <v>0</v>
      </c>
      <c r="AE70" s="69">
        <v>0</v>
      </c>
      <c r="AF70" s="69">
        <v>0</v>
      </c>
      <c r="AG70" s="69">
        <v>0</v>
      </c>
      <c r="AH70" s="69">
        <v>0</v>
      </c>
      <c r="AI70" s="69">
        <v>520</v>
      </c>
      <c r="AJ70" s="69">
        <v>0</v>
      </c>
      <c r="AK70" s="67">
        <f t="shared" si="3"/>
        <v>1755.1</v>
      </c>
      <c r="AL70" s="67">
        <f t="shared" si="4"/>
        <v>0</v>
      </c>
    </row>
    <row r="71" spans="1:38" ht="11.25" customHeight="1">
      <c r="A71" s="72">
        <v>61</v>
      </c>
      <c r="B71" s="38" t="s">
        <v>74</v>
      </c>
      <c r="C71" s="66">
        <f>U71+AK71-Sheet2!AW69</f>
        <v>40156</v>
      </c>
      <c r="D71" s="66">
        <f t="shared" si="5"/>
        <v>8654.12</v>
      </c>
      <c r="E71" s="71">
        <v>27534</v>
      </c>
      <c r="F71" s="71">
        <v>6479.52</v>
      </c>
      <c r="G71" s="71">
        <v>5683</v>
      </c>
      <c r="H71" s="71">
        <v>1088.1</v>
      </c>
      <c r="I71" s="71">
        <v>2888.7</v>
      </c>
      <c r="J71" s="71">
        <v>492.6</v>
      </c>
      <c r="K71" s="71">
        <v>0</v>
      </c>
      <c r="L71" s="71">
        <v>0</v>
      </c>
      <c r="M71" s="71">
        <v>0</v>
      </c>
      <c r="N71" s="71">
        <v>0</v>
      </c>
      <c r="O71" s="71">
        <v>0</v>
      </c>
      <c r="P71" s="71">
        <v>0</v>
      </c>
      <c r="Q71" s="71">
        <v>400</v>
      </c>
      <c r="R71" s="71">
        <v>86</v>
      </c>
      <c r="S71" s="71">
        <v>340</v>
      </c>
      <c r="T71" s="71">
        <v>0</v>
      </c>
      <c r="U71" s="67">
        <f t="shared" si="2"/>
        <v>38785</v>
      </c>
      <c r="V71" s="67">
        <f t="shared" si="1"/>
        <v>8146.220000000001</v>
      </c>
      <c r="W71" s="69">
        <v>2310.3</v>
      </c>
      <c r="X71" s="69">
        <v>400</v>
      </c>
      <c r="Y71" s="69">
        <v>1000</v>
      </c>
      <c r="Z71" s="69">
        <v>600</v>
      </c>
      <c r="AA71" s="69">
        <v>0</v>
      </c>
      <c r="AB71" s="69">
        <v>0</v>
      </c>
      <c r="AC71" s="69">
        <v>0</v>
      </c>
      <c r="AD71" s="69">
        <v>-492.1</v>
      </c>
      <c r="AE71" s="69">
        <v>0</v>
      </c>
      <c r="AF71" s="69">
        <v>0</v>
      </c>
      <c r="AG71" s="69">
        <v>0</v>
      </c>
      <c r="AH71" s="69">
        <v>0</v>
      </c>
      <c r="AI71" s="69">
        <v>1939.3</v>
      </c>
      <c r="AJ71" s="69">
        <v>0</v>
      </c>
      <c r="AK71" s="67">
        <f t="shared" si="3"/>
        <v>3310.3</v>
      </c>
      <c r="AL71" s="67">
        <f t="shared" si="4"/>
        <v>507.9</v>
      </c>
    </row>
    <row r="72" spans="1:38" ht="11.25" customHeight="1">
      <c r="A72" s="72">
        <v>62</v>
      </c>
      <c r="B72" s="38" t="s">
        <v>75</v>
      </c>
      <c r="C72" s="66">
        <f>U72+AK72-Sheet2!AW70</f>
        <v>11384.199999999999</v>
      </c>
      <c r="D72" s="66">
        <f t="shared" si="5"/>
        <v>1293.7599999999998</v>
      </c>
      <c r="E72" s="71">
        <v>7552.5</v>
      </c>
      <c r="F72" s="71">
        <v>942.06</v>
      </c>
      <c r="G72" s="71">
        <v>1380.4</v>
      </c>
      <c r="H72" s="71">
        <v>208</v>
      </c>
      <c r="I72" s="71">
        <v>1370</v>
      </c>
      <c r="J72" s="71">
        <v>29.6</v>
      </c>
      <c r="K72" s="71">
        <v>0</v>
      </c>
      <c r="L72" s="71">
        <v>0</v>
      </c>
      <c r="M72" s="71">
        <v>0</v>
      </c>
      <c r="N72" s="71">
        <v>0</v>
      </c>
      <c r="O72" s="71">
        <v>0</v>
      </c>
      <c r="P72" s="71">
        <v>0</v>
      </c>
      <c r="Q72" s="71">
        <v>382.3</v>
      </c>
      <c r="R72" s="71">
        <v>0</v>
      </c>
      <c r="S72" s="71">
        <v>130</v>
      </c>
      <c r="T72" s="71">
        <v>114.1</v>
      </c>
      <c r="U72" s="67">
        <f t="shared" si="2"/>
        <v>11384.199999999999</v>
      </c>
      <c r="V72" s="67">
        <f t="shared" si="1"/>
        <v>1293.7599999999998</v>
      </c>
      <c r="W72" s="69">
        <v>1069</v>
      </c>
      <c r="X72" s="69">
        <v>0</v>
      </c>
      <c r="Y72" s="69">
        <v>0</v>
      </c>
      <c r="Z72" s="69">
        <v>0</v>
      </c>
      <c r="AA72" s="69">
        <v>0</v>
      </c>
      <c r="AB72" s="69">
        <v>0</v>
      </c>
      <c r="AC72" s="69">
        <v>0</v>
      </c>
      <c r="AD72" s="69">
        <v>0</v>
      </c>
      <c r="AE72" s="69">
        <v>-500</v>
      </c>
      <c r="AF72" s="69">
        <v>0</v>
      </c>
      <c r="AG72" s="69">
        <v>0</v>
      </c>
      <c r="AH72" s="69">
        <v>0</v>
      </c>
      <c r="AI72" s="69">
        <v>569</v>
      </c>
      <c r="AJ72" s="69">
        <v>0</v>
      </c>
      <c r="AK72" s="67">
        <f t="shared" si="3"/>
        <v>569</v>
      </c>
      <c r="AL72" s="67">
        <f t="shared" si="4"/>
        <v>0</v>
      </c>
    </row>
    <row r="73" spans="1:38" ht="11.25" customHeight="1">
      <c r="A73" s="72">
        <v>63</v>
      </c>
      <c r="B73" s="38" t="s">
        <v>76</v>
      </c>
      <c r="C73" s="66">
        <f>U73+AK73-Sheet2!AW71</f>
        <v>59346.19999999999</v>
      </c>
      <c r="D73" s="66">
        <f t="shared" si="5"/>
        <v>4580.6900000000005</v>
      </c>
      <c r="E73" s="71">
        <v>16868</v>
      </c>
      <c r="F73" s="71">
        <v>3292.4</v>
      </c>
      <c r="G73" s="71">
        <v>3275.8</v>
      </c>
      <c r="H73" s="71">
        <v>602.81</v>
      </c>
      <c r="I73" s="71">
        <v>7392.2</v>
      </c>
      <c r="J73" s="71">
        <v>0</v>
      </c>
      <c r="K73" s="71">
        <v>0</v>
      </c>
      <c r="L73" s="71">
        <v>0</v>
      </c>
      <c r="M73" s="71">
        <v>1500</v>
      </c>
      <c r="N73" s="71">
        <v>0</v>
      </c>
      <c r="O73" s="71">
        <v>6150</v>
      </c>
      <c r="P73" s="71">
        <v>0</v>
      </c>
      <c r="Q73" s="71">
        <v>2120.2</v>
      </c>
      <c r="R73" s="71">
        <v>150</v>
      </c>
      <c r="S73" s="71">
        <v>3037.6</v>
      </c>
      <c r="T73" s="71">
        <v>0</v>
      </c>
      <c r="U73" s="67">
        <f t="shared" si="2"/>
        <v>40963.49999999999</v>
      </c>
      <c r="V73" s="67">
        <f t="shared" si="1"/>
        <v>4045.21</v>
      </c>
      <c r="W73" s="69">
        <v>21100</v>
      </c>
      <c r="X73" s="69">
        <v>575</v>
      </c>
      <c r="Y73" s="69">
        <v>0</v>
      </c>
      <c r="Z73" s="69">
        <v>0</v>
      </c>
      <c r="AA73" s="69">
        <v>0</v>
      </c>
      <c r="AB73" s="69">
        <v>0</v>
      </c>
      <c r="AC73" s="69">
        <v>0</v>
      </c>
      <c r="AD73" s="69">
        <v>0</v>
      </c>
      <c r="AE73" s="69">
        <v>0</v>
      </c>
      <c r="AF73" s="69">
        <v>-39.52</v>
      </c>
      <c r="AG73" s="69">
        <v>0</v>
      </c>
      <c r="AH73" s="69">
        <v>0</v>
      </c>
      <c r="AI73" s="69">
        <v>619.7</v>
      </c>
      <c r="AJ73" s="69">
        <v>0</v>
      </c>
      <c r="AK73" s="67">
        <f t="shared" si="3"/>
        <v>21100</v>
      </c>
      <c r="AL73" s="67">
        <f t="shared" si="4"/>
        <v>535.48</v>
      </c>
    </row>
    <row r="74" spans="1:38" ht="11.25" customHeight="1">
      <c r="A74" s="72">
        <v>64</v>
      </c>
      <c r="B74" s="38" t="s">
        <v>77</v>
      </c>
      <c r="C74" s="66">
        <f>U74+AK74-Sheet2!AW72</f>
        <v>34495</v>
      </c>
      <c r="D74" s="66">
        <f t="shared" si="5"/>
        <v>5430.782</v>
      </c>
      <c r="E74" s="71">
        <v>13740</v>
      </c>
      <c r="F74" s="71">
        <v>3032.518</v>
      </c>
      <c r="G74" s="71">
        <v>3017.4</v>
      </c>
      <c r="H74" s="71">
        <v>673.95</v>
      </c>
      <c r="I74" s="71">
        <v>9880</v>
      </c>
      <c r="J74" s="71">
        <v>674.314</v>
      </c>
      <c r="K74" s="71">
        <v>0</v>
      </c>
      <c r="L74" s="71">
        <v>0</v>
      </c>
      <c r="M74" s="71">
        <v>0</v>
      </c>
      <c r="N74" s="71">
        <v>0</v>
      </c>
      <c r="O74" s="71">
        <v>1999</v>
      </c>
      <c r="P74" s="71">
        <v>0</v>
      </c>
      <c r="Q74" s="71">
        <v>3100</v>
      </c>
      <c r="R74" s="71">
        <v>1050</v>
      </c>
      <c r="S74" s="71">
        <v>50</v>
      </c>
      <c r="T74" s="71">
        <v>0</v>
      </c>
      <c r="U74" s="67">
        <f t="shared" si="2"/>
        <v>34495</v>
      </c>
      <c r="V74" s="67">
        <f t="shared" si="1"/>
        <v>5430.782</v>
      </c>
      <c r="W74" s="69">
        <v>2708.6</v>
      </c>
      <c r="X74" s="69">
        <v>0</v>
      </c>
      <c r="Y74" s="69">
        <v>0</v>
      </c>
      <c r="Z74" s="69">
        <v>0</v>
      </c>
      <c r="AA74" s="69">
        <v>0</v>
      </c>
      <c r="AB74" s="69">
        <v>0</v>
      </c>
      <c r="AC74" s="69">
        <v>0</v>
      </c>
      <c r="AD74" s="69">
        <v>0</v>
      </c>
      <c r="AE74" s="69">
        <v>0</v>
      </c>
      <c r="AF74" s="69">
        <v>0</v>
      </c>
      <c r="AG74" s="69">
        <v>0</v>
      </c>
      <c r="AH74" s="69">
        <v>0</v>
      </c>
      <c r="AI74" s="69">
        <v>2708.6</v>
      </c>
      <c r="AJ74" s="69">
        <v>0</v>
      </c>
      <c r="AK74" s="67">
        <f t="shared" si="3"/>
        <v>2708.6</v>
      </c>
      <c r="AL74" s="67">
        <f t="shared" si="4"/>
        <v>0</v>
      </c>
    </row>
    <row r="75" spans="1:38" ht="11.25" customHeight="1">
      <c r="A75" s="72">
        <v>65</v>
      </c>
      <c r="B75" s="38" t="s">
        <v>78</v>
      </c>
      <c r="C75" s="66">
        <f>U75+AK75-Sheet2!AW73</f>
        <v>6416.699999999999</v>
      </c>
      <c r="D75" s="66">
        <f aca="true" t="shared" si="6" ref="D75:D106">V75+AL75-AJ75</f>
        <v>815.2</v>
      </c>
      <c r="E75" s="71">
        <v>4032</v>
      </c>
      <c r="F75" s="71">
        <v>672</v>
      </c>
      <c r="G75" s="71">
        <v>1209.9</v>
      </c>
      <c r="H75" s="71">
        <v>143.2</v>
      </c>
      <c r="I75" s="71">
        <v>550.4</v>
      </c>
      <c r="J75" s="71">
        <v>0</v>
      </c>
      <c r="K75" s="71">
        <v>0</v>
      </c>
      <c r="L75" s="71">
        <v>0</v>
      </c>
      <c r="M75" s="71">
        <v>0</v>
      </c>
      <c r="N75" s="71">
        <v>0</v>
      </c>
      <c r="O75" s="71">
        <v>0</v>
      </c>
      <c r="P75" s="71">
        <v>0</v>
      </c>
      <c r="Q75" s="71">
        <v>300</v>
      </c>
      <c r="R75" s="71">
        <v>0</v>
      </c>
      <c r="S75" s="71">
        <v>0</v>
      </c>
      <c r="T75" s="71">
        <v>0</v>
      </c>
      <c r="U75" s="67">
        <f t="shared" si="2"/>
        <v>6412.299999999999</v>
      </c>
      <c r="V75" s="67">
        <f t="shared" si="2"/>
        <v>815.2</v>
      </c>
      <c r="W75" s="69">
        <v>0</v>
      </c>
      <c r="X75" s="69">
        <v>0</v>
      </c>
      <c r="Y75" s="69">
        <v>324.4</v>
      </c>
      <c r="Z75" s="69">
        <v>0</v>
      </c>
      <c r="AA75" s="69">
        <v>0</v>
      </c>
      <c r="AB75" s="69">
        <v>0</v>
      </c>
      <c r="AC75" s="69">
        <v>0</v>
      </c>
      <c r="AD75" s="69">
        <v>0</v>
      </c>
      <c r="AE75" s="69">
        <v>0</v>
      </c>
      <c r="AF75" s="69">
        <v>0</v>
      </c>
      <c r="AG75" s="69">
        <v>0</v>
      </c>
      <c r="AH75" s="69">
        <v>0</v>
      </c>
      <c r="AI75" s="69">
        <v>320</v>
      </c>
      <c r="AJ75" s="69">
        <v>0</v>
      </c>
      <c r="AK75" s="67">
        <f t="shared" si="3"/>
        <v>324.4</v>
      </c>
      <c r="AL75" s="67">
        <f t="shared" si="4"/>
        <v>0</v>
      </c>
    </row>
    <row r="76" spans="1:38" ht="11.25" customHeight="1">
      <c r="A76" s="72">
        <v>66</v>
      </c>
      <c r="B76" s="38" t="s">
        <v>79</v>
      </c>
      <c r="C76" s="66">
        <f>U76+AK76-Sheet2!AW74</f>
        <v>22978.500000000004</v>
      </c>
      <c r="D76" s="66">
        <f t="shared" si="6"/>
        <v>3258.687</v>
      </c>
      <c r="E76" s="71">
        <v>9960</v>
      </c>
      <c r="F76" s="71">
        <v>2144.685</v>
      </c>
      <c r="G76" s="71">
        <v>1848</v>
      </c>
      <c r="H76" s="71">
        <v>417.75</v>
      </c>
      <c r="I76" s="71">
        <v>2802.1</v>
      </c>
      <c r="J76" s="71">
        <v>696.252</v>
      </c>
      <c r="K76" s="71">
        <v>0</v>
      </c>
      <c r="L76" s="71">
        <v>0</v>
      </c>
      <c r="M76" s="71">
        <v>0</v>
      </c>
      <c r="N76" s="71">
        <v>0</v>
      </c>
      <c r="O76" s="71">
        <v>0</v>
      </c>
      <c r="P76" s="71">
        <v>0</v>
      </c>
      <c r="Q76" s="71">
        <v>1400</v>
      </c>
      <c r="R76" s="71">
        <v>0</v>
      </c>
      <c r="S76" s="71">
        <v>50.2</v>
      </c>
      <c r="T76" s="71">
        <v>0</v>
      </c>
      <c r="U76" s="67">
        <f aca="true" t="shared" si="7" ref="U76:V124">E76+G76+I76+K76+M76+O76+Q76+S76+AI76</f>
        <v>17860.300000000003</v>
      </c>
      <c r="V76" s="67">
        <f t="shared" si="7"/>
        <v>3258.687</v>
      </c>
      <c r="W76" s="69">
        <v>7318.2</v>
      </c>
      <c r="X76" s="69">
        <v>0</v>
      </c>
      <c r="Y76" s="69">
        <v>0</v>
      </c>
      <c r="Z76" s="69">
        <v>0</v>
      </c>
      <c r="AA76" s="69">
        <v>0</v>
      </c>
      <c r="AB76" s="69">
        <v>0</v>
      </c>
      <c r="AC76" s="69">
        <v>0</v>
      </c>
      <c r="AD76" s="69">
        <v>0</v>
      </c>
      <c r="AE76" s="69">
        <v>-400</v>
      </c>
      <c r="AF76" s="69">
        <v>0</v>
      </c>
      <c r="AG76" s="69">
        <v>0</v>
      </c>
      <c r="AH76" s="69">
        <v>0</v>
      </c>
      <c r="AI76" s="69">
        <v>1800</v>
      </c>
      <c r="AJ76" s="69">
        <v>0</v>
      </c>
      <c r="AK76" s="67">
        <f aca="true" t="shared" si="8" ref="AK76:AK124">AG76++AE76+AC76+AA76+Y76+W76</f>
        <v>6918.2</v>
      </c>
      <c r="AL76" s="67">
        <f aca="true" t="shared" si="9" ref="AL76:AL124">AH76++AF76+AD76+AB76+Z76+X76</f>
        <v>0</v>
      </c>
    </row>
    <row r="77" spans="1:38" ht="11.25" customHeight="1">
      <c r="A77" s="72">
        <v>67</v>
      </c>
      <c r="B77" s="38" t="s">
        <v>80</v>
      </c>
      <c r="C77" s="66">
        <f>U77+AK77-Sheet2!AW75</f>
        <v>5786.4</v>
      </c>
      <c r="D77" s="66">
        <f t="shared" si="6"/>
        <v>887.014</v>
      </c>
      <c r="E77" s="71">
        <v>3238.6</v>
      </c>
      <c r="F77" s="71">
        <v>672.214</v>
      </c>
      <c r="G77" s="71">
        <v>720</v>
      </c>
      <c r="H77" s="71">
        <v>114.8</v>
      </c>
      <c r="I77" s="71">
        <v>871</v>
      </c>
      <c r="J77" s="71">
        <v>60</v>
      </c>
      <c r="K77" s="71">
        <v>0</v>
      </c>
      <c r="L77" s="71">
        <v>0</v>
      </c>
      <c r="M77" s="71">
        <v>0</v>
      </c>
      <c r="N77" s="71">
        <v>0</v>
      </c>
      <c r="O77" s="71">
        <v>0</v>
      </c>
      <c r="P77" s="71">
        <v>0</v>
      </c>
      <c r="Q77" s="71">
        <v>141.4</v>
      </c>
      <c r="R77" s="71">
        <v>40</v>
      </c>
      <c r="S77" s="71">
        <v>0</v>
      </c>
      <c r="T77" s="71">
        <v>0</v>
      </c>
      <c r="U77" s="67">
        <f t="shared" si="7"/>
        <v>5243</v>
      </c>
      <c r="V77" s="67">
        <f t="shared" si="7"/>
        <v>887.014</v>
      </c>
      <c r="W77" s="69">
        <v>815.4</v>
      </c>
      <c r="X77" s="69">
        <v>0</v>
      </c>
      <c r="Y77" s="69">
        <v>0</v>
      </c>
      <c r="Z77" s="69">
        <v>0</v>
      </c>
      <c r="AA77" s="69">
        <v>0</v>
      </c>
      <c r="AB77" s="69">
        <v>0</v>
      </c>
      <c r="AC77" s="69">
        <v>0</v>
      </c>
      <c r="AD77" s="69">
        <v>0</v>
      </c>
      <c r="AE77" s="69">
        <v>0</v>
      </c>
      <c r="AF77" s="69">
        <v>0</v>
      </c>
      <c r="AG77" s="69">
        <v>0</v>
      </c>
      <c r="AH77" s="69">
        <v>0</v>
      </c>
      <c r="AI77" s="69">
        <v>272</v>
      </c>
      <c r="AJ77" s="69">
        <v>0</v>
      </c>
      <c r="AK77" s="67">
        <f t="shared" si="8"/>
        <v>815.4</v>
      </c>
      <c r="AL77" s="67">
        <f t="shared" si="9"/>
        <v>0</v>
      </c>
    </row>
    <row r="78" spans="1:38" ht="11.25" customHeight="1">
      <c r="A78" s="72">
        <v>68</v>
      </c>
      <c r="B78" s="38" t="s">
        <v>81</v>
      </c>
      <c r="C78" s="66">
        <f>U78+AK78-Sheet2!AW76</f>
        <v>6576</v>
      </c>
      <c r="D78" s="66">
        <f t="shared" si="6"/>
        <v>1064.6200000000001</v>
      </c>
      <c r="E78" s="71">
        <v>3894</v>
      </c>
      <c r="F78" s="71">
        <v>847.22</v>
      </c>
      <c r="G78" s="71">
        <v>872</v>
      </c>
      <c r="H78" s="71">
        <v>217.4</v>
      </c>
      <c r="I78" s="71">
        <v>938</v>
      </c>
      <c r="J78" s="71">
        <v>0</v>
      </c>
      <c r="K78" s="71">
        <v>0</v>
      </c>
      <c r="L78" s="71">
        <v>0</v>
      </c>
      <c r="M78" s="71">
        <v>0</v>
      </c>
      <c r="N78" s="71">
        <v>0</v>
      </c>
      <c r="O78" s="71">
        <v>0</v>
      </c>
      <c r="P78" s="71">
        <v>0</v>
      </c>
      <c r="Q78" s="71">
        <v>300</v>
      </c>
      <c r="R78" s="71">
        <v>0</v>
      </c>
      <c r="S78" s="71">
        <v>0</v>
      </c>
      <c r="T78" s="71">
        <v>0</v>
      </c>
      <c r="U78" s="67">
        <f t="shared" si="7"/>
        <v>6348</v>
      </c>
      <c r="V78" s="67">
        <f t="shared" si="7"/>
        <v>1064.6200000000001</v>
      </c>
      <c r="W78" s="69">
        <v>572</v>
      </c>
      <c r="X78" s="69">
        <v>0</v>
      </c>
      <c r="Y78" s="69">
        <v>0</v>
      </c>
      <c r="Z78" s="69">
        <v>0</v>
      </c>
      <c r="AA78" s="69">
        <v>0</v>
      </c>
      <c r="AB78" s="69">
        <v>0</v>
      </c>
      <c r="AC78" s="69">
        <v>0</v>
      </c>
      <c r="AD78" s="69">
        <v>0</v>
      </c>
      <c r="AE78" s="69">
        <v>0</v>
      </c>
      <c r="AF78" s="69">
        <v>0</v>
      </c>
      <c r="AG78" s="69">
        <v>0</v>
      </c>
      <c r="AH78" s="69">
        <v>0</v>
      </c>
      <c r="AI78" s="69">
        <v>344</v>
      </c>
      <c r="AJ78" s="69">
        <v>0</v>
      </c>
      <c r="AK78" s="67">
        <f t="shared" si="8"/>
        <v>572</v>
      </c>
      <c r="AL78" s="67">
        <f t="shared" si="9"/>
        <v>0</v>
      </c>
    </row>
    <row r="79" spans="1:38" ht="11.25" customHeight="1">
      <c r="A79" s="72">
        <v>69</v>
      </c>
      <c r="B79" s="38" t="s">
        <v>82</v>
      </c>
      <c r="C79" s="66">
        <f>U79+AK79-Sheet2!AW77</f>
        <v>10409.5</v>
      </c>
      <c r="D79" s="66">
        <f t="shared" si="6"/>
        <v>1556.62</v>
      </c>
      <c r="E79" s="71">
        <v>5564.6</v>
      </c>
      <c r="F79" s="71">
        <v>1254.62</v>
      </c>
      <c r="G79" s="71">
        <v>1080</v>
      </c>
      <c r="H79" s="71">
        <v>160</v>
      </c>
      <c r="I79" s="71">
        <v>1445</v>
      </c>
      <c r="J79" s="71">
        <v>142</v>
      </c>
      <c r="K79" s="71">
        <v>0</v>
      </c>
      <c r="L79" s="71">
        <v>0</v>
      </c>
      <c r="M79" s="71">
        <v>0</v>
      </c>
      <c r="N79" s="71">
        <v>0</v>
      </c>
      <c r="O79" s="71">
        <v>0</v>
      </c>
      <c r="P79" s="71">
        <v>0</v>
      </c>
      <c r="Q79" s="71">
        <v>310</v>
      </c>
      <c r="R79" s="71">
        <v>0</v>
      </c>
      <c r="S79" s="71">
        <v>20</v>
      </c>
      <c r="T79" s="71">
        <v>0</v>
      </c>
      <c r="U79" s="67">
        <f t="shared" si="7"/>
        <v>8862.6</v>
      </c>
      <c r="V79" s="67">
        <f t="shared" si="7"/>
        <v>1556.62</v>
      </c>
      <c r="W79" s="69">
        <v>1989.9</v>
      </c>
      <c r="X79" s="69">
        <v>0</v>
      </c>
      <c r="Y79" s="69">
        <v>0</v>
      </c>
      <c r="Z79" s="69">
        <v>0</v>
      </c>
      <c r="AA79" s="69">
        <v>0</v>
      </c>
      <c r="AB79" s="69">
        <v>0</v>
      </c>
      <c r="AC79" s="69">
        <v>0</v>
      </c>
      <c r="AD79" s="69">
        <v>0</v>
      </c>
      <c r="AE79" s="69">
        <v>0</v>
      </c>
      <c r="AF79" s="69">
        <v>0</v>
      </c>
      <c r="AG79" s="69">
        <v>0</v>
      </c>
      <c r="AH79" s="69">
        <v>0</v>
      </c>
      <c r="AI79" s="69">
        <v>443</v>
      </c>
      <c r="AJ79" s="69">
        <v>0</v>
      </c>
      <c r="AK79" s="67">
        <f t="shared" si="8"/>
        <v>1989.9</v>
      </c>
      <c r="AL79" s="67">
        <f t="shared" si="9"/>
        <v>0</v>
      </c>
    </row>
    <row r="80" spans="1:38" ht="11.25" customHeight="1">
      <c r="A80" s="72">
        <v>70</v>
      </c>
      <c r="B80" s="38" t="s">
        <v>83</v>
      </c>
      <c r="C80" s="66">
        <f>U80+AK80-Sheet2!AW78</f>
        <v>7980.799999999999</v>
      </c>
      <c r="D80" s="66">
        <f t="shared" si="6"/>
        <v>1216.5</v>
      </c>
      <c r="E80" s="71">
        <v>4356</v>
      </c>
      <c r="F80" s="71">
        <v>969</v>
      </c>
      <c r="G80" s="71">
        <v>942</v>
      </c>
      <c r="H80" s="71">
        <v>205.5</v>
      </c>
      <c r="I80" s="71">
        <v>1484</v>
      </c>
      <c r="J80" s="71">
        <v>42</v>
      </c>
      <c r="K80" s="71">
        <v>0</v>
      </c>
      <c r="L80" s="71">
        <v>0</v>
      </c>
      <c r="M80" s="71">
        <v>0</v>
      </c>
      <c r="N80" s="71">
        <v>0</v>
      </c>
      <c r="O80" s="71">
        <v>0</v>
      </c>
      <c r="P80" s="71">
        <v>0</v>
      </c>
      <c r="Q80" s="71">
        <v>500</v>
      </c>
      <c r="R80" s="71">
        <v>0</v>
      </c>
      <c r="S80" s="71">
        <v>0</v>
      </c>
      <c r="T80" s="71">
        <v>0</v>
      </c>
      <c r="U80" s="67">
        <f t="shared" si="7"/>
        <v>7906</v>
      </c>
      <c r="V80" s="67">
        <f t="shared" si="7"/>
        <v>1216.5</v>
      </c>
      <c r="W80" s="69">
        <v>698.8</v>
      </c>
      <c r="X80" s="69">
        <v>0</v>
      </c>
      <c r="Y80" s="69">
        <v>0</v>
      </c>
      <c r="Z80" s="69">
        <v>0</v>
      </c>
      <c r="AA80" s="69">
        <v>0</v>
      </c>
      <c r="AB80" s="69">
        <v>0</v>
      </c>
      <c r="AC80" s="69">
        <v>0</v>
      </c>
      <c r="AD80" s="69">
        <v>0</v>
      </c>
      <c r="AE80" s="69">
        <v>0</v>
      </c>
      <c r="AF80" s="69">
        <v>0</v>
      </c>
      <c r="AG80" s="69">
        <v>0</v>
      </c>
      <c r="AH80" s="69">
        <v>0</v>
      </c>
      <c r="AI80" s="69">
        <v>624</v>
      </c>
      <c r="AJ80" s="69">
        <v>0</v>
      </c>
      <c r="AK80" s="67">
        <f t="shared" si="8"/>
        <v>698.8</v>
      </c>
      <c r="AL80" s="67">
        <f t="shared" si="9"/>
        <v>0</v>
      </c>
    </row>
    <row r="81" spans="1:38" ht="11.25" customHeight="1">
      <c r="A81" s="72">
        <v>71</v>
      </c>
      <c r="B81" s="38" t="s">
        <v>84</v>
      </c>
      <c r="C81" s="66">
        <f>U81+AK81-Sheet2!AW79</f>
        <v>5747</v>
      </c>
      <c r="D81" s="66">
        <f t="shared" si="6"/>
        <v>1017</v>
      </c>
      <c r="E81" s="71">
        <v>3468</v>
      </c>
      <c r="F81" s="71">
        <v>867</v>
      </c>
      <c r="G81" s="71">
        <v>745</v>
      </c>
      <c r="H81" s="71">
        <v>150</v>
      </c>
      <c r="I81" s="71">
        <v>985.8</v>
      </c>
      <c r="J81" s="71">
        <v>0</v>
      </c>
      <c r="K81" s="71">
        <v>0</v>
      </c>
      <c r="L81" s="71">
        <v>0</v>
      </c>
      <c r="M81" s="71">
        <v>0</v>
      </c>
      <c r="N81" s="71">
        <v>0</v>
      </c>
      <c r="O81" s="71">
        <v>0</v>
      </c>
      <c r="P81" s="71">
        <v>0</v>
      </c>
      <c r="Q81" s="71">
        <v>160</v>
      </c>
      <c r="R81" s="71">
        <v>0</v>
      </c>
      <c r="S81" s="71">
        <v>60</v>
      </c>
      <c r="T81" s="71">
        <v>0</v>
      </c>
      <c r="U81" s="67">
        <f t="shared" si="7"/>
        <v>5706.8</v>
      </c>
      <c r="V81" s="67">
        <f t="shared" si="7"/>
        <v>1017</v>
      </c>
      <c r="W81" s="69">
        <v>328.2</v>
      </c>
      <c r="X81" s="69">
        <v>0</v>
      </c>
      <c r="Y81" s="69">
        <v>0</v>
      </c>
      <c r="Z81" s="69">
        <v>0</v>
      </c>
      <c r="AA81" s="69">
        <v>0</v>
      </c>
      <c r="AB81" s="69">
        <v>0</v>
      </c>
      <c r="AC81" s="69">
        <v>0</v>
      </c>
      <c r="AD81" s="69">
        <v>0</v>
      </c>
      <c r="AE81" s="69">
        <v>0</v>
      </c>
      <c r="AF81" s="69">
        <v>0</v>
      </c>
      <c r="AG81" s="69">
        <v>0</v>
      </c>
      <c r="AH81" s="69">
        <v>0</v>
      </c>
      <c r="AI81" s="69">
        <v>288</v>
      </c>
      <c r="AJ81" s="69">
        <v>0</v>
      </c>
      <c r="AK81" s="67">
        <f t="shared" si="8"/>
        <v>328.2</v>
      </c>
      <c r="AL81" s="67">
        <f t="shared" si="9"/>
        <v>0</v>
      </c>
    </row>
    <row r="82" spans="1:38" ht="11.25" customHeight="1">
      <c r="A82" s="72">
        <v>72</v>
      </c>
      <c r="B82" s="38" t="s">
        <v>85</v>
      </c>
      <c r="C82" s="66">
        <f>U82+AK82-Sheet2!AW80</f>
        <v>9301.9</v>
      </c>
      <c r="D82" s="66">
        <f t="shared" si="6"/>
        <v>1361.4</v>
      </c>
      <c r="E82" s="71">
        <v>5558</v>
      </c>
      <c r="F82" s="71">
        <v>1055</v>
      </c>
      <c r="G82" s="71">
        <v>1309.6</v>
      </c>
      <c r="H82" s="71">
        <v>246.4</v>
      </c>
      <c r="I82" s="71">
        <v>504</v>
      </c>
      <c r="J82" s="71">
        <v>55</v>
      </c>
      <c r="K82" s="71">
        <v>0</v>
      </c>
      <c r="L82" s="71">
        <v>0</v>
      </c>
      <c r="M82" s="71">
        <v>0</v>
      </c>
      <c r="N82" s="71">
        <v>0</v>
      </c>
      <c r="O82" s="71">
        <v>1125.3</v>
      </c>
      <c r="P82" s="71">
        <v>5</v>
      </c>
      <c r="Q82" s="71">
        <v>300</v>
      </c>
      <c r="R82" s="71">
        <v>0</v>
      </c>
      <c r="S82" s="71">
        <v>0</v>
      </c>
      <c r="T82" s="71">
        <v>0</v>
      </c>
      <c r="U82" s="67">
        <f t="shared" si="7"/>
        <v>9257.9</v>
      </c>
      <c r="V82" s="67">
        <f t="shared" si="7"/>
        <v>1361.4</v>
      </c>
      <c r="W82" s="69">
        <v>505</v>
      </c>
      <c r="X82" s="69">
        <v>0</v>
      </c>
      <c r="Y82" s="69">
        <v>0</v>
      </c>
      <c r="Z82" s="69">
        <v>0</v>
      </c>
      <c r="AA82" s="69">
        <v>0</v>
      </c>
      <c r="AB82" s="69">
        <v>0</v>
      </c>
      <c r="AC82" s="69">
        <v>0</v>
      </c>
      <c r="AD82" s="69">
        <v>0</v>
      </c>
      <c r="AE82" s="69">
        <v>0</v>
      </c>
      <c r="AF82" s="69">
        <v>0</v>
      </c>
      <c r="AG82" s="69">
        <v>0</v>
      </c>
      <c r="AH82" s="69">
        <v>0</v>
      </c>
      <c r="AI82" s="69">
        <v>461</v>
      </c>
      <c r="AJ82" s="69">
        <v>0</v>
      </c>
      <c r="AK82" s="67">
        <f t="shared" si="8"/>
        <v>505</v>
      </c>
      <c r="AL82" s="67">
        <f t="shared" si="9"/>
        <v>0</v>
      </c>
    </row>
    <row r="83" spans="1:38" ht="11.25" customHeight="1">
      <c r="A83" s="72">
        <v>73</v>
      </c>
      <c r="B83" s="38" t="s">
        <v>86</v>
      </c>
      <c r="C83" s="66">
        <f>U83+AK83-Sheet2!AW81</f>
        <v>7088.1</v>
      </c>
      <c r="D83" s="66">
        <f t="shared" si="6"/>
        <v>1094</v>
      </c>
      <c r="E83" s="71">
        <v>3360</v>
      </c>
      <c r="F83" s="71">
        <v>840</v>
      </c>
      <c r="G83" s="71">
        <v>696</v>
      </c>
      <c r="H83" s="71">
        <v>174</v>
      </c>
      <c r="I83" s="71">
        <v>712</v>
      </c>
      <c r="J83" s="71">
        <v>80</v>
      </c>
      <c r="K83" s="71">
        <v>0</v>
      </c>
      <c r="L83" s="71">
        <v>0</v>
      </c>
      <c r="M83" s="71">
        <v>0</v>
      </c>
      <c r="N83" s="71">
        <v>0</v>
      </c>
      <c r="O83" s="71">
        <v>0</v>
      </c>
      <c r="P83" s="71">
        <v>0</v>
      </c>
      <c r="Q83" s="71">
        <v>200</v>
      </c>
      <c r="R83" s="71">
        <v>0</v>
      </c>
      <c r="S83" s="71">
        <v>0</v>
      </c>
      <c r="T83" s="71">
        <v>0</v>
      </c>
      <c r="U83" s="67">
        <f t="shared" si="7"/>
        <v>5230</v>
      </c>
      <c r="V83" s="67">
        <f t="shared" si="7"/>
        <v>1094</v>
      </c>
      <c r="W83" s="69">
        <v>2120.1</v>
      </c>
      <c r="X83" s="69">
        <v>0</v>
      </c>
      <c r="Y83" s="69">
        <v>0</v>
      </c>
      <c r="Z83" s="69">
        <v>0</v>
      </c>
      <c r="AA83" s="69">
        <v>0</v>
      </c>
      <c r="AB83" s="69">
        <v>0</v>
      </c>
      <c r="AC83" s="69">
        <v>0</v>
      </c>
      <c r="AD83" s="69">
        <v>0</v>
      </c>
      <c r="AE83" s="69">
        <v>0</v>
      </c>
      <c r="AF83" s="69">
        <v>0</v>
      </c>
      <c r="AG83" s="69">
        <v>0</v>
      </c>
      <c r="AH83" s="69">
        <v>0</v>
      </c>
      <c r="AI83" s="69">
        <v>262</v>
      </c>
      <c r="AJ83" s="69">
        <v>0</v>
      </c>
      <c r="AK83" s="67">
        <f t="shared" si="8"/>
        <v>2120.1</v>
      </c>
      <c r="AL83" s="67">
        <f t="shared" si="9"/>
        <v>0</v>
      </c>
    </row>
    <row r="84" spans="1:38" ht="11.25" customHeight="1">
      <c r="A84" s="72">
        <v>74</v>
      </c>
      <c r="B84" s="38" t="s">
        <v>87</v>
      </c>
      <c r="C84" s="66">
        <f>U84+AK84-Sheet2!AW82</f>
        <v>9508.599999999999</v>
      </c>
      <c r="D84" s="66">
        <f t="shared" si="6"/>
        <v>2180</v>
      </c>
      <c r="E84" s="71">
        <v>5550</v>
      </c>
      <c r="F84" s="71">
        <v>1297.5</v>
      </c>
      <c r="G84" s="71">
        <v>1053.5</v>
      </c>
      <c r="H84" s="71">
        <v>257.5</v>
      </c>
      <c r="I84" s="71">
        <v>1439.8</v>
      </c>
      <c r="J84" s="71">
        <v>452</v>
      </c>
      <c r="K84" s="71">
        <v>0</v>
      </c>
      <c r="L84" s="71">
        <v>0</v>
      </c>
      <c r="M84" s="71">
        <v>0</v>
      </c>
      <c r="N84" s="71">
        <v>0</v>
      </c>
      <c r="O84" s="71">
        <v>0</v>
      </c>
      <c r="P84" s="71">
        <v>0</v>
      </c>
      <c r="Q84" s="71">
        <v>600</v>
      </c>
      <c r="R84" s="71">
        <v>150</v>
      </c>
      <c r="S84" s="71">
        <v>130</v>
      </c>
      <c r="T84" s="71">
        <v>23</v>
      </c>
      <c r="U84" s="67">
        <f t="shared" si="7"/>
        <v>9273.3</v>
      </c>
      <c r="V84" s="67">
        <f t="shared" si="7"/>
        <v>2180</v>
      </c>
      <c r="W84" s="69">
        <v>735.3</v>
      </c>
      <c r="X84" s="69">
        <v>0</v>
      </c>
      <c r="Y84" s="69">
        <v>0</v>
      </c>
      <c r="Z84" s="69">
        <v>0</v>
      </c>
      <c r="AA84" s="69">
        <v>0</v>
      </c>
      <c r="AB84" s="69">
        <v>0</v>
      </c>
      <c r="AC84" s="69">
        <v>0</v>
      </c>
      <c r="AD84" s="69">
        <v>0</v>
      </c>
      <c r="AE84" s="69">
        <v>0</v>
      </c>
      <c r="AF84" s="69">
        <v>0</v>
      </c>
      <c r="AG84" s="69">
        <v>0</v>
      </c>
      <c r="AH84" s="69">
        <v>0</v>
      </c>
      <c r="AI84" s="69">
        <v>500</v>
      </c>
      <c r="AJ84" s="69">
        <v>0</v>
      </c>
      <c r="AK84" s="67">
        <f t="shared" si="8"/>
        <v>735.3</v>
      </c>
      <c r="AL84" s="67">
        <f t="shared" si="9"/>
        <v>0</v>
      </c>
    </row>
    <row r="85" spans="1:38" ht="11.25" customHeight="1">
      <c r="A85" s="72">
        <v>75</v>
      </c>
      <c r="B85" s="38" t="s">
        <v>88</v>
      </c>
      <c r="C85" s="66">
        <f>U85+AK85-Sheet2!AW83</f>
        <v>109739.70000000001</v>
      </c>
      <c r="D85" s="66">
        <f t="shared" si="6"/>
        <v>12976.955999999998</v>
      </c>
      <c r="E85" s="71">
        <v>19170.4</v>
      </c>
      <c r="F85" s="71">
        <v>4122</v>
      </c>
      <c r="G85" s="71">
        <v>4841.2</v>
      </c>
      <c r="H85" s="71">
        <v>981.3</v>
      </c>
      <c r="I85" s="71">
        <v>23880</v>
      </c>
      <c r="J85" s="71">
        <v>2526.6</v>
      </c>
      <c r="K85" s="71">
        <v>0</v>
      </c>
      <c r="L85" s="71">
        <v>0</v>
      </c>
      <c r="M85" s="71">
        <v>20972.8</v>
      </c>
      <c r="N85" s="71">
        <v>3715.828</v>
      </c>
      <c r="O85" s="71">
        <v>0</v>
      </c>
      <c r="P85" s="71">
        <v>0</v>
      </c>
      <c r="Q85" s="71">
        <v>13080.6</v>
      </c>
      <c r="R85" s="71">
        <v>2300</v>
      </c>
      <c r="S85" s="71">
        <v>1000</v>
      </c>
      <c r="T85" s="71">
        <v>0</v>
      </c>
      <c r="U85" s="67">
        <f t="shared" si="7"/>
        <v>87945.00000000001</v>
      </c>
      <c r="V85" s="67">
        <f t="shared" si="7"/>
        <v>13645.728</v>
      </c>
      <c r="W85" s="69">
        <v>33000</v>
      </c>
      <c r="X85" s="69">
        <v>0</v>
      </c>
      <c r="Y85" s="69">
        <v>0</v>
      </c>
      <c r="Z85" s="69">
        <v>0</v>
      </c>
      <c r="AA85" s="69">
        <v>0</v>
      </c>
      <c r="AB85" s="69">
        <v>0</v>
      </c>
      <c r="AC85" s="69">
        <v>-6205.3</v>
      </c>
      <c r="AD85" s="69">
        <v>0</v>
      </c>
      <c r="AE85" s="69">
        <v>0</v>
      </c>
      <c r="AF85" s="69">
        <v>-668.772</v>
      </c>
      <c r="AG85" s="69">
        <v>0</v>
      </c>
      <c r="AH85" s="69">
        <v>0</v>
      </c>
      <c r="AI85" s="69">
        <v>5000</v>
      </c>
      <c r="AJ85" s="69">
        <v>0</v>
      </c>
      <c r="AK85" s="67">
        <f t="shared" si="8"/>
        <v>26794.7</v>
      </c>
      <c r="AL85" s="67">
        <f t="shared" si="9"/>
        <v>-668.772</v>
      </c>
    </row>
    <row r="86" spans="1:38" ht="11.25" customHeight="1">
      <c r="A86" s="72">
        <v>76</v>
      </c>
      <c r="B86" s="38" t="s">
        <v>89</v>
      </c>
      <c r="C86" s="66">
        <f>U86+AK86-Sheet2!AW84</f>
        <v>57373.94</v>
      </c>
      <c r="D86" s="66">
        <f t="shared" si="6"/>
        <v>9889.897</v>
      </c>
      <c r="E86" s="71">
        <v>16555</v>
      </c>
      <c r="F86" s="71">
        <v>3851.714</v>
      </c>
      <c r="G86" s="71">
        <v>3736</v>
      </c>
      <c r="H86" s="71">
        <v>857.983</v>
      </c>
      <c r="I86" s="71">
        <v>19571.6</v>
      </c>
      <c r="J86" s="71">
        <v>2367.2</v>
      </c>
      <c r="K86" s="71">
        <v>0</v>
      </c>
      <c r="L86" s="71">
        <v>0</v>
      </c>
      <c r="M86" s="71">
        <v>6730.9</v>
      </c>
      <c r="N86" s="71">
        <v>0</v>
      </c>
      <c r="O86" s="71">
        <v>0</v>
      </c>
      <c r="P86" s="71">
        <v>0</v>
      </c>
      <c r="Q86" s="71">
        <v>3000</v>
      </c>
      <c r="R86" s="71">
        <v>150</v>
      </c>
      <c r="S86" s="71">
        <v>650</v>
      </c>
      <c r="T86" s="71">
        <v>0</v>
      </c>
      <c r="U86" s="67">
        <f t="shared" si="7"/>
        <v>53243.5</v>
      </c>
      <c r="V86" s="67">
        <f t="shared" si="7"/>
        <v>7226.897</v>
      </c>
      <c r="W86" s="69">
        <v>8130.44</v>
      </c>
      <c r="X86" s="69">
        <v>2663</v>
      </c>
      <c r="Y86" s="69">
        <v>0</v>
      </c>
      <c r="Z86" s="69">
        <v>0</v>
      </c>
      <c r="AA86" s="69">
        <v>0</v>
      </c>
      <c r="AB86" s="69">
        <v>0</v>
      </c>
      <c r="AC86" s="69">
        <v>-1000</v>
      </c>
      <c r="AD86" s="69">
        <v>0</v>
      </c>
      <c r="AE86" s="69">
        <v>0</v>
      </c>
      <c r="AF86" s="69">
        <v>0</v>
      </c>
      <c r="AG86" s="69">
        <v>0</v>
      </c>
      <c r="AH86" s="69">
        <v>0</v>
      </c>
      <c r="AI86" s="69">
        <v>3000</v>
      </c>
      <c r="AJ86" s="69">
        <v>0</v>
      </c>
      <c r="AK86" s="67">
        <f t="shared" si="8"/>
        <v>7130.44</v>
      </c>
      <c r="AL86" s="67">
        <f t="shared" si="9"/>
        <v>2663</v>
      </c>
    </row>
    <row r="87" spans="1:38" ht="11.25" customHeight="1">
      <c r="A87" s="72">
        <v>77</v>
      </c>
      <c r="B87" s="38" t="s">
        <v>90</v>
      </c>
      <c r="C87" s="66">
        <f>U87+AK87-Sheet2!AW85</f>
        <v>22735.5</v>
      </c>
      <c r="D87" s="66">
        <f t="shared" si="6"/>
        <v>3840.889</v>
      </c>
      <c r="E87" s="71">
        <v>10320</v>
      </c>
      <c r="F87" s="71">
        <v>2296.996</v>
      </c>
      <c r="G87" s="71">
        <v>2280</v>
      </c>
      <c r="H87" s="71">
        <v>513.893</v>
      </c>
      <c r="I87" s="71">
        <v>2160</v>
      </c>
      <c r="J87" s="71">
        <v>160</v>
      </c>
      <c r="K87" s="71">
        <v>0</v>
      </c>
      <c r="L87" s="71">
        <v>0</v>
      </c>
      <c r="M87" s="71">
        <v>1825.1</v>
      </c>
      <c r="N87" s="71">
        <v>0</v>
      </c>
      <c r="O87" s="71">
        <v>1750</v>
      </c>
      <c r="P87" s="71">
        <v>650</v>
      </c>
      <c r="Q87" s="71">
        <v>300</v>
      </c>
      <c r="R87" s="71">
        <v>160</v>
      </c>
      <c r="S87" s="71">
        <v>300</v>
      </c>
      <c r="T87" s="71">
        <v>60</v>
      </c>
      <c r="U87" s="67">
        <f t="shared" si="7"/>
        <v>20135.1</v>
      </c>
      <c r="V87" s="67">
        <f t="shared" si="7"/>
        <v>3840.889</v>
      </c>
      <c r="W87" s="69">
        <v>5600.4</v>
      </c>
      <c r="X87" s="69">
        <v>0</v>
      </c>
      <c r="Y87" s="69">
        <v>0</v>
      </c>
      <c r="Z87" s="69">
        <v>0</v>
      </c>
      <c r="AA87" s="69">
        <v>0</v>
      </c>
      <c r="AB87" s="69">
        <v>0</v>
      </c>
      <c r="AC87" s="69">
        <v>-1800</v>
      </c>
      <c r="AD87" s="69">
        <v>0</v>
      </c>
      <c r="AE87" s="69">
        <v>0</v>
      </c>
      <c r="AF87" s="69">
        <v>0</v>
      </c>
      <c r="AG87" s="69">
        <v>0</v>
      </c>
      <c r="AH87" s="69">
        <v>0</v>
      </c>
      <c r="AI87" s="69">
        <v>1200</v>
      </c>
      <c r="AJ87" s="69">
        <v>0</v>
      </c>
      <c r="AK87" s="67">
        <f t="shared" si="8"/>
        <v>3800.3999999999996</v>
      </c>
      <c r="AL87" s="67">
        <f t="shared" si="9"/>
        <v>0</v>
      </c>
    </row>
    <row r="88" spans="1:38" ht="11.25" customHeight="1">
      <c r="A88" s="72">
        <v>78</v>
      </c>
      <c r="B88" s="38" t="s">
        <v>91</v>
      </c>
      <c r="C88" s="66">
        <f>U88+AK88-Sheet2!AW86</f>
        <v>22909.3</v>
      </c>
      <c r="D88" s="66">
        <f t="shared" si="6"/>
        <v>1638.0500000000002</v>
      </c>
      <c r="E88" s="71">
        <v>7995</v>
      </c>
      <c r="F88" s="71">
        <v>1035</v>
      </c>
      <c r="G88" s="71">
        <v>1935.1</v>
      </c>
      <c r="H88" s="71">
        <v>252.45</v>
      </c>
      <c r="I88" s="71">
        <v>4640</v>
      </c>
      <c r="J88" s="71">
        <v>290.6</v>
      </c>
      <c r="K88" s="71">
        <v>0</v>
      </c>
      <c r="L88" s="71">
        <v>0</v>
      </c>
      <c r="M88" s="71">
        <v>0</v>
      </c>
      <c r="N88" s="71">
        <v>0</v>
      </c>
      <c r="O88" s="71">
        <v>0</v>
      </c>
      <c r="P88" s="71">
        <v>0</v>
      </c>
      <c r="Q88" s="71">
        <v>417.8</v>
      </c>
      <c r="R88" s="71">
        <v>60</v>
      </c>
      <c r="S88" s="71">
        <v>200</v>
      </c>
      <c r="T88" s="71">
        <v>0</v>
      </c>
      <c r="U88" s="67">
        <f t="shared" si="7"/>
        <v>15987.9</v>
      </c>
      <c r="V88" s="67">
        <f t="shared" si="7"/>
        <v>1638.0500000000002</v>
      </c>
      <c r="W88" s="69">
        <v>7721.4</v>
      </c>
      <c r="X88" s="69">
        <v>0</v>
      </c>
      <c r="Y88" s="69">
        <v>0</v>
      </c>
      <c r="Z88" s="69">
        <v>0</v>
      </c>
      <c r="AA88" s="69">
        <v>0</v>
      </c>
      <c r="AB88" s="69">
        <v>0</v>
      </c>
      <c r="AC88" s="69">
        <v>0</v>
      </c>
      <c r="AD88" s="69">
        <v>0</v>
      </c>
      <c r="AE88" s="69">
        <v>0</v>
      </c>
      <c r="AF88" s="69">
        <v>0</v>
      </c>
      <c r="AG88" s="69">
        <v>0</v>
      </c>
      <c r="AH88" s="69">
        <v>0</v>
      </c>
      <c r="AI88" s="69">
        <v>800</v>
      </c>
      <c r="AJ88" s="69">
        <v>0</v>
      </c>
      <c r="AK88" s="67">
        <f t="shared" si="8"/>
        <v>7721.4</v>
      </c>
      <c r="AL88" s="67">
        <f t="shared" si="9"/>
        <v>0</v>
      </c>
    </row>
    <row r="89" spans="1:38" ht="11.25" customHeight="1">
      <c r="A89" s="72">
        <v>79</v>
      </c>
      <c r="B89" s="38" t="s">
        <v>92</v>
      </c>
      <c r="C89" s="66">
        <f>U89+AK89-Sheet2!AW87</f>
        <v>5918.6</v>
      </c>
      <c r="D89" s="66">
        <f t="shared" si="6"/>
        <v>951.9</v>
      </c>
      <c r="E89" s="71">
        <v>3144</v>
      </c>
      <c r="F89" s="71">
        <v>786</v>
      </c>
      <c r="G89" s="71">
        <v>663.6</v>
      </c>
      <c r="H89" s="71">
        <v>165.9</v>
      </c>
      <c r="I89" s="71">
        <v>111.1</v>
      </c>
      <c r="J89" s="71">
        <v>0</v>
      </c>
      <c r="K89" s="71">
        <v>0</v>
      </c>
      <c r="L89" s="71">
        <v>0</v>
      </c>
      <c r="M89" s="71">
        <v>0</v>
      </c>
      <c r="N89" s="71">
        <v>0</v>
      </c>
      <c r="O89" s="71">
        <v>0</v>
      </c>
      <c r="P89" s="71">
        <v>0</v>
      </c>
      <c r="Q89" s="71">
        <v>0</v>
      </c>
      <c r="R89" s="71">
        <v>0</v>
      </c>
      <c r="S89" s="71">
        <v>45</v>
      </c>
      <c r="T89" s="71">
        <v>0</v>
      </c>
      <c r="U89" s="67">
        <f t="shared" si="7"/>
        <v>4173.7</v>
      </c>
      <c r="V89" s="67">
        <f t="shared" si="7"/>
        <v>951.9</v>
      </c>
      <c r="W89" s="69">
        <v>1954.9</v>
      </c>
      <c r="X89" s="69">
        <v>0</v>
      </c>
      <c r="Y89" s="69">
        <v>0</v>
      </c>
      <c r="Z89" s="69">
        <v>0</v>
      </c>
      <c r="AA89" s="69">
        <v>0</v>
      </c>
      <c r="AB89" s="69">
        <v>0</v>
      </c>
      <c r="AC89" s="69">
        <v>0</v>
      </c>
      <c r="AD89" s="69">
        <v>0</v>
      </c>
      <c r="AE89" s="69">
        <v>0</v>
      </c>
      <c r="AF89" s="69">
        <v>0</v>
      </c>
      <c r="AG89" s="69">
        <v>0</v>
      </c>
      <c r="AH89" s="69">
        <v>0</v>
      </c>
      <c r="AI89" s="69">
        <v>210</v>
      </c>
      <c r="AJ89" s="69">
        <v>0</v>
      </c>
      <c r="AK89" s="67">
        <f t="shared" si="8"/>
        <v>1954.9</v>
      </c>
      <c r="AL89" s="67">
        <f t="shared" si="9"/>
        <v>0</v>
      </c>
    </row>
    <row r="90" spans="1:38" ht="11.25" customHeight="1">
      <c r="A90" s="72">
        <v>80</v>
      </c>
      <c r="B90" s="38" t="s">
        <v>93</v>
      </c>
      <c r="C90" s="66">
        <f>U90+AK90-Sheet2!AW88</f>
        <v>4948.8</v>
      </c>
      <c r="D90" s="66">
        <f t="shared" si="6"/>
        <v>611.6</v>
      </c>
      <c r="E90" s="71">
        <v>3565</v>
      </c>
      <c r="F90" s="71">
        <v>504</v>
      </c>
      <c r="G90" s="71">
        <v>788</v>
      </c>
      <c r="H90" s="71">
        <v>107.6</v>
      </c>
      <c r="I90" s="71">
        <v>142</v>
      </c>
      <c r="J90" s="71">
        <v>0</v>
      </c>
      <c r="K90" s="71">
        <v>0</v>
      </c>
      <c r="L90" s="71">
        <v>0</v>
      </c>
      <c r="M90" s="71">
        <v>0</v>
      </c>
      <c r="N90" s="71">
        <v>0</v>
      </c>
      <c r="O90" s="71">
        <v>0</v>
      </c>
      <c r="P90" s="71">
        <v>0</v>
      </c>
      <c r="Q90" s="71">
        <v>0</v>
      </c>
      <c r="R90" s="71">
        <v>0</v>
      </c>
      <c r="S90" s="71">
        <v>55</v>
      </c>
      <c r="T90" s="71">
        <v>0</v>
      </c>
      <c r="U90" s="67">
        <f t="shared" si="7"/>
        <v>4790</v>
      </c>
      <c r="V90" s="67">
        <f t="shared" si="7"/>
        <v>611.6</v>
      </c>
      <c r="W90" s="69">
        <v>398.8</v>
      </c>
      <c r="X90" s="69">
        <v>0</v>
      </c>
      <c r="Y90" s="69">
        <v>0</v>
      </c>
      <c r="Z90" s="69">
        <v>0</v>
      </c>
      <c r="AA90" s="69">
        <v>0</v>
      </c>
      <c r="AB90" s="69">
        <v>0</v>
      </c>
      <c r="AC90" s="69">
        <v>0</v>
      </c>
      <c r="AD90" s="69">
        <v>0</v>
      </c>
      <c r="AE90" s="69">
        <v>0</v>
      </c>
      <c r="AF90" s="69">
        <v>0</v>
      </c>
      <c r="AG90" s="69">
        <v>0</v>
      </c>
      <c r="AH90" s="69">
        <v>0</v>
      </c>
      <c r="AI90" s="69">
        <v>240</v>
      </c>
      <c r="AJ90" s="69">
        <v>0</v>
      </c>
      <c r="AK90" s="67">
        <f t="shared" si="8"/>
        <v>398.8</v>
      </c>
      <c r="AL90" s="67">
        <f t="shared" si="9"/>
        <v>0</v>
      </c>
    </row>
    <row r="91" spans="1:38" ht="11.25" customHeight="1">
      <c r="A91" s="72">
        <v>81</v>
      </c>
      <c r="B91" s="38" t="s">
        <v>94</v>
      </c>
      <c r="C91" s="66">
        <f>U91+AK91-Sheet2!AW89</f>
        <v>5472.5</v>
      </c>
      <c r="D91" s="66">
        <f t="shared" si="6"/>
        <v>1121.4</v>
      </c>
      <c r="E91" s="71">
        <v>3168</v>
      </c>
      <c r="F91" s="71">
        <v>672</v>
      </c>
      <c r="G91" s="71">
        <v>715.2</v>
      </c>
      <c r="H91" s="71">
        <v>147.6</v>
      </c>
      <c r="I91" s="71">
        <v>561.8</v>
      </c>
      <c r="J91" s="71">
        <v>301.8</v>
      </c>
      <c r="K91" s="71">
        <v>0</v>
      </c>
      <c r="L91" s="71">
        <v>0</v>
      </c>
      <c r="M91" s="71">
        <v>0</v>
      </c>
      <c r="N91" s="71">
        <v>0</v>
      </c>
      <c r="O91" s="71">
        <v>0</v>
      </c>
      <c r="P91" s="71">
        <v>0</v>
      </c>
      <c r="Q91" s="71">
        <v>0</v>
      </c>
      <c r="R91" s="71">
        <v>0</v>
      </c>
      <c r="S91" s="71">
        <v>30</v>
      </c>
      <c r="T91" s="71">
        <v>0</v>
      </c>
      <c r="U91" s="67">
        <f t="shared" si="7"/>
        <v>4745</v>
      </c>
      <c r="V91" s="67">
        <f t="shared" si="7"/>
        <v>1121.4</v>
      </c>
      <c r="W91" s="69">
        <v>997.5</v>
      </c>
      <c r="X91" s="69">
        <v>0</v>
      </c>
      <c r="Y91" s="69">
        <v>0</v>
      </c>
      <c r="Z91" s="69">
        <v>0</v>
      </c>
      <c r="AA91" s="69">
        <v>0</v>
      </c>
      <c r="AB91" s="69">
        <v>0</v>
      </c>
      <c r="AC91" s="69">
        <v>0</v>
      </c>
      <c r="AD91" s="69">
        <v>0</v>
      </c>
      <c r="AE91" s="69">
        <v>0</v>
      </c>
      <c r="AF91" s="69">
        <v>0</v>
      </c>
      <c r="AG91" s="69">
        <v>0</v>
      </c>
      <c r="AH91" s="69">
        <v>0</v>
      </c>
      <c r="AI91" s="69">
        <v>270</v>
      </c>
      <c r="AJ91" s="69">
        <v>0</v>
      </c>
      <c r="AK91" s="67">
        <f t="shared" si="8"/>
        <v>997.5</v>
      </c>
      <c r="AL91" s="67">
        <f t="shared" si="9"/>
        <v>0</v>
      </c>
    </row>
    <row r="92" spans="1:38" ht="11.25" customHeight="1">
      <c r="A92" s="72">
        <v>82</v>
      </c>
      <c r="B92" s="38" t="s">
        <v>95</v>
      </c>
      <c r="C92" s="66">
        <f>U92+AK92-Sheet2!AW90</f>
        <v>7158.445</v>
      </c>
      <c r="D92" s="66">
        <f t="shared" si="6"/>
        <v>1497</v>
      </c>
      <c r="E92" s="71">
        <v>3432</v>
      </c>
      <c r="F92" s="71">
        <v>858</v>
      </c>
      <c r="G92" s="71">
        <v>846.5</v>
      </c>
      <c r="H92" s="71">
        <v>199</v>
      </c>
      <c r="I92" s="71">
        <v>1777.5</v>
      </c>
      <c r="J92" s="71">
        <v>300</v>
      </c>
      <c r="K92" s="71">
        <v>0</v>
      </c>
      <c r="L92" s="71">
        <v>0</v>
      </c>
      <c r="M92" s="71">
        <v>0</v>
      </c>
      <c r="N92" s="71">
        <v>0</v>
      </c>
      <c r="O92" s="71">
        <v>0</v>
      </c>
      <c r="P92" s="71">
        <v>0</v>
      </c>
      <c r="Q92" s="71">
        <v>700</v>
      </c>
      <c r="R92" s="71">
        <v>140</v>
      </c>
      <c r="S92" s="71">
        <v>30</v>
      </c>
      <c r="T92" s="71">
        <v>0</v>
      </c>
      <c r="U92" s="67">
        <f t="shared" si="7"/>
        <v>7156</v>
      </c>
      <c r="V92" s="67">
        <f t="shared" si="7"/>
        <v>1497</v>
      </c>
      <c r="W92" s="69">
        <v>372.445</v>
      </c>
      <c r="X92" s="69">
        <v>0</v>
      </c>
      <c r="Y92" s="69">
        <v>0</v>
      </c>
      <c r="Z92" s="69">
        <v>0</v>
      </c>
      <c r="AA92" s="69">
        <v>0</v>
      </c>
      <c r="AB92" s="69">
        <v>0</v>
      </c>
      <c r="AC92" s="69">
        <v>0</v>
      </c>
      <c r="AD92" s="69">
        <v>0</v>
      </c>
      <c r="AE92" s="69">
        <v>0</v>
      </c>
      <c r="AF92" s="69">
        <v>0</v>
      </c>
      <c r="AG92" s="69">
        <v>0</v>
      </c>
      <c r="AH92" s="69">
        <v>0</v>
      </c>
      <c r="AI92" s="69">
        <v>370</v>
      </c>
      <c r="AJ92" s="69">
        <v>0</v>
      </c>
      <c r="AK92" s="67">
        <f t="shared" si="8"/>
        <v>372.445</v>
      </c>
      <c r="AL92" s="67">
        <f t="shared" si="9"/>
        <v>0</v>
      </c>
    </row>
    <row r="93" spans="1:38" ht="11.25" customHeight="1">
      <c r="A93" s="72">
        <v>83</v>
      </c>
      <c r="B93" s="38" t="s">
        <v>96</v>
      </c>
      <c r="C93" s="66">
        <f>U93+AK93-Sheet2!AW91</f>
        <v>6858.1</v>
      </c>
      <c r="D93" s="66">
        <f t="shared" si="6"/>
        <v>1346.802</v>
      </c>
      <c r="E93" s="71">
        <v>3185</v>
      </c>
      <c r="F93" s="71">
        <v>702.852</v>
      </c>
      <c r="G93" s="71">
        <v>771.8</v>
      </c>
      <c r="H93" s="71">
        <v>167.5</v>
      </c>
      <c r="I93" s="71">
        <v>2063.2</v>
      </c>
      <c r="J93" s="71">
        <v>248</v>
      </c>
      <c r="K93" s="71">
        <v>0</v>
      </c>
      <c r="L93" s="71">
        <v>0</v>
      </c>
      <c r="M93" s="71">
        <v>0</v>
      </c>
      <c r="N93" s="71">
        <v>0</v>
      </c>
      <c r="O93" s="71">
        <v>0</v>
      </c>
      <c r="P93" s="71">
        <v>0</v>
      </c>
      <c r="Q93" s="71">
        <v>0</v>
      </c>
      <c r="R93" s="71">
        <v>0</v>
      </c>
      <c r="S93" s="71">
        <v>40</v>
      </c>
      <c r="T93" s="71">
        <v>0</v>
      </c>
      <c r="U93" s="67">
        <f t="shared" si="7"/>
        <v>6380</v>
      </c>
      <c r="V93" s="67">
        <f t="shared" si="7"/>
        <v>1118.3519999999999</v>
      </c>
      <c r="W93" s="69">
        <v>1398.1</v>
      </c>
      <c r="X93" s="69">
        <v>228.45</v>
      </c>
      <c r="Y93" s="69">
        <v>0</v>
      </c>
      <c r="Z93" s="69">
        <v>0</v>
      </c>
      <c r="AA93" s="69">
        <v>0</v>
      </c>
      <c r="AB93" s="69">
        <v>0</v>
      </c>
      <c r="AC93" s="69">
        <v>-600</v>
      </c>
      <c r="AD93" s="69">
        <v>0</v>
      </c>
      <c r="AE93" s="69">
        <v>0</v>
      </c>
      <c r="AF93" s="69">
        <v>0</v>
      </c>
      <c r="AG93" s="69">
        <v>0</v>
      </c>
      <c r="AH93" s="69">
        <v>0</v>
      </c>
      <c r="AI93" s="69">
        <v>320</v>
      </c>
      <c r="AJ93" s="69">
        <v>0</v>
      </c>
      <c r="AK93" s="67">
        <f t="shared" si="8"/>
        <v>798.0999999999999</v>
      </c>
      <c r="AL93" s="67">
        <f t="shared" si="9"/>
        <v>228.45</v>
      </c>
    </row>
    <row r="94" spans="1:38" ht="11.25" customHeight="1">
      <c r="A94" s="72">
        <v>84</v>
      </c>
      <c r="B94" s="38" t="s">
        <v>97</v>
      </c>
      <c r="C94" s="66">
        <f>U94+AK94-Sheet2!AW92</f>
        <v>4431.7</v>
      </c>
      <c r="D94" s="66">
        <f t="shared" si="6"/>
        <v>863.3499999999999</v>
      </c>
      <c r="E94" s="71">
        <v>2820</v>
      </c>
      <c r="F94" s="71">
        <v>705</v>
      </c>
      <c r="G94" s="71">
        <v>615</v>
      </c>
      <c r="H94" s="71">
        <v>153.55</v>
      </c>
      <c r="I94" s="71">
        <v>546.7</v>
      </c>
      <c r="J94" s="71">
        <v>4.8</v>
      </c>
      <c r="K94" s="71">
        <v>0</v>
      </c>
      <c r="L94" s="71">
        <v>0</v>
      </c>
      <c r="M94" s="71">
        <v>0</v>
      </c>
      <c r="N94" s="71">
        <v>0</v>
      </c>
      <c r="O94" s="71">
        <v>0</v>
      </c>
      <c r="P94" s="71">
        <v>0</v>
      </c>
      <c r="Q94" s="71">
        <v>200</v>
      </c>
      <c r="R94" s="71">
        <v>0</v>
      </c>
      <c r="S94" s="71">
        <v>20</v>
      </c>
      <c r="T94" s="71">
        <v>0</v>
      </c>
      <c r="U94" s="67">
        <f t="shared" si="7"/>
        <v>4431.7</v>
      </c>
      <c r="V94" s="67">
        <f t="shared" si="7"/>
        <v>863.3499999999999</v>
      </c>
      <c r="W94" s="69">
        <v>480</v>
      </c>
      <c r="X94" s="69">
        <v>0</v>
      </c>
      <c r="Y94" s="69">
        <v>0</v>
      </c>
      <c r="Z94" s="69">
        <v>0</v>
      </c>
      <c r="AA94" s="69">
        <v>0</v>
      </c>
      <c r="AB94" s="69">
        <v>0</v>
      </c>
      <c r="AC94" s="69">
        <v>-250</v>
      </c>
      <c r="AD94" s="69">
        <v>0</v>
      </c>
      <c r="AE94" s="69">
        <v>0</v>
      </c>
      <c r="AF94" s="69">
        <v>0</v>
      </c>
      <c r="AG94" s="69">
        <v>0</v>
      </c>
      <c r="AH94" s="69">
        <v>0</v>
      </c>
      <c r="AI94" s="69">
        <v>230</v>
      </c>
      <c r="AJ94" s="69">
        <v>0</v>
      </c>
      <c r="AK94" s="67">
        <f t="shared" si="8"/>
        <v>230</v>
      </c>
      <c r="AL94" s="67">
        <f t="shared" si="9"/>
        <v>0</v>
      </c>
    </row>
    <row r="95" spans="1:38" ht="11.25" customHeight="1">
      <c r="A95" s="72">
        <v>85</v>
      </c>
      <c r="B95" s="38" t="s">
        <v>98</v>
      </c>
      <c r="C95" s="66">
        <f>U95+AK95-Sheet2!AW93</f>
        <v>14766</v>
      </c>
      <c r="D95" s="66">
        <f t="shared" si="6"/>
        <v>1981.475</v>
      </c>
      <c r="E95" s="71">
        <v>6960</v>
      </c>
      <c r="F95" s="71">
        <v>1522.5</v>
      </c>
      <c r="G95" s="71">
        <v>1668.2</v>
      </c>
      <c r="H95" s="71">
        <v>360.375</v>
      </c>
      <c r="I95" s="71">
        <v>2599.6</v>
      </c>
      <c r="J95" s="71">
        <v>98.6</v>
      </c>
      <c r="K95" s="71">
        <v>0</v>
      </c>
      <c r="L95" s="71">
        <v>0</v>
      </c>
      <c r="M95" s="71">
        <v>0</v>
      </c>
      <c r="N95" s="71">
        <v>0</v>
      </c>
      <c r="O95" s="71">
        <v>0</v>
      </c>
      <c r="P95" s="71">
        <v>0</v>
      </c>
      <c r="Q95" s="71">
        <v>260</v>
      </c>
      <c r="R95" s="71">
        <v>0</v>
      </c>
      <c r="S95" s="71">
        <v>640</v>
      </c>
      <c r="T95" s="71">
        <v>0</v>
      </c>
      <c r="U95" s="67">
        <f t="shared" si="7"/>
        <v>12127.800000000001</v>
      </c>
      <c r="V95" s="67">
        <f t="shared" si="7"/>
        <v>1981.475</v>
      </c>
      <c r="W95" s="69">
        <v>5000</v>
      </c>
      <c r="X95" s="69">
        <v>0</v>
      </c>
      <c r="Y95" s="69">
        <v>0</v>
      </c>
      <c r="Z95" s="69">
        <v>0</v>
      </c>
      <c r="AA95" s="69">
        <v>0</v>
      </c>
      <c r="AB95" s="69">
        <v>0</v>
      </c>
      <c r="AC95" s="69">
        <v>-1754.8</v>
      </c>
      <c r="AD95" s="69">
        <v>0</v>
      </c>
      <c r="AE95" s="69">
        <v>0</v>
      </c>
      <c r="AF95" s="69">
        <v>0</v>
      </c>
      <c r="AG95" s="69">
        <v>0</v>
      </c>
      <c r="AH95" s="69">
        <v>0</v>
      </c>
      <c r="AI95" s="69">
        <v>0</v>
      </c>
      <c r="AJ95" s="69">
        <v>0</v>
      </c>
      <c r="AK95" s="67">
        <f t="shared" si="8"/>
        <v>3245.2</v>
      </c>
      <c r="AL95" s="67">
        <f t="shared" si="9"/>
        <v>0</v>
      </c>
    </row>
    <row r="96" spans="1:38" ht="11.25" customHeight="1">
      <c r="A96" s="72">
        <v>86</v>
      </c>
      <c r="B96" s="38" t="s">
        <v>99</v>
      </c>
      <c r="C96" s="66">
        <f>U96+AK96-Sheet2!AW94</f>
        <v>12056.199999999999</v>
      </c>
      <c r="D96" s="66">
        <f t="shared" si="6"/>
        <v>2133.9</v>
      </c>
      <c r="E96" s="71">
        <v>7059</v>
      </c>
      <c r="F96" s="71">
        <v>1626</v>
      </c>
      <c r="G96" s="71">
        <v>1437</v>
      </c>
      <c r="H96" s="71">
        <v>327.9</v>
      </c>
      <c r="I96" s="71">
        <v>1120.8</v>
      </c>
      <c r="J96" s="71">
        <v>180</v>
      </c>
      <c r="K96" s="71">
        <v>0</v>
      </c>
      <c r="L96" s="71">
        <v>0</v>
      </c>
      <c r="M96" s="71">
        <v>0</v>
      </c>
      <c r="N96" s="71">
        <v>0</v>
      </c>
      <c r="O96" s="71">
        <v>0</v>
      </c>
      <c r="P96" s="71">
        <v>0</v>
      </c>
      <c r="Q96" s="71">
        <v>300</v>
      </c>
      <c r="R96" s="71">
        <v>0</v>
      </c>
      <c r="S96" s="71">
        <v>60</v>
      </c>
      <c r="T96" s="71">
        <v>0</v>
      </c>
      <c r="U96" s="67">
        <f t="shared" si="7"/>
        <v>11076.8</v>
      </c>
      <c r="V96" s="67">
        <f t="shared" si="7"/>
        <v>2133.9</v>
      </c>
      <c r="W96" s="69">
        <v>4079.4</v>
      </c>
      <c r="X96" s="69">
        <v>0</v>
      </c>
      <c r="Y96" s="69">
        <v>0</v>
      </c>
      <c r="Z96" s="69">
        <v>0</v>
      </c>
      <c r="AA96" s="69">
        <v>0</v>
      </c>
      <c r="AB96" s="69">
        <v>0</v>
      </c>
      <c r="AC96" s="69">
        <v>-2000</v>
      </c>
      <c r="AD96" s="69">
        <v>0</v>
      </c>
      <c r="AE96" s="69">
        <v>0</v>
      </c>
      <c r="AF96" s="69">
        <v>0</v>
      </c>
      <c r="AG96" s="69">
        <v>0</v>
      </c>
      <c r="AH96" s="69">
        <v>0</v>
      </c>
      <c r="AI96" s="69">
        <v>1100</v>
      </c>
      <c r="AJ96" s="69">
        <v>0</v>
      </c>
      <c r="AK96" s="67">
        <f t="shared" si="8"/>
        <v>2079.4</v>
      </c>
      <c r="AL96" s="67">
        <f t="shared" si="9"/>
        <v>0</v>
      </c>
    </row>
    <row r="97" spans="1:38" ht="11.25" customHeight="1">
      <c r="A97" s="72">
        <v>87</v>
      </c>
      <c r="B97" s="38" t="s">
        <v>100</v>
      </c>
      <c r="C97" s="66">
        <f>U97+AK97-Sheet2!AW95</f>
        <v>5328.4</v>
      </c>
      <c r="D97" s="66">
        <f t="shared" si="6"/>
        <v>1206.351</v>
      </c>
      <c r="E97" s="71">
        <v>2676</v>
      </c>
      <c r="F97" s="71">
        <v>669</v>
      </c>
      <c r="G97" s="71">
        <v>593.4</v>
      </c>
      <c r="H97" s="71">
        <v>148.35</v>
      </c>
      <c r="I97" s="71">
        <v>738.4</v>
      </c>
      <c r="J97" s="71">
        <v>39.001</v>
      </c>
      <c r="K97" s="71">
        <v>0</v>
      </c>
      <c r="L97" s="71">
        <v>0</v>
      </c>
      <c r="M97" s="71">
        <v>0</v>
      </c>
      <c r="N97" s="71">
        <v>0</v>
      </c>
      <c r="O97" s="71">
        <v>0</v>
      </c>
      <c r="P97" s="71">
        <v>0</v>
      </c>
      <c r="Q97" s="71">
        <v>0</v>
      </c>
      <c r="R97" s="71">
        <v>0</v>
      </c>
      <c r="S97" s="71">
        <v>50</v>
      </c>
      <c r="T97" s="71">
        <v>0</v>
      </c>
      <c r="U97" s="67">
        <f t="shared" si="7"/>
        <v>4307.8</v>
      </c>
      <c r="V97" s="67">
        <f t="shared" si="7"/>
        <v>856.351</v>
      </c>
      <c r="W97" s="69">
        <v>1520.6</v>
      </c>
      <c r="X97" s="69">
        <v>350</v>
      </c>
      <c r="Y97" s="69">
        <v>0</v>
      </c>
      <c r="Z97" s="69">
        <v>0</v>
      </c>
      <c r="AA97" s="69">
        <v>0</v>
      </c>
      <c r="AB97" s="69">
        <v>0</v>
      </c>
      <c r="AC97" s="69">
        <v>-250</v>
      </c>
      <c r="AD97" s="69">
        <v>0</v>
      </c>
      <c r="AE97" s="69">
        <v>0</v>
      </c>
      <c r="AF97" s="69">
        <v>0</v>
      </c>
      <c r="AG97" s="69">
        <v>0</v>
      </c>
      <c r="AH97" s="69">
        <v>0</v>
      </c>
      <c r="AI97" s="69">
        <v>250</v>
      </c>
      <c r="AJ97" s="69">
        <v>0</v>
      </c>
      <c r="AK97" s="67">
        <f t="shared" si="8"/>
        <v>1270.6</v>
      </c>
      <c r="AL97" s="67">
        <f t="shared" si="9"/>
        <v>350</v>
      </c>
    </row>
    <row r="98" spans="1:38" ht="11.25" customHeight="1">
      <c r="A98" s="72">
        <v>88</v>
      </c>
      <c r="B98" s="38" t="s">
        <v>101</v>
      </c>
      <c r="C98" s="66">
        <f>U98+AK98-Sheet2!AW96</f>
        <v>9525.800000000001</v>
      </c>
      <c r="D98" s="66">
        <f t="shared" si="6"/>
        <v>1611.75</v>
      </c>
      <c r="E98" s="71">
        <v>5698</v>
      </c>
      <c r="F98" s="71">
        <v>1276.5</v>
      </c>
      <c r="G98" s="71">
        <v>1207</v>
      </c>
      <c r="H98" s="71">
        <v>265.05</v>
      </c>
      <c r="I98" s="71">
        <v>1348.6</v>
      </c>
      <c r="J98" s="71">
        <v>70.2</v>
      </c>
      <c r="K98" s="71">
        <v>0</v>
      </c>
      <c r="L98" s="71">
        <v>0</v>
      </c>
      <c r="M98" s="71">
        <v>0</v>
      </c>
      <c r="N98" s="71">
        <v>0</v>
      </c>
      <c r="O98" s="71">
        <v>0</v>
      </c>
      <c r="P98" s="71">
        <v>0</v>
      </c>
      <c r="Q98" s="71">
        <v>200</v>
      </c>
      <c r="R98" s="71">
        <v>0</v>
      </c>
      <c r="S98" s="71">
        <v>94</v>
      </c>
      <c r="T98" s="71">
        <v>0</v>
      </c>
      <c r="U98" s="67">
        <f t="shared" si="7"/>
        <v>8997.6</v>
      </c>
      <c r="V98" s="67">
        <f t="shared" si="7"/>
        <v>1611.75</v>
      </c>
      <c r="W98" s="69">
        <v>1278.2</v>
      </c>
      <c r="X98" s="69">
        <v>0</v>
      </c>
      <c r="Y98" s="69">
        <v>0</v>
      </c>
      <c r="Z98" s="69">
        <v>0</v>
      </c>
      <c r="AA98" s="69">
        <v>0</v>
      </c>
      <c r="AB98" s="69">
        <v>0</v>
      </c>
      <c r="AC98" s="69">
        <v>-300</v>
      </c>
      <c r="AD98" s="69">
        <v>0</v>
      </c>
      <c r="AE98" s="69">
        <v>0</v>
      </c>
      <c r="AF98" s="69">
        <v>0</v>
      </c>
      <c r="AG98" s="69">
        <v>0</v>
      </c>
      <c r="AH98" s="69">
        <v>0</v>
      </c>
      <c r="AI98" s="69">
        <v>450</v>
      </c>
      <c r="AJ98" s="69">
        <v>0</v>
      </c>
      <c r="AK98" s="67">
        <f t="shared" si="8"/>
        <v>978.2</v>
      </c>
      <c r="AL98" s="67">
        <f t="shared" si="9"/>
        <v>0</v>
      </c>
    </row>
    <row r="99" spans="1:38" ht="11.25" customHeight="1">
      <c r="A99" s="72">
        <v>89</v>
      </c>
      <c r="B99" s="38" t="s">
        <v>102</v>
      </c>
      <c r="C99" s="66">
        <f>U99+AK99-Sheet2!AW97</f>
        <v>10176.400000000001</v>
      </c>
      <c r="D99" s="66">
        <f t="shared" si="6"/>
        <v>1903.8</v>
      </c>
      <c r="E99" s="71">
        <v>5803</v>
      </c>
      <c r="F99" s="71">
        <v>1380</v>
      </c>
      <c r="G99" s="71">
        <v>1349</v>
      </c>
      <c r="H99" s="71">
        <v>315</v>
      </c>
      <c r="I99" s="71">
        <v>1444.2</v>
      </c>
      <c r="J99" s="71">
        <v>208.8</v>
      </c>
      <c r="K99" s="71">
        <v>0</v>
      </c>
      <c r="L99" s="71">
        <v>0</v>
      </c>
      <c r="M99" s="71">
        <v>0</v>
      </c>
      <c r="N99" s="71">
        <v>0</v>
      </c>
      <c r="O99" s="71">
        <v>0</v>
      </c>
      <c r="P99" s="71">
        <v>0</v>
      </c>
      <c r="Q99" s="71">
        <v>100</v>
      </c>
      <c r="R99" s="71">
        <v>0</v>
      </c>
      <c r="S99" s="71">
        <v>40</v>
      </c>
      <c r="T99" s="71">
        <v>0</v>
      </c>
      <c r="U99" s="67">
        <f t="shared" si="7"/>
        <v>9236.2</v>
      </c>
      <c r="V99" s="67">
        <f t="shared" si="7"/>
        <v>1903.8</v>
      </c>
      <c r="W99" s="69">
        <v>1440.2</v>
      </c>
      <c r="X99" s="69">
        <v>0</v>
      </c>
      <c r="Y99" s="69">
        <v>0</v>
      </c>
      <c r="Z99" s="69">
        <v>0</v>
      </c>
      <c r="AA99" s="69">
        <v>0</v>
      </c>
      <c r="AB99" s="69">
        <v>0</v>
      </c>
      <c r="AC99" s="69">
        <v>0</v>
      </c>
      <c r="AD99" s="69">
        <v>0</v>
      </c>
      <c r="AE99" s="69">
        <v>0</v>
      </c>
      <c r="AF99" s="69">
        <v>0</v>
      </c>
      <c r="AG99" s="69">
        <v>0</v>
      </c>
      <c r="AH99" s="69">
        <v>0</v>
      </c>
      <c r="AI99" s="69">
        <v>500</v>
      </c>
      <c r="AJ99" s="69">
        <v>0</v>
      </c>
      <c r="AK99" s="67">
        <f t="shared" si="8"/>
        <v>1440.2</v>
      </c>
      <c r="AL99" s="67">
        <f t="shared" si="9"/>
        <v>0</v>
      </c>
    </row>
    <row r="100" spans="1:38" ht="11.25" customHeight="1">
      <c r="A100" s="72">
        <v>90</v>
      </c>
      <c r="B100" s="38" t="s">
        <v>103</v>
      </c>
      <c r="C100" s="66">
        <f>U100+AK100-Sheet2!AW98</f>
        <v>10780.599999999999</v>
      </c>
      <c r="D100" s="66">
        <f t="shared" si="6"/>
        <v>1559.35</v>
      </c>
      <c r="E100" s="71">
        <v>5232</v>
      </c>
      <c r="F100" s="71">
        <v>1269</v>
      </c>
      <c r="G100" s="71">
        <v>1143</v>
      </c>
      <c r="H100" s="71">
        <v>280.35</v>
      </c>
      <c r="I100" s="71">
        <v>2730.8</v>
      </c>
      <c r="J100" s="71">
        <v>10</v>
      </c>
      <c r="K100" s="71">
        <v>0</v>
      </c>
      <c r="L100" s="71">
        <v>0</v>
      </c>
      <c r="M100" s="71">
        <v>0</v>
      </c>
      <c r="N100" s="71">
        <v>0</v>
      </c>
      <c r="O100" s="71">
        <v>0</v>
      </c>
      <c r="P100" s="71">
        <v>0</v>
      </c>
      <c r="Q100" s="71">
        <v>400</v>
      </c>
      <c r="R100" s="71">
        <v>0</v>
      </c>
      <c r="S100" s="71">
        <v>105</v>
      </c>
      <c r="T100" s="71">
        <v>0</v>
      </c>
      <c r="U100" s="67">
        <f t="shared" si="7"/>
        <v>10120.8</v>
      </c>
      <c r="V100" s="67">
        <f t="shared" si="7"/>
        <v>1559.35</v>
      </c>
      <c r="W100" s="69">
        <v>1169.8</v>
      </c>
      <c r="X100" s="69">
        <v>0</v>
      </c>
      <c r="Y100" s="69">
        <v>0</v>
      </c>
      <c r="Z100" s="69">
        <v>0</v>
      </c>
      <c r="AA100" s="69">
        <v>0</v>
      </c>
      <c r="AB100" s="69">
        <v>0</v>
      </c>
      <c r="AC100" s="69">
        <v>0</v>
      </c>
      <c r="AD100" s="69">
        <v>0</v>
      </c>
      <c r="AE100" s="69">
        <v>0</v>
      </c>
      <c r="AF100" s="69">
        <v>0</v>
      </c>
      <c r="AG100" s="69">
        <v>0</v>
      </c>
      <c r="AH100" s="69">
        <v>0</v>
      </c>
      <c r="AI100" s="69">
        <v>510</v>
      </c>
      <c r="AJ100" s="69">
        <v>0</v>
      </c>
      <c r="AK100" s="67">
        <f t="shared" si="8"/>
        <v>1169.8</v>
      </c>
      <c r="AL100" s="67">
        <f t="shared" si="9"/>
        <v>0</v>
      </c>
    </row>
    <row r="101" spans="1:38" ht="11.25" customHeight="1">
      <c r="A101" s="72">
        <v>91</v>
      </c>
      <c r="B101" s="38" t="s">
        <v>104</v>
      </c>
      <c r="C101" s="66">
        <f>U101+AK101-Sheet2!AW99</f>
        <v>116264.3</v>
      </c>
      <c r="D101" s="66">
        <f t="shared" si="6"/>
        <v>24003.177</v>
      </c>
      <c r="E101" s="71">
        <v>19910</v>
      </c>
      <c r="F101" s="71">
        <v>4169.265</v>
      </c>
      <c r="G101" s="71">
        <v>3900</v>
      </c>
      <c r="H101" s="71">
        <v>852.39</v>
      </c>
      <c r="I101" s="71">
        <v>9831</v>
      </c>
      <c r="J101" s="71">
        <v>1140.074</v>
      </c>
      <c r="K101" s="71">
        <v>0</v>
      </c>
      <c r="L101" s="71">
        <v>0</v>
      </c>
      <c r="M101" s="71">
        <v>70579.6</v>
      </c>
      <c r="N101" s="71">
        <v>17997.273</v>
      </c>
      <c r="O101" s="71">
        <v>2000</v>
      </c>
      <c r="P101" s="71">
        <v>0</v>
      </c>
      <c r="Q101" s="71">
        <v>1100</v>
      </c>
      <c r="R101" s="71">
        <v>0</v>
      </c>
      <c r="S101" s="71">
        <v>600</v>
      </c>
      <c r="T101" s="71">
        <v>14</v>
      </c>
      <c r="U101" s="67">
        <f t="shared" si="7"/>
        <v>113380.6</v>
      </c>
      <c r="V101" s="67">
        <f t="shared" si="7"/>
        <v>24173.002</v>
      </c>
      <c r="W101" s="69">
        <v>14343.7</v>
      </c>
      <c r="X101" s="69">
        <v>0</v>
      </c>
      <c r="Y101" s="69">
        <v>0</v>
      </c>
      <c r="Z101" s="69">
        <v>0</v>
      </c>
      <c r="AA101" s="69">
        <v>0</v>
      </c>
      <c r="AB101" s="69">
        <v>0</v>
      </c>
      <c r="AC101" s="69">
        <v>-6000</v>
      </c>
      <c r="AD101" s="69">
        <v>-24.94</v>
      </c>
      <c r="AE101" s="69">
        <v>0</v>
      </c>
      <c r="AF101" s="69">
        <v>-144.885</v>
      </c>
      <c r="AG101" s="69">
        <v>0</v>
      </c>
      <c r="AH101" s="69">
        <v>0</v>
      </c>
      <c r="AI101" s="69">
        <v>5460</v>
      </c>
      <c r="AJ101" s="69">
        <v>0</v>
      </c>
      <c r="AK101" s="67">
        <f t="shared" si="8"/>
        <v>8343.7</v>
      </c>
      <c r="AL101" s="67">
        <f t="shared" si="9"/>
        <v>-169.825</v>
      </c>
    </row>
    <row r="102" spans="1:38" ht="11.25" customHeight="1">
      <c r="A102" s="72">
        <v>92</v>
      </c>
      <c r="B102" s="38" t="s">
        <v>105</v>
      </c>
      <c r="C102" s="66">
        <f>U102+AK102-Sheet2!AW100</f>
        <v>8448.8</v>
      </c>
      <c r="D102" s="66">
        <f t="shared" si="6"/>
        <v>780.5</v>
      </c>
      <c r="E102" s="71">
        <v>2547.5</v>
      </c>
      <c r="F102" s="71">
        <v>630</v>
      </c>
      <c r="G102" s="71">
        <v>574.5</v>
      </c>
      <c r="H102" s="71">
        <v>142.5</v>
      </c>
      <c r="I102" s="71">
        <v>1232</v>
      </c>
      <c r="J102" s="71">
        <v>8</v>
      </c>
      <c r="K102" s="71">
        <v>0</v>
      </c>
      <c r="L102" s="71">
        <v>0</v>
      </c>
      <c r="M102" s="71">
        <v>0</v>
      </c>
      <c r="N102" s="71">
        <v>0</v>
      </c>
      <c r="O102" s="71">
        <v>0</v>
      </c>
      <c r="P102" s="71">
        <v>0</v>
      </c>
      <c r="Q102" s="71">
        <v>0</v>
      </c>
      <c r="R102" s="71">
        <v>0</v>
      </c>
      <c r="S102" s="71">
        <v>20</v>
      </c>
      <c r="T102" s="71">
        <v>0</v>
      </c>
      <c r="U102" s="67">
        <f t="shared" si="7"/>
        <v>4609</v>
      </c>
      <c r="V102" s="67">
        <f t="shared" si="7"/>
        <v>780.5</v>
      </c>
      <c r="W102" s="69">
        <v>4074.8</v>
      </c>
      <c r="X102" s="69">
        <v>0</v>
      </c>
      <c r="Y102" s="69">
        <v>0</v>
      </c>
      <c r="Z102" s="69">
        <v>0</v>
      </c>
      <c r="AA102" s="69">
        <v>0</v>
      </c>
      <c r="AB102" s="69">
        <v>0</v>
      </c>
      <c r="AC102" s="69">
        <v>0</v>
      </c>
      <c r="AD102" s="69">
        <v>0</v>
      </c>
      <c r="AE102" s="69">
        <v>0</v>
      </c>
      <c r="AF102" s="69">
        <v>0</v>
      </c>
      <c r="AG102" s="69">
        <v>0</v>
      </c>
      <c r="AH102" s="69">
        <v>0</v>
      </c>
      <c r="AI102" s="69">
        <v>235</v>
      </c>
      <c r="AJ102" s="69">
        <v>0</v>
      </c>
      <c r="AK102" s="67">
        <f t="shared" si="8"/>
        <v>4074.8</v>
      </c>
      <c r="AL102" s="67">
        <f t="shared" si="9"/>
        <v>0</v>
      </c>
    </row>
    <row r="103" spans="1:38" ht="11.25" customHeight="1">
      <c r="A103" s="72">
        <v>93</v>
      </c>
      <c r="B103" s="38" t="s">
        <v>106</v>
      </c>
      <c r="C103" s="66">
        <f>U103+AK103-Sheet2!AW101</f>
        <v>15751.3</v>
      </c>
      <c r="D103" s="66">
        <f t="shared" si="6"/>
        <v>2987.051</v>
      </c>
      <c r="E103" s="71">
        <v>9300</v>
      </c>
      <c r="F103" s="71">
        <v>2325</v>
      </c>
      <c r="G103" s="71">
        <v>1773</v>
      </c>
      <c r="H103" s="71">
        <v>443.25</v>
      </c>
      <c r="I103" s="71">
        <v>1293.9</v>
      </c>
      <c r="J103" s="71">
        <v>168.801</v>
      </c>
      <c r="K103" s="71">
        <v>0</v>
      </c>
      <c r="L103" s="71">
        <v>0</v>
      </c>
      <c r="M103" s="71">
        <v>0</v>
      </c>
      <c r="N103" s="71">
        <v>0</v>
      </c>
      <c r="O103" s="71">
        <v>900</v>
      </c>
      <c r="P103" s="71">
        <v>0</v>
      </c>
      <c r="Q103" s="71">
        <v>200</v>
      </c>
      <c r="R103" s="71">
        <v>50</v>
      </c>
      <c r="S103" s="71">
        <v>140</v>
      </c>
      <c r="T103" s="71">
        <v>0</v>
      </c>
      <c r="U103" s="67">
        <f t="shared" si="7"/>
        <v>14356.9</v>
      </c>
      <c r="V103" s="67">
        <f t="shared" si="7"/>
        <v>2987.051</v>
      </c>
      <c r="W103" s="69">
        <v>3894.4</v>
      </c>
      <c r="X103" s="69">
        <v>0</v>
      </c>
      <c r="Y103" s="69">
        <v>0</v>
      </c>
      <c r="Z103" s="69">
        <v>0</v>
      </c>
      <c r="AA103" s="69">
        <v>0</v>
      </c>
      <c r="AB103" s="69">
        <v>0</v>
      </c>
      <c r="AC103" s="69">
        <v>-1750</v>
      </c>
      <c r="AD103" s="69">
        <v>0</v>
      </c>
      <c r="AE103" s="69">
        <v>0</v>
      </c>
      <c r="AF103" s="69">
        <v>0</v>
      </c>
      <c r="AG103" s="69">
        <v>0</v>
      </c>
      <c r="AH103" s="69">
        <v>0</v>
      </c>
      <c r="AI103" s="69">
        <v>750</v>
      </c>
      <c r="AJ103" s="69">
        <v>0</v>
      </c>
      <c r="AK103" s="67">
        <f t="shared" si="8"/>
        <v>2144.4</v>
      </c>
      <c r="AL103" s="67">
        <f t="shared" si="9"/>
        <v>0</v>
      </c>
    </row>
    <row r="104" spans="1:38" ht="11.25" customHeight="1">
      <c r="A104" s="72">
        <v>94</v>
      </c>
      <c r="B104" s="38" t="s">
        <v>107</v>
      </c>
      <c r="C104" s="66">
        <f>U104+AK104-Sheet2!AW102</f>
        <v>9037.14</v>
      </c>
      <c r="D104" s="66">
        <f t="shared" si="6"/>
        <v>1232.5</v>
      </c>
      <c r="E104" s="71">
        <v>5922.5</v>
      </c>
      <c r="F104" s="71">
        <v>977.5</v>
      </c>
      <c r="G104" s="71">
        <v>1256.62</v>
      </c>
      <c r="H104" s="71">
        <v>155</v>
      </c>
      <c r="I104" s="71">
        <v>828</v>
      </c>
      <c r="J104" s="71">
        <v>100</v>
      </c>
      <c r="K104" s="71">
        <v>0</v>
      </c>
      <c r="L104" s="71">
        <v>0</v>
      </c>
      <c r="M104" s="71">
        <v>0</v>
      </c>
      <c r="N104" s="71">
        <v>0</v>
      </c>
      <c r="O104" s="71">
        <v>0</v>
      </c>
      <c r="P104" s="71">
        <v>0</v>
      </c>
      <c r="Q104" s="71">
        <v>0</v>
      </c>
      <c r="R104" s="71">
        <v>0</v>
      </c>
      <c r="S104" s="71">
        <v>20</v>
      </c>
      <c r="T104" s="71">
        <v>0</v>
      </c>
      <c r="U104" s="67">
        <f t="shared" si="7"/>
        <v>8457.119999999999</v>
      </c>
      <c r="V104" s="67">
        <f t="shared" si="7"/>
        <v>1232.5</v>
      </c>
      <c r="W104" s="69">
        <v>1410.02</v>
      </c>
      <c r="X104" s="69">
        <v>0</v>
      </c>
      <c r="Y104" s="69">
        <v>0</v>
      </c>
      <c r="Z104" s="69">
        <v>0</v>
      </c>
      <c r="AA104" s="69">
        <v>0</v>
      </c>
      <c r="AB104" s="69">
        <v>0</v>
      </c>
      <c r="AC104" s="69">
        <v>-400</v>
      </c>
      <c r="AD104" s="69">
        <v>0</v>
      </c>
      <c r="AE104" s="69">
        <v>0</v>
      </c>
      <c r="AF104" s="69">
        <v>0</v>
      </c>
      <c r="AG104" s="69">
        <v>0</v>
      </c>
      <c r="AH104" s="69">
        <v>0</v>
      </c>
      <c r="AI104" s="69">
        <v>430</v>
      </c>
      <c r="AJ104" s="69">
        <v>0</v>
      </c>
      <c r="AK104" s="67">
        <f t="shared" si="8"/>
        <v>1010.02</v>
      </c>
      <c r="AL104" s="67">
        <f t="shared" si="9"/>
        <v>0</v>
      </c>
    </row>
    <row r="105" spans="1:38" ht="11.25" customHeight="1">
      <c r="A105" s="72">
        <v>95</v>
      </c>
      <c r="B105" s="38" t="s">
        <v>108</v>
      </c>
      <c r="C105" s="66">
        <f>U105+AK105-Sheet2!AW103</f>
        <v>4628.6</v>
      </c>
      <c r="D105" s="66">
        <f t="shared" si="6"/>
        <v>913.95</v>
      </c>
      <c r="E105" s="71">
        <v>3018</v>
      </c>
      <c r="F105" s="71">
        <v>753</v>
      </c>
      <c r="G105" s="71">
        <v>645</v>
      </c>
      <c r="H105" s="71">
        <v>160.95</v>
      </c>
      <c r="I105" s="71">
        <v>262</v>
      </c>
      <c r="J105" s="71">
        <v>0</v>
      </c>
      <c r="K105" s="71">
        <v>0</v>
      </c>
      <c r="L105" s="71">
        <v>0</v>
      </c>
      <c r="M105" s="71">
        <v>0</v>
      </c>
      <c r="N105" s="71">
        <v>0</v>
      </c>
      <c r="O105" s="71">
        <v>0</v>
      </c>
      <c r="P105" s="71">
        <v>0</v>
      </c>
      <c r="Q105" s="71">
        <v>150</v>
      </c>
      <c r="R105" s="71">
        <v>0</v>
      </c>
      <c r="S105" s="71">
        <v>0</v>
      </c>
      <c r="T105" s="71">
        <v>0</v>
      </c>
      <c r="U105" s="67">
        <f t="shared" si="7"/>
        <v>4290</v>
      </c>
      <c r="V105" s="67">
        <f t="shared" si="7"/>
        <v>913.95</v>
      </c>
      <c r="W105" s="69">
        <v>553.6</v>
      </c>
      <c r="X105" s="69">
        <v>0</v>
      </c>
      <c r="Y105" s="69">
        <v>0</v>
      </c>
      <c r="Z105" s="69">
        <v>0</v>
      </c>
      <c r="AA105" s="69">
        <v>0</v>
      </c>
      <c r="AB105" s="69">
        <v>0</v>
      </c>
      <c r="AC105" s="69">
        <v>0</v>
      </c>
      <c r="AD105" s="69">
        <v>0</v>
      </c>
      <c r="AE105" s="69">
        <v>0</v>
      </c>
      <c r="AF105" s="69">
        <v>0</v>
      </c>
      <c r="AG105" s="69">
        <v>0</v>
      </c>
      <c r="AH105" s="69">
        <v>0</v>
      </c>
      <c r="AI105" s="69">
        <v>215</v>
      </c>
      <c r="AJ105" s="69">
        <v>0</v>
      </c>
      <c r="AK105" s="67">
        <f t="shared" si="8"/>
        <v>553.6</v>
      </c>
      <c r="AL105" s="67">
        <f t="shared" si="9"/>
        <v>0</v>
      </c>
    </row>
    <row r="106" spans="1:38" ht="11.25" customHeight="1">
      <c r="A106" s="72">
        <v>96</v>
      </c>
      <c r="B106" s="38" t="s">
        <v>109</v>
      </c>
      <c r="C106" s="66">
        <f>U106+AK106-Sheet2!AW104</f>
        <v>28477.1</v>
      </c>
      <c r="D106" s="66">
        <f t="shared" si="6"/>
        <v>6005.545</v>
      </c>
      <c r="E106" s="71">
        <v>11856</v>
      </c>
      <c r="F106" s="71">
        <v>2741.375</v>
      </c>
      <c r="G106" s="71">
        <v>2585</v>
      </c>
      <c r="H106" s="71">
        <v>597.37</v>
      </c>
      <c r="I106" s="71">
        <v>2593.2</v>
      </c>
      <c r="J106" s="71">
        <v>376.8</v>
      </c>
      <c r="K106" s="71">
        <v>0</v>
      </c>
      <c r="L106" s="71">
        <v>0</v>
      </c>
      <c r="M106" s="71">
        <v>2100</v>
      </c>
      <c r="N106" s="71">
        <v>0</v>
      </c>
      <c r="O106" s="71">
        <v>0</v>
      </c>
      <c r="P106" s="71">
        <v>0</v>
      </c>
      <c r="Q106" s="71">
        <v>0</v>
      </c>
      <c r="R106" s="71">
        <v>0</v>
      </c>
      <c r="S106" s="71">
        <v>280</v>
      </c>
      <c r="T106" s="71">
        <v>40</v>
      </c>
      <c r="U106" s="67">
        <f t="shared" si="7"/>
        <v>20514.2</v>
      </c>
      <c r="V106" s="67">
        <f t="shared" si="7"/>
        <v>3755.545</v>
      </c>
      <c r="W106" s="69">
        <v>9162.9</v>
      </c>
      <c r="X106" s="69">
        <v>2250</v>
      </c>
      <c r="Y106" s="69">
        <v>0</v>
      </c>
      <c r="Z106" s="69">
        <v>0</v>
      </c>
      <c r="AA106" s="69">
        <v>0</v>
      </c>
      <c r="AB106" s="69">
        <v>0</v>
      </c>
      <c r="AC106" s="69">
        <v>-100</v>
      </c>
      <c r="AD106" s="69">
        <v>0</v>
      </c>
      <c r="AE106" s="69">
        <v>0</v>
      </c>
      <c r="AF106" s="69">
        <v>0</v>
      </c>
      <c r="AG106" s="69">
        <v>0</v>
      </c>
      <c r="AH106" s="69">
        <v>0</v>
      </c>
      <c r="AI106" s="69">
        <v>1100</v>
      </c>
      <c r="AJ106" s="69">
        <v>0</v>
      </c>
      <c r="AK106" s="67">
        <f t="shared" si="8"/>
        <v>9062.9</v>
      </c>
      <c r="AL106" s="67">
        <f t="shared" si="9"/>
        <v>2250</v>
      </c>
    </row>
    <row r="107" spans="1:38" ht="11.25" customHeight="1">
      <c r="A107" s="72">
        <v>97</v>
      </c>
      <c r="B107" s="38" t="s">
        <v>110</v>
      </c>
      <c r="C107" s="66">
        <f>U107+AK107-Sheet2!AW105</f>
        <v>17032.8</v>
      </c>
      <c r="D107" s="66">
        <f aca="true" t="shared" si="10" ref="D107:D124">V107+AL107-AJ107</f>
        <v>3258.35</v>
      </c>
      <c r="E107" s="71">
        <v>9785</v>
      </c>
      <c r="F107" s="71">
        <v>2088.75</v>
      </c>
      <c r="G107" s="71">
        <v>2270</v>
      </c>
      <c r="H107" s="71">
        <v>451</v>
      </c>
      <c r="I107" s="71">
        <v>3161.2</v>
      </c>
      <c r="J107" s="71">
        <v>460.6</v>
      </c>
      <c r="K107" s="71">
        <v>0</v>
      </c>
      <c r="L107" s="71">
        <v>0</v>
      </c>
      <c r="M107" s="71">
        <v>0</v>
      </c>
      <c r="N107" s="71">
        <v>0</v>
      </c>
      <c r="O107" s="71">
        <v>0</v>
      </c>
      <c r="P107" s="71">
        <v>0</v>
      </c>
      <c r="Q107" s="71">
        <v>550</v>
      </c>
      <c r="R107" s="71">
        <v>210</v>
      </c>
      <c r="S107" s="71">
        <v>200</v>
      </c>
      <c r="T107" s="71">
        <v>48</v>
      </c>
      <c r="U107" s="67">
        <f t="shared" si="7"/>
        <v>16966.2</v>
      </c>
      <c r="V107" s="67">
        <f t="shared" si="7"/>
        <v>3258.35</v>
      </c>
      <c r="W107" s="69">
        <v>1866.6</v>
      </c>
      <c r="X107" s="69">
        <v>0</v>
      </c>
      <c r="Y107" s="69">
        <v>0</v>
      </c>
      <c r="Z107" s="69">
        <v>0</v>
      </c>
      <c r="AA107" s="69">
        <v>0</v>
      </c>
      <c r="AB107" s="69">
        <v>0</v>
      </c>
      <c r="AC107" s="69">
        <v>-800</v>
      </c>
      <c r="AD107" s="69">
        <v>0</v>
      </c>
      <c r="AE107" s="69">
        <v>0</v>
      </c>
      <c r="AF107" s="69">
        <v>0</v>
      </c>
      <c r="AG107" s="69">
        <v>0</v>
      </c>
      <c r="AH107" s="69">
        <v>0</v>
      </c>
      <c r="AI107" s="69">
        <v>1000</v>
      </c>
      <c r="AJ107" s="69">
        <v>0</v>
      </c>
      <c r="AK107" s="67">
        <f t="shared" si="8"/>
        <v>1066.6</v>
      </c>
      <c r="AL107" s="67">
        <f t="shared" si="9"/>
        <v>0</v>
      </c>
    </row>
    <row r="108" spans="1:38" ht="11.25" customHeight="1">
      <c r="A108" s="72">
        <v>98</v>
      </c>
      <c r="B108" s="38" t="s">
        <v>111</v>
      </c>
      <c r="C108" s="66">
        <f>U108+AK108-Sheet2!AW106</f>
        <v>9006.5</v>
      </c>
      <c r="D108" s="66">
        <f t="shared" si="10"/>
        <v>2081.2</v>
      </c>
      <c r="E108" s="71">
        <v>4592</v>
      </c>
      <c r="F108" s="71">
        <v>1068</v>
      </c>
      <c r="G108" s="71">
        <v>935.4</v>
      </c>
      <c r="H108" s="71">
        <v>226.2</v>
      </c>
      <c r="I108" s="71">
        <v>1554.6</v>
      </c>
      <c r="J108" s="71">
        <v>220</v>
      </c>
      <c r="K108" s="71">
        <v>0</v>
      </c>
      <c r="L108" s="71">
        <v>0</v>
      </c>
      <c r="M108" s="71">
        <v>0</v>
      </c>
      <c r="N108" s="71">
        <v>0</v>
      </c>
      <c r="O108" s="71">
        <v>0</v>
      </c>
      <c r="P108" s="71">
        <v>0</v>
      </c>
      <c r="Q108" s="71">
        <v>1330</v>
      </c>
      <c r="R108" s="71">
        <v>540</v>
      </c>
      <c r="S108" s="71">
        <v>128</v>
      </c>
      <c r="T108" s="71">
        <v>27</v>
      </c>
      <c r="U108" s="67">
        <f t="shared" si="7"/>
        <v>9000</v>
      </c>
      <c r="V108" s="67">
        <f t="shared" si="7"/>
        <v>2081.2</v>
      </c>
      <c r="W108" s="69">
        <v>466.5</v>
      </c>
      <c r="X108" s="69">
        <v>0</v>
      </c>
      <c r="Y108" s="69">
        <v>0</v>
      </c>
      <c r="Z108" s="69">
        <v>0</v>
      </c>
      <c r="AA108" s="69">
        <v>0</v>
      </c>
      <c r="AB108" s="69">
        <v>0</v>
      </c>
      <c r="AC108" s="69">
        <v>0</v>
      </c>
      <c r="AD108" s="69">
        <v>0</v>
      </c>
      <c r="AE108" s="69">
        <v>0</v>
      </c>
      <c r="AF108" s="69">
        <v>0</v>
      </c>
      <c r="AG108" s="69">
        <v>0</v>
      </c>
      <c r="AH108" s="69">
        <v>0</v>
      </c>
      <c r="AI108" s="69">
        <v>460</v>
      </c>
      <c r="AJ108" s="69">
        <v>0</v>
      </c>
      <c r="AK108" s="67">
        <f t="shared" si="8"/>
        <v>466.5</v>
      </c>
      <c r="AL108" s="67">
        <f t="shared" si="9"/>
        <v>0</v>
      </c>
    </row>
    <row r="109" spans="1:38" ht="11.25" customHeight="1">
      <c r="A109" s="72">
        <v>99</v>
      </c>
      <c r="B109" s="38" t="s">
        <v>112</v>
      </c>
      <c r="C109" s="66">
        <f>U109+AK109-Sheet2!AW107</f>
        <v>11130</v>
      </c>
      <c r="D109" s="66">
        <f t="shared" si="10"/>
        <v>773</v>
      </c>
      <c r="E109" s="71">
        <v>3260</v>
      </c>
      <c r="F109" s="71">
        <v>603</v>
      </c>
      <c r="G109" s="71">
        <v>685</v>
      </c>
      <c r="H109" s="71">
        <v>170</v>
      </c>
      <c r="I109" s="71">
        <v>1240</v>
      </c>
      <c r="J109" s="71">
        <v>0</v>
      </c>
      <c r="K109" s="71">
        <v>0</v>
      </c>
      <c r="L109" s="71">
        <v>0</v>
      </c>
      <c r="M109" s="71">
        <v>0</v>
      </c>
      <c r="N109" s="71">
        <v>0</v>
      </c>
      <c r="O109" s="71">
        <v>0</v>
      </c>
      <c r="P109" s="71">
        <v>0</v>
      </c>
      <c r="Q109" s="71">
        <v>100</v>
      </c>
      <c r="R109" s="71">
        <v>0</v>
      </c>
      <c r="S109" s="71">
        <v>105</v>
      </c>
      <c r="T109" s="71">
        <v>0</v>
      </c>
      <c r="U109" s="67">
        <f t="shared" si="7"/>
        <v>5690</v>
      </c>
      <c r="V109" s="67">
        <f t="shared" si="7"/>
        <v>773</v>
      </c>
      <c r="W109" s="69">
        <v>5740</v>
      </c>
      <c r="X109" s="69">
        <v>0</v>
      </c>
      <c r="Y109" s="69">
        <v>0</v>
      </c>
      <c r="Z109" s="69">
        <v>0</v>
      </c>
      <c r="AA109" s="69">
        <v>0</v>
      </c>
      <c r="AB109" s="69">
        <v>0</v>
      </c>
      <c r="AC109" s="69">
        <v>0</v>
      </c>
      <c r="AD109" s="69">
        <v>0</v>
      </c>
      <c r="AE109" s="69">
        <v>0</v>
      </c>
      <c r="AF109" s="69">
        <v>0</v>
      </c>
      <c r="AG109" s="69">
        <v>0</v>
      </c>
      <c r="AH109" s="69">
        <v>0</v>
      </c>
      <c r="AI109" s="69">
        <v>300</v>
      </c>
      <c r="AJ109" s="69">
        <v>0</v>
      </c>
      <c r="AK109" s="67">
        <f t="shared" si="8"/>
        <v>5740</v>
      </c>
      <c r="AL109" s="67">
        <f t="shared" si="9"/>
        <v>0</v>
      </c>
    </row>
    <row r="110" spans="1:38" ht="11.25" customHeight="1">
      <c r="A110" s="72">
        <v>100</v>
      </c>
      <c r="B110" s="38" t="s">
        <v>113</v>
      </c>
      <c r="C110" s="66">
        <f>U110+AK110-Sheet2!AW108</f>
        <v>5600</v>
      </c>
      <c r="D110" s="66">
        <f t="shared" si="10"/>
        <v>756.5</v>
      </c>
      <c r="E110" s="71">
        <v>3785</v>
      </c>
      <c r="F110" s="71">
        <v>607.5</v>
      </c>
      <c r="G110" s="71">
        <v>895</v>
      </c>
      <c r="H110" s="71">
        <v>129</v>
      </c>
      <c r="I110" s="71">
        <v>620</v>
      </c>
      <c r="J110" s="71">
        <v>20</v>
      </c>
      <c r="K110" s="71">
        <v>0</v>
      </c>
      <c r="L110" s="71">
        <v>0</v>
      </c>
      <c r="M110" s="71">
        <v>0</v>
      </c>
      <c r="N110" s="71">
        <v>0</v>
      </c>
      <c r="O110" s="71">
        <v>0</v>
      </c>
      <c r="P110" s="71">
        <v>0</v>
      </c>
      <c r="Q110" s="71">
        <v>0</v>
      </c>
      <c r="R110" s="71">
        <v>0</v>
      </c>
      <c r="S110" s="71">
        <v>0</v>
      </c>
      <c r="T110" s="71">
        <v>0</v>
      </c>
      <c r="U110" s="67">
        <f t="shared" si="7"/>
        <v>5600</v>
      </c>
      <c r="V110" s="67">
        <f t="shared" si="7"/>
        <v>756.5</v>
      </c>
      <c r="W110" s="69">
        <v>300</v>
      </c>
      <c r="X110" s="69">
        <v>0</v>
      </c>
      <c r="Y110" s="69">
        <v>0</v>
      </c>
      <c r="Z110" s="69">
        <v>0</v>
      </c>
      <c r="AA110" s="69">
        <v>0</v>
      </c>
      <c r="AB110" s="69">
        <v>0</v>
      </c>
      <c r="AC110" s="69">
        <v>0</v>
      </c>
      <c r="AD110" s="69">
        <v>0</v>
      </c>
      <c r="AE110" s="69">
        <v>0</v>
      </c>
      <c r="AF110" s="69">
        <v>0</v>
      </c>
      <c r="AG110" s="69">
        <v>0</v>
      </c>
      <c r="AH110" s="69">
        <v>0</v>
      </c>
      <c r="AI110" s="69">
        <v>300</v>
      </c>
      <c r="AJ110" s="69">
        <v>0</v>
      </c>
      <c r="AK110" s="67">
        <f t="shared" si="8"/>
        <v>300</v>
      </c>
      <c r="AL110" s="67">
        <f t="shared" si="9"/>
        <v>0</v>
      </c>
    </row>
    <row r="111" spans="1:38" ht="11.25" customHeight="1">
      <c r="A111" s="72">
        <v>101</v>
      </c>
      <c r="B111" s="38" t="s">
        <v>114</v>
      </c>
      <c r="C111" s="66">
        <f>U111+AK111-Sheet2!AW109</f>
        <v>4179.8</v>
      </c>
      <c r="D111" s="66">
        <f t="shared" si="10"/>
        <v>945.15</v>
      </c>
      <c r="E111" s="71">
        <v>2500</v>
      </c>
      <c r="F111" s="71">
        <v>621</v>
      </c>
      <c r="G111" s="71">
        <v>518.4</v>
      </c>
      <c r="H111" s="71">
        <v>129.15</v>
      </c>
      <c r="I111" s="71">
        <v>879.6</v>
      </c>
      <c r="J111" s="71">
        <v>195</v>
      </c>
      <c r="K111" s="71">
        <v>0</v>
      </c>
      <c r="L111" s="71">
        <v>0</v>
      </c>
      <c r="M111" s="71">
        <v>0</v>
      </c>
      <c r="N111" s="71">
        <v>0</v>
      </c>
      <c r="O111" s="71">
        <v>0</v>
      </c>
      <c r="P111" s="71">
        <v>0</v>
      </c>
      <c r="Q111" s="71">
        <v>0</v>
      </c>
      <c r="R111" s="71">
        <v>0</v>
      </c>
      <c r="S111" s="71">
        <v>225</v>
      </c>
      <c r="T111" s="71">
        <v>0</v>
      </c>
      <c r="U111" s="67">
        <f t="shared" si="7"/>
        <v>4123</v>
      </c>
      <c r="V111" s="67">
        <f t="shared" si="7"/>
        <v>945.15</v>
      </c>
      <c r="W111" s="69">
        <v>466.8</v>
      </c>
      <c r="X111" s="69">
        <v>0</v>
      </c>
      <c r="Y111" s="69">
        <v>0</v>
      </c>
      <c r="Z111" s="69">
        <v>0</v>
      </c>
      <c r="AA111" s="69">
        <v>0</v>
      </c>
      <c r="AB111" s="69">
        <v>0</v>
      </c>
      <c r="AC111" s="69">
        <v>-203</v>
      </c>
      <c r="AD111" s="69">
        <v>0</v>
      </c>
      <c r="AE111" s="69">
        <v>0</v>
      </c>
      <c r="AF111" s="69">
        <v>0</v>
      </c>
      <c r="AG111" s="69">
        <v>0</v>
      </c>
      <c r="AH111" s="69">
        <v>0</v>
      </c>
      <c r="AI111" s="69">
        <v>0</v>
      </c>
      <c r="AJ111" s="69">
        <v>0</v>
      </c>
      <c r="AK111" s="67">
        <f t="shared" si="8"/>
        <v>263.8</v>
      </c>
      <c r="AL111" s="67">
        <f t="shared" si="9"/>
        <v>0</v>
      </c>
    </row>
    <row r="112" spans="1:38" ht="11.25" customHeight="1">
      <c r="A112" s="72">
        <v>102</v>
      </c>
      <c r="B112" s="38" t="s">
        <v>115</v>
      </c>
      <c r="C112" s="66">
        <f>U112+AK112-Sheet2!AW110</f>
        <v>95883.1</v>
      </c>
      <c r="D112" s="66">
        <f t="shared" si="10"/>
        <v>5151.519</v>
      </c>
      <c r="E112" s="71">
        <v>10770</v>
      </c>
      <c r="F112" s="71">
        <v>1806.474</v>
      </c>
      <c r="G112" s="71">
        <v>2035</v>
      </c>
      <c r="H112" s="71">
        <v>335.325</v>
      </c>
      <c r="I112" s="71">
        <v>11339</v>
      </c>
      <c r="J112" s="71">
        <v>584.72</v>
      </c>
      <c r="K112" s="71">
        <v>0</v>
      </c>
      <c r="L112" s="71">
        <v>0</v>
      </c>
      <c r="M112" s="71">
        <v>9700</v>
      </c>
      <c r="N112" s="71">
        <v>2425</v>
      </c>
      <c r="O112" s="71">
        <v>0</v>
      </c>
      <c r="P112" s="71">
        <v>0</v>
      </c>
      <c r="Q112" s="71">
        <v>800</v>
      </c>
      <c r="R112" s="71">
        <v>0</v>
      </c>
      <c r="S112" s="71">
        <v>560</v>
      </c>
      <c r="T112" s="71">
        <v>0</v>
      </c>
      <c r="U112" s="67">
        <f t="shared" si="7"/>
        <v>37704</v>
      </c>
      <c r="V112" s="67">
        <f t="shared" si="7"/>
        <v>5151.519</v>
      </c>
      <c r="W112" s="69">
        <v>60679.1</v>
      </c>
      <c r="X112" s="69">
        <v>0</v>
      </c>
      <c r="Y112" s="69">
        <v>0</v>
      </c>
      <c r="Z112" s="69">
        <v>0</v>
      </c>
      <c r="AA112" s="69">
        <v>0</v>
      </c>
      <c r="AB112" s="69">
        <v>0</v>
      </c>
      <c r="AC112" s="69">
        <v>0</v>
      </c>
      <c r="AD112" s="69">
        <v>0</v>
      </c>
      <c r="AE112" s="69">
        <v>0</v>
      </c>
      <c r="AF112" s="69">
        <v>0</v>
      </c>
      <c r="AG112" s="69">
        <v>0</v>
      </c>
      <c r="AH112" s="69">
        <v>0</v>
      </c>
      <c r="AI112" s="69">
        <v>2500</v>
      </c>
      <c r="AJ112" s="69">
        <v>0</v>
      </c>
      <c r="AK112" s="67">
        <f t="shared" si="8"/>
        <v>60679.1</v>
      </c>
      <c r="AL112" s="67">
        <f t="shared" si="9"/>
        <v>0</v>
      </c>
    </row>
    <row r="113" spans="1:38" ht="11.25" customHeight="1">
      <c r="A113" s="72">
        <v>103</v>
      </c>
      <c r="B113" s="38" t="s">
        <v>116</v>
      </c>
      <c r="C113" s="66">
        <f>U113+AK113-Sheet2!AW111</f>
        <v>9317.199999999999</v>
      </c>
      <c r="D113" s="66">
        <f t="shared" si="10"/>
        <v>1135.75</v>
      </c>
      <c r="E113" s="71">
        <v>5950</v>
      </c>
      <c r="F113" s="71">
        <v>925</v>
      </c>
      <c r="G113" s="71">
        <v>1358.9</v>
      </c>
      <c r="H113" s="71">
        <v>210.75</v>
      </c>
      <c r="I113" s="71">
        <v>1241</v>
      </c>
      <c r="J113" s="71">
        <v>0</v>
      </c>
      <c r="K113" s="71">
        <v>0</v>
      </c>
      <c r="L113" s="71">
        <v>0</v>
      </c>
      <c r="M113" s="71">
        <v>0</v>
      </c>
      <c r="N113" s="71">
        <v>0</v>
      </c>
      <c r="O113" s="71">
        <v>0</v>
      </c>
      <c r="P113" s="71">
        <v>0</v>
      </c>
      <c r="Q113" s="71">
        <v>0</v>
      </c>
      <c r="R113" s="71">
        <v>0</v>
      </c>
      <c r="S113" s="71">
        <v>35</v>
      </c>
      <c r="T113" s="71">
        <v>0</v>
      </c>
      <c r="U113" s="67">
        <f t="shared" si="7"/>
        <v>9054.9</v>
      </c>
      <c r="V113" s="67">
        <f t="shared" si="7"/>
        <v>1135.75</v>
      </c>
      <c r="W113" s="69">
        <v>1732.3</v>
      </c>
      <c r="X113" s="69">
        <v>0</v>
      </c>
      <c r="Y113" s="69">
        <v>0</v>
      </c>
      <c r="Z113" s="69">
        <v>0</v>
      </c>
      <c r="AA113" s="69">
        <v>0</v>
      </c>
      <c r="AB113" s="69">
        <v>0</v>
      </c>
      <c r="AC113" s="69">
        <v>-1000</v>
      </c>
      <c r="AD113" s="69">
        <v>0</v>
      </c>
      <c r="AE113" s="69">
        <v>0</v>
      </c>
      <c r="AF113" s="69">
        <v>0</v>
      </c>
      <c r="AG113" s="69">
        <v>0</v>
      </c>
      <c r="AH113" s="69">
        <v>0</v>
      </c>
      <c r="AI113" s="69">
        <v>470</v>
      </c>
      <c r="AJ113" s="69">
        <v>0</v>
      </c>
      <c r="AK113" s="67">
        <f t="shared" si="8"/>
        <v>732.3</v>
      </c>
      <c r="AL113" s="67">
        <f t="shared" si="9"/>
        <v>0</v>
      </c>
    </row>
    <row r="114" spans="1:38" ht="11.25" customHeight="1">
      <c r="A114" s="72">
        <v>104</v>
      </c>
      <c r="B114" s="38" t="s">
        <v>117</v>
      </c>
      <c r="C114" s="66">
        <f>U114+AK114-Sheet2!AW112</f>
        <v>26107</v>
      </c>
      <c r="D114" s="66">
        <f t="shared" si="10"/>
        <v>4806.4</v>
      </c>
      <c r="E114" s="71">
        <v>12830</v>
      </c>
      <c r="F114" s="71">
        <v>3090</v>
      </c>
      <c r="G114" s="71">
        <v>2569</v>
      </c>
      <c r="H114" s="71">
        <v>573</v>
      </c>
      <c r="I114" s="71">
        <v>5894.8</v>
      </c>
      <c r="J114" s="71">
        <v>467.4</v>
      </c>
      <c r="K114" s="71">
        <v>0</v>
      </c>
      <c r="L114" s="71">
        <v>0</v>
      </c>
      <c r="M114" s="71">
        <v>0</v>
      </c>
      <c r="N114" s="71">
        <v>0</v>
      </c>
      <c r="O114" s="71">
        <v>300</v>
      </c>
      <c r="P114" s="71">
        <v>0</v>
      </c>
      <c r="Q114" s="71">
        <v>0</v>
      </c>
      <c r="R114" s="71">
        <v>0</v>
      </c>
      <c r="S114" s="71">
        <v>260</v>
      </c>
      <c r="T114" s="71">
        <v>176</v>
      </c>
      <c r="U114" s="67">
        <f t="shared" si="7"/>
        <v>23853.8</v>
      </c>
      <c r="V114" s="67">
        <f t="shared" si="7"/>
        <v>4306.4</v>
      </c>
      <c r="W114" s="69">
        <v>9253.2</v>
      </c>
      <c r="X114" s="69">
        <v>500</v>
      </c>
      <c r="Y114" s="69">
        <v>0</v>
      </c>
      <c r="Z114" s="69">
        <v>0</v>
      </c>
      <c r="AA114" s="69">
        <v>0</v>
      </c>
      <c r="AB114" s="69">
        <v>0</v>
      </c>
      <c r="AC114" s="69">
        <v>-5000</v>
      </c>
      <c r="AD114" s="69">
        <v>0</v>
      </c>
      <c r="AE114" s="69">
        <v>0</v>
      </c>
      <c r="AF114" s="69">
        <v>0</v>
      </c>
      <c r="AG114" s="69">
        <v>0</v>
      </c>
      <c r="AH114" s="69">
        <v>0</v>
      </c>
      <c r="AI114" s="69">
        <v>2000</v>
      </c>
      <c r="AJ114" s="69">
        <v>0</v>
      </c>
      <c r="AK114" s="67">
        <f t="shared" si="8"/>
        <v>4253.200000000001</v>
      </c>
      <c r="AL114" s="67">
        <f t="shared" si="9"/>
        <v>500</v>
      </c>
    </row>
    <row r="115" spans="1:38" ht="11.25" customHeight="1">
      <c r="A115" s="72">
        <v>105</v>
      </c>
      <c r="B115" s="38" t="s">
        <v>118</v>
      </c>
      <c r="C115" s="66">
        <f>U115+AK115-Sheet2!AW113</f>
        <v>20172</v>
      </c>
      <c r="D115" s="66">
        <f t="shared" si="10"/>
        <v>2979.104</v>
      </c>
      <c r="E115" s="71">
        <v>8376</v>
      </c>
      <c r="F115" s="71">
        <v>2217.5</v>
      </c>
      <c r="G115" s="71">
        <v>1890</v>
      </c>
      <c r="H115" s="71">
        <v>474.004</v>
      </c>
      <c r="I115" s="71">
        <v>2085</v>
      </c>
      <c r="J115" s="71">
        <v>87.6</v>
      </c>
      <c r="K115" s="71">
        <v>0</v>
      </c>
      <c r="L115" s="71">
        <v>0</v>
      </c>
      <c r="M115" s="71">
        <v>5890</v>
      </c>
      <c r="N115" s="71">
        <v>200</v>
      </c>
      <c r="O115" s="71">
        <v>0</v>
      </c>
      <c r="P115" s="71">
        <v>0</v>
      </c>
      <c r="Q115" s="71">
        <v>0</v>
      </c>
      <c r="R115" s="71">
        <v>0</v>
      </c>
      <c r="S115" s="71">
        <v>131</v>
      </c>
      <c r="T115" s="71">
        <v>0</v>
      </c>
      <c r="U115" s="67">
        <f t="shared" si="7"/>
        <v>19514.5</v>
      </c>
      <c r="V115" s="67">
        <f t="shared" si="7"/>
        <v>2979.104</v>
      </c>
      <c r="W115" s="69">
        <v>3900</v>
      </c>
      <c r="X115" s="69">
        <v>0</v>
      </c>
      <c r="Y115" s="69">
        <v>0</v>
      </c>
      <c r="Z115" s="69">
        <v>0</v>
      </c>
      <c r="AA115" s="69">
        <v>0</v>
      </c>
      <c r="AB115" s="69">
        <v>0</v>
      </c>
      <c r="AC115" s="69">
        <v>-2100</v>
      </c>
      <c r="AD115" s="69">
        <v>0</v>
      </c>
      <c r="AE115" s="69">
        <v>0</v>
      </c>
      <c r="AF115" s="69">
        <v>0</v>
      </c>
      <c r="AG115" s="69">
        <v>0</v>
      </c>
      <c r="AH115" s="69">
        <v>0</v>
      </c>
      <c r="AI115" s="69">
        <v>1142.5</v>
      </c>
      <c r="AJ115" s="69">
        <v>0</v>
      </c>
      <c r="AK115" s="67">
        <f t="shared" si="8"/>
        <v>1800</v>
      </c>
      <c r="AL115" s="67">
        <f t="shared" si="9"/>
        <v>0</v>
      </c>
    </row>
    <row r="116" spans="1:38" ht="11.25" customHeight="1">
      <c r="A116" s="72">
        <v>106</v>
      </c>
      <c r="B116" s="38" t="s">
        <v>119</v>
      </c>
      <c r="C116" s="66">
        <f>U116+AK116-Sheet2!AW114</f>
        <v>9235.5</v>
      </c>
      <c r="D116" s="66">
        <f t="shared" si="10"/>
        <v>1928.4</v>
      </c>
      <c r="E116" s="71">
        <v>6384</v>
      </c>
      <c r="F116" s="71">
        <v>1596</v>
      </c>
      <c r="G116" s="71">
        <v>1329.6</v>
      </c>
      <c r="H116" s="71">
        <v>332.4</v>
      </c>
      <c r="I116" s="71">
        <v>543.8</v>
      </c>
      <c r="J116" s="71">
        <v>0</v>
      </c>
      <c r="K116" s="71">
        <v>0</v>
      </c>
      <c r="L116" s="71">
        <v>0</v>
      </c>
      <c r="M116" s="71">
        <v>0</v>
      </c>
      <c r="N116" s="71">
        <v>0</v>
      </c>
      <c r="O116" s="71">
        <v>0</v>
      </c>
      <c r="P116" s="71">
        <v>0</v>
      </c>
      <c r="Q116" s="71">
        <v>0</v>
      </c>
      <c r="R116" s="71">
        <v>0</v>
      </c>
      <c r="S116" s="71">
        <v>35</v>
      </c>
      <c r="T116" s="71">
        <v>0</v>
      </c>
      <c r="U116" s="67">
        <f t="shared" si="7"/>
        <v>8742.4</v>
      </c>
      <c r="V116" s="67">
        <f t="shared" si="7"/>
        <v>1928.4</v>
      </c>
      <c r="W116" s="69">
        <v>943.1</v>
      </c>
      <c r="X116" s="69">
        <v>0</v>
      </c>
      <c r="Y116" s="69">
        <v>0</v>
      </c>
      <c r="Z116" s="69">
        <v>0</v>
      </c>
      <c r="AA116" s="69">
        <v>0</v>
      </c>
      <c r="AB116" s="69">
        <v>0</v>
      </c>
      <c r="AC116" s="69">
        <v>0</v>
      </c>
      <c r="AD116" s="69">
        <v>0</v>
      </c>
      <c r="AE116" s="69">
        <v>0</v>
      </c>
      <c r="AF116" s="69">
        <v>0</v>
      </c>
      <c r="AG116" s="69">
        <v>0</v>
      </c>
      <c r="AH116" s="69">
        <v>0</v>
      </c>
      <c r="AI116" s="69">
        <v>450</v>
      </c>
      <c r="AJ116" s="69">
        <v>0</v>
      </c>
      <c r="AK116" s="67">
        <f t="shared" si="8"/>
        <v>943.1</v>
      </c>
      <c r="AL116" s="67">
        <f t="shared" si="9"/>
        <v>0</v>
      </c>
    </row>
    <row r="117" spans="1:38" ht="11.25" customHeight="1">
      <c r="A117" s="72">
        <v>107</v>
      </c>
      <c r="B117" s="38" t="s">
        <v>120</v>
      </c>
      <c r="C117" s="66">
        <f>U117+AK117-Sheet2!AW115</f>
        <v>13927.399999999998</v>
      </c>
      <c r="D117" s="66">
        <f t="shared" si="10"/>
        <v>1827.05</v>
      </c>
      <c r="E117" s="71">
        <v>5840</v>
      </c>
      <c r="F117" s="71">
        <v>1347</v>
      </c>
      <c r="G117" s="71">
        <v>1214</v>
      </c>
      <c r="H117" s="71">
        <v>280.05</v>
      </c>
      <c r="I117" s="71">
        <v>891.4</v>
      </c>
      <c r="J117" s="71">
        <v>200</v>
      </c>
      <c r="K117" s="71">
        <v>0</v>
      </c>
      <c r="L117" s="71">
        <v>0</v>
      </c>
      <c r="M117" s="71">
        <v>0</v>
      </c>
      <c r="N117" s="71">
        <v>0</v>
      </c>
      <c r="O117" s="71">
        <v>0</v>
      </c>
      <c r="P117" s="71">
        <v>0</v>
      </c>
      <c r="Q117" s="71">
        <v>300</v>
      </c>
      <c r="R117" s="71">
        <v>0</v>
      </c>
      <c r="S117" s="71">
        <v>31.3</v>
      </c>
      <c r="T117" s="71">
        <v>0</v>
      </c>
      <c r="U117" s="67">
        <f t="shared" si="7"/>
        <v>8726.699999999999</v>
      </c>
      <c r="V117" s="67">
        <f t="shared" si="7"/>
        <v>1827.05</v>
      </c>
      <c r="W117" s="69">
        <v>5650.7</v>
      </c>
      <c r="X117" s="69">
        <v>0</v>
      </c>
      <c r="Y117" s="69">
        <v>0</v>
      </c>
      <c r="Z117" s="69">
        <v>0</v>
      </c>
      <c r="AA117" s="69">
        <v>0</v>
      </c>
      <c r="AB117" s="69">
        <v>0</v>
      </c>
      <c r="AC117" s="69">
        <v>0</v>
      </c>
      <c r="AD117" s="69">
        <v>0</v>
      </c>
      <c r="AE117" s="69">
        <v>0</v>
      </c>
      <c r="AF117" s="69">
        <v>0</v>
      </c>
      <c r="AG117" s="69">
        <v>0</v>
      </c>
      <c r="AH117" s="69">
        <v>0</v>
      </c>
      <c r="AI117" s="69">
        <v>450</v>
      </c>
      <c r="AJ117" s="69">
        <v>0</v>
      </c>
      <c r="AK117" s="67">
        <f t="shared" si="8"/>
        <v>5650.7</v>
      </c>
      <c r="AL117" s="67">
        <f t="shared" si="9"/>
        <v>0</v>
      </c>
    </row>
    <row r="118" spans="1:38" ht="11.25" customHeight="1">
      <c r="A118" s="72">
        <v>108</v>
      </c>
      <c r="B118" s="38" t="s">
        <v>121</v>
      </c>
      <c r="C118" s="66">
        <f>U118+AK118-Sheet2!AW116</f>
        <v>10145</v>
      </c>
      <c r="D118" s="66">
        <f t="shared" si="10"/>
        <v>1006.533</v>
      </c>
      <c r="E118" s="71">
        <v>3364.3</v>
      </c>
      <c r="F118" s="71">
        <v>801.333</v>
      </c>
      <c r="G118" s="71">
        <v>700</v>
      </c>
      <c r="H118" s="71">
        <v>175</v>
      </c>
      <c r="I118" s="71">
        <v>1615</v>
      </c>
      <c r="J118" s="71">
        <v>30.2</v>
      </c>
      <c r="K118" s="71">
        <v>0</v>
      </c>
      <c r="L118" s="71">
        <v>0</v>
      </c>
      <c r="M118" s="71">
        <v>0</v>
      </c>
      <c r="N118" s="71">
        <v>0</v>
      </c>
      <c r="O118" s="71">
        <v>0</v>
      </c>
      <c r="P118" s="71">
        <v>0</v>
      </c>
      <c r="Q118" s="71">
        <v>100</v>
      </c>
      <c r="R118" s="71">
        <v>0</v>
      </c>
      <c r="S118" s="71">
        <v>40</v>
      </c>
      <c r="T118" s="71">
        <v>0</v>
      </c>
      <c r="U118" s="67">
        <f t="shared" si="7"/>
        <v>6129.3</v>
      </c>
      <c r="V118" s="67">
        <f t="shared" si="7"/>
        <v>1006.533</v>
      </c>
      <c r="W118" s="69">
        <v>4325.7</v>
      </c>
      <c r="X118" s="69">
        <v>0</v>
      </c>
      <c r="Y118" s="69">
        <v>0</v>
      </c>
      <c r="Z118" s="69">
        <v>0</v>
      </c>
      <c r="AA118" s="69">
        <v>0</v>
      </c>
      <c r="AB118" s="69">
        <v>0</v>
      </c>
      <c r="AC118" s="69">
        <v>0</v>
      </c>
      <c r="AD118" s="69">
        <v>0</v>
      </c>
      <c r="AE118" s="69">
        <v>0</v>
      </c>
      <c r="AF118" s="69">
        <v>0</v>
      </c>
      <c r="AG118" s="69">
        <v>0</v>
      </c>
      <c r="AH118" s="69">
        <v>0</v>
      </c>
      <c r="AI118" s="69">
        <v>310</v>
      </c>
      <c r="AJ118" s="69">
        <v>0</v>
      </c>
      <c r="AK118" s="67">
        <f t="shared" si="8"/>
        <v>4325.7</v>
      </c>
      <c r="AL118" s="67">
        <f t="shared" si="9"/>
        <v>0</v>
      </c>
    </row>
    <row r="119" spans="1:38" ht="11.25" customHeight="1">
      <c r="A119" s="72">
        <v>109</v>
      </c>
      <c r="B119" s="38" t="s">
        <v>122</v>
      </c>
      <c r="C119" s="66">
        <f>U119+AK119-Sheet2!AW117</f>
        <v>6935.6</v>
      </c>
      <c r="D119" s="66">
        <f t="shared" si="10"/>
        <v>738.929</v>
      </c>
      <c r="E119" s="71">
        <v>3405</v>
      </c>
      <c r="F119" s="71">
        <v>556.429</v>
      </c>
      <c r="G119" s="71">
        <v>866.8</v>
      </c>
      <c r="H119" s="71">
        <v>147.5</v>
      </c>
      <c r="I119" s="71">
        <v>689.6</v>
      </c>
      <c r="J119" s="71">
        <v>35</v>
      </c>
      <c r="K119" s="71">
        <v>0</v>
      </c>
      <c r="L119" s="71">
        <v>0</v>
      </c>
      <c r="M119" s="71">
        <v>0</v>
      </c>
      <c r="N119" s="71">
        <v>0</v>
      </c>
      <c r="O119" s="71">
        <v>0</v>
      </c>
      <c r="P119" s="71">
        <v>0</v>
      </c>
      <c r="Q119" s="71">
        <v>34.2</v>
      </c>
      <c r="R119" s="71">
        <v>0</v>
      </c>
      <c r="S119" s="71">
        <v>0</v>
      </c>
      <c r="T119" s="71">
        <v>0</v>
      </c>
      <c r="U119" s="67">
        <f t="shared" si="7"/>
        <v>5260.6</v>
      </c>
      <c r="V119" s="67">
        <f t="shared" si="7"/>
        <v>738.929</v>
      </c>
      <c r="W119" s="69">
        <v>1940</v>
      </c>
      <c r="X119" s="69">
        <v>0</v>
      </c>
      <c r="Y119" s="69">
        <v>0</v>
      </c>
      <c r="Z119" s="69">
        <v>0</v>
      </c>
      <c r="AA119" s="69">
        <v>0</v>
      </c>
      <c r="AB119" s="69">
        <v>0</v>
      </c>
      <c r="AC119" s="69">
        <v>0</v>
      </c>
      <c r="AD119" s="69">
        <v>0</v>
      </c>
      <c r="AE119" s="69">
        <v>0</v>
      </c>
      <c r="AF119" s="69">
        <v>0</v>
      </c>
      <c r="AG119" s="69">
        <v>0</v>
      </c>
      <c r="AH119" s="69">
        <v>0</v>
      </c>
      <c r="AI119" s="69">
        <v>265</v>
      </c>
      <c r="AJ119" s="69">
        <v>0</v>
      </c>
      <c r="AK119" s="67">
        <f t="shared" si="8"/>
        <v>1940</v>
      </c>
      <c r="AL119" s="67">
        <f t="shared" si="9"/>
        <v>0</v>
      </c>
    </row>
    <row r="120" spans="1:38" ht="11.25" customHeight="1">
      <c r="A120" s="72">
        <v>110</v>
      </c>
      <c r="B120" s="38" t="s">
        <v>123</v>
      </c>
      <c r="C120" s="66">
        <f>U120+AK120-Sheet2!AW118</f>
        <v>6280.9</v>
      </c>
      <c r="D120" s="66">
        <f t="shared" si="10"/>
        <v>656.75</v>
      </c>
      <c r="E120" s="71">
        <v>3360</v>
      </c>
      <c r="F120" s="71">
        <v>560</v>
      </c>
      <c r="G120" s="71">
        <v>805</v>
      </c>
      <c r="H120" s="71">
        <v>96.75</v>
      </c>
      <c r="I120" s="71">
        <v>1099</v>
      </c>
      <c r="J120" s="71">
        <v>0</v>
      </c>
      <c r="K120" s="71">
        <v>0</v>
      </c>
      <c r="L120" s="71">
        <v>0</v>
      </c>
      <c r="M120" s="71">
        <v>0</v>
      </c>
      <c r="N120" s="71">
        <v>0</v>
      </c>
      <c r="O120" s="71">
        <v>0</v>
      </c>
      <c r="P120" s="71">
        <v>0</v>
      </c>
      <c r="Q120" s="71">
        <v>0</v>
      </c>
      <c r="R120" s="71">
        <v>0</v>
      </c>
      <c r="S120" s="71">
        <v>20</v>
      </c>
      <c r="T120" s="71">
        <v>0</v>
      </c>
      <c r="U120" s="67">
        <f t="shared" si="7"/>
        <v>5584</v>
      </c>
      <c r="V120" s="67">
        <f t="shared" si="7"/>
        <v>656.75</v>
      </c>
      <c r="W120" s="69">
        <v>996.9</v>
      </c>
      <c r="X120" s="69">
        <v>0</v>
      </c>
      <c r="Y120" s="69">
        <v>0</v>
      </c>
      <c r="Z120" s="69">
        <v>0</v>
      </c>
      <c r="AA120" s="69">
        <v>0</v>
      </c>
      <c r="AB120" s="69">
        <v>0</v>
      </c>
      <c r="AC120" s="69">
        <v>0</v>
      </c>
      <c r="AD120" s="69">
        <v>0</v>
      </c>
      <c r="AE120" s="69">
        <v>0</v>
      </c>
      <c r="AF120" s="69">
        <v>0</v>
      </c>
      <c r="AG120" s="69">
        <v>0</v>
      </c>
      <c r="AH120" s="69">
        <v>0</v>
      </c>
      <c r="AI120" s="69">
        <v>300</v>
      </c>
      <c r="AJ120" s="69">
        <v>0</v>
      </c>
      <c r="AK120" s="67">
        <f t="shared" si="8"/>
        <v>996.9</v>
      </c>
      <c r="AL120" s="67">
        <f t="shared" si="9"/>
        <v>0</v>
      </c>
    </row>
    <row r="121" spans="1:38" ht="11.25" customHeight="1">
      <c r="A121" s="72">
        <v>111</v>
      </c>
      <c r="B121" s="38" t="s">
        <v>124</v>
      </c>
      <c r="C121" s="66">
        <f>U121+AK121-Sheet2!AW119</f>
        <v>16731.8</v>
      </c>
      <c r="D121" s="66">
        <f t="shared" si="10"/>
        <v>4499.4</v>
      </c>
      <c r="E121" s="71">
        <v>10830</v>
      </c>
      <c r="F121" s="71">
        <v>2688.2</v>
      </c>
      <c r="G121" s="71">
        <v>2208.9</v>
      </c>
      <c r="H121" s="71">
        <v>547.2</v>
      </c>
      <c r="I121" s="71">
        <v>1129.6</v>
      </c>
      <c r="J121" s="71">
        <v>0</v>
      </c>
      <c r="K121" s="71">
        <v>0</v>
      </c>
      <c r="L121" s="71">
        <v>0</v>
      </c>
      <c r="M121" s="71">
        <v>0</v>
      </c>
      <c r="N121" s="71">
        <v>0</v>
      </c>
      <c r="O121" s="71">
        <v>0</v>
      </c>
      <c r="P121" s="71">
        <v>0</v>
      </c>
      <c r="Q121" s="71">
        <v>300</v>
      </c>
      <c r="R121" s="71">
        <v>0</v>
      </c>
      <c r="S121" s="71">
        <v>189.3</v>
      </c>
      <c r="T121" s="71">
        <v>0</v>
      </c>
      <c r="U121" s="67">
        <f t="shared" si="7"/>
        <v>15467.8</v>
      </c>
      <c r="V121" s="67">
        <f t="shared" si="7"/>
        <v>3235.3999999999996</v>
      </c>
      <c r="W121" s="69">
        <v>2074</v>
      </c>
      <c r="X121" s="69">
        <v>1264</v>
      </c>
      <c r="Y121" s="69">
        <v>0</v>
      </c>
      <c r="Z121" s="69">
        <v>0</v>
      </c>
      <c r="AA121" s="69">
        <v>0</v>
      </c>
      <c r="AB121" s="69">
        <v>0</v>
      </c>
      <c r="AC121" s="69">
        <v>0</v>
      </c>
      <c r="AD121" s="69">
        <v>0</v>
      </c>
      <c r="AE121" s="69">
        <v>0</v>
      </c>
      <c r="AF121" s="69">
        <v>0</v>
      </c>
      <c r="AG121" s="69">
        <v>0</v>
      </c>
      <c r="AH121" s="69">
        <v>0</v>
      </c>
      <c r="AI121" s="69">
        <v>810</v>
      </c>
      <c r="AJ121" s="69">
        <v>0</v>
      </c>
      <c r="AK121" s="67">
        <f t="shared" si="8"/>
        <v>2074</v>
      </c>
      <c r="AL121" s="67">
        <f t="shared" si="9"/>
        <v>1264</v>
      </c>
    </row>
    <row r="122" spans="1:38" ht="11.25" customHeight="1">
      <c r="A122" s="72">
        <v>112</v>
      </c>
      <c r="B122" s="38" t="s">
        <v>125</v>
      </c>
      <c r="C122" s="66">
        <f>U122+AK122-Sheet2!AW120</f>
        <v>9504.03</v>
      </c>
      <c r="D122" s="66">
        <f t="shared" si="10"/>
        <v>2110.524</v>
      </c>
      <c r="E122" s="71">
        <v>5760</v>
      </c>
      <c r="F122" s="71">
        <v>811.744</v>
      </c>
      <c r="G122" s="71">
        <v>1327</v>
      </c>
      <c r="H122" s="71">
        <v>192.78</v>
      </c>
      <c r="I122" s="71">
        <v>1123.1</v>
      </c>
      <c r="J122" s="71">
        <v>106</v>
      </c>
      <c r="K122" s="71">
        <v>0</v>
      </c>
      <c r="L122" s="71">
        <v>0</v>
      </c>
      <c r="M122" s="71">
        <v>0</v>
      </c>
      <c r="N122" s="71">
        <v>0</v>
      </c>
      <c r="O122" s="71">
        <v>0</v>
      </c>
      <c r="P122" s="71">
        <v>0</v>
      </c>
      <c r="Q122" s="71">
        <v>0</v>
      </c>
      <c r="R122" s="71">
        <v>0</v>
      </c>
      <c r="S122" s="71">
        <v>149.4</v>
      </c>
      <c r="T122" s="71">
        <v>0</v>
      </c>
      <c r="U122" s="67">
        <f t="shared" si="7"/>
        <v>8809.5</v>
      </c>
      <c r="V122" s="67">
        <f t="shared" si="7"/>
        <v>1416.524</v>
      </c>
      <c r="W122" s="69">
        <v>1644.53</v>
      </c>
      <c r="X122" s="69">
        <v>1000</v>
      </c>
      <c r="Y122" s="69">
        <v>0</v>
      </c>
      <c r="Z122" s="69">
        <v>0</v>
      </c>
      <c r="AA122" s="69">
        <v>0</v>
      </c>
      <c r="AB122" s="69">
        <v>0</v>
      </c>
      <c r="AC122" s="69">
        <v>-500</v>
      </c>
      <c r="AD122" s="69">
        <v>0</v>
      </c>
      <c r="AE122" s="69">
        <v>0</v>
      </c>
      <c r="AF122" s="69">
        <v>0</v>
      </c>
      <c r="AG122" s="69">
        <v>0</v>
      </c>
      <c r="AH122" s="69">
        <v>0</v>
      </c>
      <c r="AI122" s="69">
        <v>450</v>
      </c>
      <c r="AJ122" s="69">
        <v>306</v>
      </c>
      <c r="AK122" s="67">
        <f t="shared" si="8"/>
        <v>1144.53</v>
      </c>
      <c r="AL122" s="67">
        <f t="shared" si="9"/>
        <v>1000</v>
      </c>
    </row>
    <row r="123" spans="1:38" ht="11.25" customHeight="1">
      <c r="A123" s="72">
        <v>113</v>
      </c>
      <c r="B123" s="38" t="s">
        <v>126</v>
      </c>
      <c r="C123" s="66">
        <f>U123+AK123-Sheet2!AW121</f>
        <v>8034.23</v>
      </c>
      <c r="D123" s="66">
        <f t="shared" si="10"/>
        <v>2171.507</v>
      </c>
      <c r="E123" s="71">
        <v>4650</v>
      </c>
      <c r="F123" s="71">
        <v>1150.457</v>
      </c>
      <c r="G123" s="71">
        <v>1005</v>
      </c>
      <c r="H123" s="71">
        <v>247.25</v>
      </c>
      <c r="I123" s="71">
        <v>1759.9</v>
      </c>
      <c r="J123" s="71">
        <v>574.5</v>
      </c>
      <c r="K123" s="71">
        <v>0</v>
      </c>
      <c r="L123" s="71">
        <v>0</v>
      </c>
      <c r="M123" s="71">
        <v>0</v>
      </c>
      <c r="N123" s="71">
        <v>0</v>
      </c>
      <c r="O123" s="71">
        <v>0</v>
      </c>
      <c r="P123" s="71">
        <v>0</v>
      </c>
      <c r="Q123" s="71">
        <v>0</v>
      </c>
      <c r="R123" s="71">
        <v>0</v>
      </c>
      <c r="S123" s="71">
        <v>60</v>
      </c>
      <c r="T123" s="71">
        <v>10</v>
      </c>
      <c r="U123" s="67">
        <f t="shared" si="7"/>
        <v>7844.9</v>
      </c>
      <c r="V123" s="67">
        <f t="shared" si="7"/>
        <v>1982.207</v>
      </c>
      <c r="W123" s="69">
        <v>3359.33</v>
      </c>
      <c r="X123" s="69">
        <v>189.3</v>
      </c>
      <c r="Y123" s="69">
        <v>0</v>
      </c>
      <c r="Z123" s="69">
        <v>0</v>
      </c>
      <c r="AA123" s="69">
        <v>0</v>
      </c>
      <c r="AB123" s="69">
        <v>0</v>
      </c>
      <c r="AC123" s="69">
        <v>-2800</v>
      </c>
      <c r="AD123" s="69">
        <v>0</v>
      </c>
      <c r="AE123" s="69">
        <v>0</v>
      </c>
      <c r="AF123" s="69">
        <v>0</v>
      </c>
      <c r="AG123" s="69">
        <v>0</v>
      </c>
      <c r="AH123" s="69">
        <v>0</v>
      </c>
      <c r="AI123" s="69">
        <v>370</v>
      </c>
      <c r="AJ123" s="69">
        <v>0</v>
      </c>
      <c r="AK123" s="67">
        <f t="shared" si="8"/>
        <v>559.3299999999999</v>
      </c>
      <c r="AL123" s="67">
        <f t="shared" si="9"/>
        <v>189.3</v>
      </c>
    </row>
    <row r="124" spans="1:38" ht="11.25" customHeight="1">
      <c r="A124" s="72">
        <v>114</v>
      </c>
      <c r="B124" s="38" t="s">
        <v>127</v>
      </c>
      <c r="C124" s="66">
        <f>U124+AK124-Sheet2!AW122</f>
        <v>6582.5</v>
      </c>
      <c r="D124" s="66">
        <f t="shared" si="10"/>
        <v>0</v>
      </c>
      <c r="E124" s="71">
        <v>4440</v>
      </c>
      <c r="F124" s="71">
        <v>0</v>
      </c>
      <c r="G124" s="71">
        <v>1071.5</v>
      </c>
      <c r="H124" s="71">
        <v>0</v>
      </c>
      <c r="I124" s="71">
        <v>224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  <c r="O124" s="71">
        <v>0</v>
      </c>
      <c r="P124" s="71">
        <v>0</v>
      </c>
      <c r="Q124" s="71">
        <v>100</v>
      </c>
      <c r="R124" s="71">
        <v>0</v>
      </c>
      <c r="S124" s="71">
        <v>0</v>
      </c>
      <c r="T124" s="71">
        <v>0</v>
      </c>
      <c r="U124" s="67">
        <f t="shared" si="7"/>
        <v>6145.5</v>
      </c>
      <c r="V124" s="67">
        <f t="shared" si="7"/>
        <v>0</v>
      </c>
      <c r="W124" s="69">
        <v>747</v>
      </c>
      <c r="X124" s="69">
        <v>0</v>
      </c>
      <c r="Y124" s="69">
        <v>0</v>
      </c>
      <c r="Z124" s="69">
        <v>0</v>
      </c>
      <c r="AA124" s="69">
        <v>0</v>
      </c>
      <c r="AB124" s="69">
        <v>0</v>
      </c>
      <c r="AC124" s="69">
        <v>0</v>
      </c>
      <c r="AD124" s="69">
        <v>0</v>
      </c>
      <c r="AE124" s="69">
        <v>0</v>
      </c>
      <c r="AF124" s="69">
        <v>0</v>
      </c>
      <c r="AG124" s="69">
        <v>0</v>
      </c>
      <c r="AH124" s="69">
        <v>0</v>
      </c>
      <c r="AI124" s="69">
        <v>310</v>
      </c>
      <c r="AJ124" s="69">
        <v>0</v>
      </c>
      <c r="AK124" s="67">
        <f t="shared" si="8"/>
        <v>747</v>
      </c>
      <c r="AL124" s="67">
        <f t="shared" si="9"/>
        <v>0</v>
      </c>
    </row>
    <row r="125" spans="1:38" ht="16.5" customHeight="1">
      <c r="A125" s="114" t="s">
        <v>155</v>
      </c>
      <c r="B125" s="114"/>
      <c r="C125" s="67">
        <f>SUM(C11:C124)</f>
        <v>2856366.434999999</v>
      </c>
      <c r="D125" s="67">
        <f>SUM(D11:D124)</f>
        <v>442634.742</v>
      </c>
      <c r="E125" s="67">
        <f aca="true" t="shared" si="11" ref="E125:N125">SUM(E11:E124)</f>
        <v>1078510.6999999997</v>
      </c>
      <c r="F125" s="67">
        <f t="shared" si="11"/>
        <v>225567.05200000008</v>
      </c>
      <c r="G125" s="67">
        <f t="shared" si="11"/>
        <v>230833.22</v>
      </c>
      <c r="H125" s="67">
        <f t="shared" si="11"/>
        <v>46862.20900000001</v>
      </c>
      <c r="I125" s="67">
        <f t="shared" si="11"/>
        <v>751614.8999999999</v>
      </c>
      <c r="J125" s="67">
        <f t="shared" si="11"/>
        <v>95741.77500000004</v>
      </c>
      <c r="K125" s="67">
        <f t="shared" si="11"/>
        <v>0</v>
      </c>
      <c r="L125" s="67">
        <f t="shared" si="11"/>
        <v>0</v>
      </c>
      <c r="M125" s="67">
        <f t="shared" si="11"/>
        <v>124761.8</v>
      </c>
      <c r="N125" s="67">
        <f t="shared" si="11"/>
        <v>24682.601000000002</v>
      </c>
      <c r="O125" s="67">
        <f aca="true" t="shared" si="12" ref="O125:T125">SUM(O11:O124)</f>
        <v>46510.4</v>
      </c>
      <c r="P125" s="67">
        <f t="shared" si="12"/>
        <v>3865</v>
      </c>
      <c r="Q125" s="67">
        <f t="shared" si="12"/>
        <v>109842.7</v>
      </c>
      <c r="R125" s="67">
        <f t="shared" si="12"/>
        <v>16740</v>
      </c>
      <c r="S125" s="67">
        <f t="shared" si="12"/>
        <v>50098.399999999994</v>
      </c>
      <c r="T125" s="67">
        <f t="shared" si="12"/>
        <v>1610.8999999999999</v>
      </c>
      <c r="U125" s="67">
        <f aca="true" t="shared" si="13" ref="U125:Z125">SUM(U11:U124)</f>
        <v>2531488.4200000004</v>
      </c>
      <c r="V125" s="67">
        <f>SUM(V11:V124)</f>
        <v>416809.44000000006</v>
      </c>
      <c r="W125" s="67">
        <f t="shared" si="13"/>
        <v>1034487.7150000003</v>
      </c>
      <c r="X125" s="67">
        <f t="shared" si="13"/>
        <v>40962.123999999996</v>
      </c>
      <c r="Y125" s="67">
        <f t="shared" si="13"/>
        <v>1324.4</v>
      </c>
      <c r="Z125" s="67">
        <f t="shared" si="13"/>
        <v>600</v>
      </c>
      <c r="AA125" s="67">
        <f aca="true" t="shared" si="14" ref="AA125:AI125">SUM(AA11:AA124)</f>
        <v>0</v>
      </c>
      <c r="AB125" s="67">
        <f t="shared" si="14"/>
        <v>0</v>
      </c>
      <c r="AC125" s="67">
        <f t="shared" si="14"/>
        <v>-94813.1</v>
      </c>
      <c r="AD125" s="67">
        <f t="shared" si="14"/>
        <v>-637.0400000000001</v>
      </c>
      <c r="AE125" s="67">
        <f t="shared" si="14"/>
        <v>-444225.69999999995</v>
      </c>
      <c r="AF125" s="67">
        <f t="shared" si="14"/>
        <v>-13359.879000000003</v>
      </c>
      <c r="AG125" s="67">
        <f t="shared" si="14"/>
        <v>0</v>
      </c>
      <c r="AH125" s="67">
        <f t="shared" si="14"/>
        <v>0</v>
      </c>
      <c r="AI125" s="67">
        <f t="shared" si="14"/>
        <v>139316.30000000002</v>
      </c>
      <c r="AJ125" s="67">
        <f>SUM(AJ11:AJ124)</f>
        <v>1739.903</v>
      </c>
      <c r="AK125" s="67">
        <f>SUM(AK11:AK124)</f>
        <v>496773.315</v>
      </c>
      <c r="AL125" s="67">
        <f>SUM(AL11:AL124)</f>
        <v>27565.204999999998</v>
      </c>
    </row>
    <row r="127" spans="3:4" ht="13.5">
      <c r="C127" s="15"/>
      <c r="D127" s="15"/>
    </row>
    <row r="129" spans="3:4" ht="13.5">
      <c r="C129" s="15"/>
      <c r="D129" s="15"/>
    </row>
  </sheetData>
  <sheetProtection/>
  <mergeCells count="34">
    <mergeCell ref="A125:B125"/>
    <mergeCell ref="AA7:AB8"/>
    <mergeCell ref="E8:F8"/>
    <mergeCell ref="G8:H8"/>
    <mergeCell ref="E7:H7"/>
    <mergeCell ref="I7:J8"/>
    <mergeCell ref="O7:P8"/>
    <mergeCell ref="Q7:R8"/>
    <mergeCell ref="Y7:Z8"/>
    <mergeCell ref="U5:V8"/>
    <mergeCell ref="U3:V3"/>
    <mergeCell ref="E4:V4"/>
    <mergeCell ref="W4:AL4"/>
    <mergeCell ref="R3:S3"/>
    <mergeCell ref="AI5:AJ8"/>
    <mergeCell ref="AK5:AL8"/>
    <mergeCell ref="M7:N8"/>
    <mergeCell ref="E6:T6"/>
    <mergeCell ref="S7:T8"/>
    <mergeCell ref="C4:D8"/>
    <mergeCell ref="E5:T5"/>
    <mergeCell ref="W5:AB5"/>
    <mergeCell ref="W6:AB6"/>
    <mergeCell ref="W7:X8"/>
    <mergeCell ref="A1:M1"/>
    <mergeCell ref="A2:M2"/>
    <mergeCell ref="AC6:AD8"/>
    <mergeCell ref="AC5:AH5"/>
    <mergeCell ref="AE6:AH7"/>
    <mergeCell ref="AE8:AF8"/>
    <mergeCell ref="AG8:AH8"/>
    <mergeCell ref="A4:A9"/>
    <mergeCell ref="B4:B9"/>
    <mergeCell ref="K7:L8"/>
  </mergeCells>
  <printOptions/>
  <pageMargins left="0.2" right="0.2" top="0.28" bottom="0.23" header="0.2" footer="0.19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30"/>
  <sheetViews>
    <sheetView zoomScalePageLayoutView="0" workbookViewId="0" topLeftCell="A1">
      <selection activeCell="I8" sqref="I8:J9"/>
    </sheetView>
  </sheetViews>
  <sheetFormatPr defaultColWidth="9.140625" defaultRowHeight="12.75"/>
  <cols>
    <col min="1" max="1" width="4.421875" style="6" customWidth="1"/>
    <col min="2" max="2" width="15.28125" style="6" customWidth="1"/>
    <col min="3" max="3" width="12.00390625" style="6" customWidth="1"/>
    <col min="4" max="4" width="12.140625" style="6" customWidth="1"/>
    <col min="5" max="5" width="11.421875" style="6" customWidth="1"/>
    <col min="6" max="6" width="12.140625" style="6" customWidth="1"/>
    <col min="7" max="7" width="10.00390625" style="6" customWidth="1"/>
    <col min="8" max="8" width="11.140625" style="6" customWidth="1"/>
    <col min="9" max="9" width="10.28125" style="6" customWidth="1"/>
    <col min="10" max="10" width="12.28125" style="6" customWidth="1"/>
    <col min="11" max="11" width="10.140625" style="6" customWidth="1"/>
    <col min="12" max="12" width="12.421875" style="6" customWidth="1"/>
    <col min="13" max="13" width="9.421875" style="6" customWidth="1"/>
    <col min="14" max="14" width="11.8515625" style="6" customWidth="1"/>
    <col min="15" max="15" width="9.28125" style="6" customWidth="1"/>
    <col min="16" max="16" width="10.8515625" style="6" customWidth="1"/>
    <col min="17" max="17" width="9.7109375" style="6" customWidth="1"/>
    <col min="18" max="18" width="11.140625" style="6" customWidth="1"/>
    <col min="19" max="19" width="9.57421875" style="6" customWidth="1"/>
    <col min="20" max="21" width="11.140625" style="6" customWidth="1"/>
    <col min="22" max="22" width="13.28125" style="6" customWidth="1"/>
    <col min="23" max="23" width="10.7109375" style="6" customWidth="1"/>
    <col min="24" max="24" width="11.7109375" style="6" customWidth="1"/>
    <col min="25" max="25" width="9.8515625" style="6" customWidth="1"/>
    <col min="26" max="26" width="10.00390625" style="6" customWidth="1"/>
    <col min="27" max="27" width="9.421875" style="6" customWidth="1"/>
    <col min="28" max="28" width="12.421875" style="6" customWidth="1"/>
    <col min="29" max="29" width="9.421875" style="6" customWidth="1"/>
    <col min="30" max="30" width="10.57421875" style="6" customWidth="1"/>
    <col min="31" max="31" width="9.421875" style="6" customWidth="1"/>
    <col min="32" max="32" width="11.421875" style="6" customWidth="1"/>
    <col min="33" max="33" width="13.140625" style="6" customWidth="1"/>
    <col min="34" max="34" width="11.421875" style="6" customWidth="1"/>
    <col min="35" max="35" width="11.00390625" style="6" customWidth="1"/>
    <col min="36" max="36" width="13.140625" style="6" customWidth="1"/>
    <col min="37" max="37" width="11.00390625" style="6" customWidth="1"/>
    <col min="38" max="38" width="11.8515625" style="6" customWidth="1"/>
    <col min="39" max="39" width="12.421875" style="6" customWidth="1"/>
    <col min="40" max="40" width="12.7109375" style="6" customWidth="1"/>
    <col min="41" max="41" width="14.57421875" style="6" bestFit="1" customWidth="1"/>
    <col min="42" max="16384" width="9.140625" style="6" customWidth="1"/>
  </cols>
  <sheetData>
    <row r="1" spans="1:38" ht="18.75" customHeight="1">
      <c r="A1" s="75" t="s">
        <v>154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27.75" customHeight="1">
      <c r="A2" s="75" t="s">
        <v>10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18"/>
      <c r="T2" s="18"/>
      <c r="U2" s="8"/>
      <c r="V2" s="8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ht="27.75" customHeight="1">
      <c r="A3" s="124" t="s">
        <v>197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8"/>
      <c r="T3" s="8"/>
      <c r="U3" s="8"/>
      <c r="V3" s="8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2:22" ht="14.25" customHeight="1">
      <c r="B4" s="10"/>
      <c r="M4" s="107" t="s">
        <v>11</v>
      </c>
      <c r="N4" s="107"/>
      <c r="U4" s="103"/>
      <c r="V4" s="103"/>
    </row>
    <row r="5" spans="1:40" s="7" customFormat="1" ht="15" customHeight="1">
      <c r="A5" s="88" t="s">
        <v>186</v>
      </c>
      <c r="B5" s="121" t="s">
        <v>192</v>
      </c>
      <c r="C5" s="97" t="s">
        <v>128</v>
      </c>
      <c r="D5" s="98"/>
      <c r="E5" s="61" t="s">
        <v>129</v>
      </c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57"/>
      <c r="AL5" s="57"/>
      <c r="AM5" s="106"/>
      <c r="AN5" s="106"/>
    </row>
    <row r="6" spans="1:40" s="7" customFormat="1" ht="30.75" customHeight="1">
      <c r="A6" s="88"/>
      <c r="B6" s="122"/>
      <c r="C6" s="99"/>
      <c r="D6" s="100"/>
      <c r="E6" s="83" t="s">
        <v>130</v>
      </c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5"/>
      <c r="U6" s="108" t="s">
        <v>131</v>
      </c>
      <c r="V6" s="109"/>
      <c r="W6" s="83" t="s">
        <v>188</v>
      </c>
      <c r="X6" s="84"/>
      <c r="Y6" s="84"/>
      <c r="Z6" s="84"/>
      <c r="AA6" s="84"/>
      <c r="AB6" s="84"/>
      <c r="AC6" s="84"/>
      <c r="AD6" s="85"/>
      <c r="AE6" s="83" t="s">
        <v>133</v>
      </c>
      <c r="AF6" s="84"/>
      <c r="AG6" s="84"/>
      <c r="AH6" s="84"/>
      <c r="AI6" s="84"/>
      <c r="AJ6" s="85"/>
      <c r="AK6" s="77" t="s">
        <v>134</v>
      </c>
      <c r="AL6" s="78"/>
      <c r="AM6" s="108" t="s">
        <v>135</v>
      </c>
      <c r="AN6" s="109"/>
    </row>
    <row r="7" spans="1:40" s="7" customFormat="1" ht="16.5" customHeight="1">
      <c r="A7" s="88"/>
      <c r="B7" s="122"/>
      <c r="C7" s="99"/>
      <c r="D7" s="100"/>
      <c r="E7" s="94" t="s">
        <v>136</v>
      </c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U7" s="110"/>
      <c r="V7" s="111"/>
      <c r="W7" s="129" t="s">
        <v>187</v>
      </c>
      <c r="X7" s="130"/>
      <c r="Y7" s="130"/>
      <c r="Z7" s="130"/>
      <c r="AA7" s="130"/>
      <c r="AB7" s="130"/>
      <c r="AC7" s="130"/>
      <c r="AD7" s="131"/>
      <c r="AE7" s="77" t="s">
        <v>137</v>
      </c>
      <c r="AF7" s="78"/>
      <c r="AG7" s="77" t="s">
        <v>138</v>
      </c>
      <c r="AH7" s="86"/>
      <c r="AI7" s="86"/>
      <c r="AJ7" s="78"/>
      <c r="AK7" s="79"/>
      <c r="AL7" s="80"/>
      <c r="AM7" s="110"/>
      <c r="AN7" s="111"/>
    </row>
    <row r="8" spans="1:40" s="7" customFormat="1" ht="27" customHeight="1">
      <c r="A8" s="88"/>
      <c r="B8" s="122"/>
      <c r="C8" s="99"/>
      <c r="D8" s="100"/>
      <c r="E8" s="83" t="s">
        <v>139</v>
      </c>
      <c r="F8" s="84"/>
      <c r="G8" s="84"/>
      <c r="H8" s="85"/>
      <c r="I8" s="90" t="s">
        <v>140</v>
      </c>
      <c r="J8" s="91"/>
      <c r="K8" s="90" t="s">
        <v>141</v>
      </c>
      <c r="L8" s="91"/>
      <c r="M8" s="90" t="s">
        <v>142</v>
      </c>
      <c r="N8" s="91"/>
      <c r="O8" s="90" t="s">
        <v>143</v>
      </c>
      <c r="P8" s="91"/>
      <c r="Q8" s="90" t="s">
        <v>144</v>
      </c>
      <c r="R8" s="91"/>
      <c r="S8" s="90" t="s">
        <v>145</v>
      </c>
      <c r="T8" s="91"/>
      <c r="U8" s="110"/>
      <c r="V8" s="111"/>
      <c r="W8" s="77" t="s">
        <v>146</v>
      </c>
      <c r="X8" s="78"/>
      <c r="Y8" s="94" t="s">
        <v>191</v>
      </c>
      <c r="Z8" s="96"/>
      <c r="AA8" s="77" t="s">
        <v>147</v>
      </c>
      <c r="AB8" s="78"/>
      <c r="AC8" s="115" t="s">
        <v>148</v>
      </c>
      <c r="AD8" s="116"/>
      <c r="AE8" s="79"/>
      <c r="AF8" s="80"/>
      <c r="AG8" s="81"/>
      <c r="AH8" s="87"/>
      <c r="AI8" s="87"/>
      <c r="AJ8" s="82"/>
      <c r="AK8" s="79"/>
      <c r="AL8" s="80"/>
      <c r="AM8" s="110"/>
      <c r="AN8" s="111"/>
    </row>
    <row r="9" spans="1:40" s="7" customFormat="1" ht="121.5" customHeight="1">
      <c r="A9" s="88"/>
      <c r="B9" s="122"/>
      <c r="C9" s="101"/>
      <c r="D9" s="102"/>
      <c r="E9" s="119" t="s">
        <v>149</v>
      </c>
      <c r="F9" s="120"/>
      <c r="G9" s="119" t="s">
        <v>150</v>
      </c>
      <c r="H9" s="120"/>
      <c r="I9" s="92"/>
      <c r="J9" s="93"/>
      <c r="K9" s="92"/>
      <c r="L9" s="93"/>
      <c r="M9" s="92"/>
      <c r="N9" s="93"/>
      <c r="O9" s="92"/>
      <c r="P9" s="93"/>
      <c r="Q9" s="92"/>
      <c r="R9" s="93"/>
      <c r="S9" s="92"/>
      <c r="T9" s="93"/>
      <c r="U9" s="112"/>
      <c r="V9" s="113"/>
      <c r="W9" s="81"/>
      <c r="X9" s="82"/>
      <c r="Y9" s="125" t="s">
        <v>189</v>
      </c>
      <c r="Z9" s="125" t="s">
        <v>190</v>
      </c>
      <c r="AA9" s="81"/>
      <c r="AB9" s="82"/>
      <c r="AC9" s="117"/>
      <c r="AD9" s="118"/>
      <c r="AE9" s="81"/>
      <c r="AF9" s="82"/>
      <c r="AG9" s="83" t="s">
        <v>151</v>
      </c>
      <c r="AH9" s="85"/>
      <c r="AI9" s="83" t="s">
        <v>152</v>
      </c>
      <c r="AJ9" s="85"/>
      <c r="AK9" s="81"/>
      <c r="AL9" s="82"/>
      <c r="AM9" s="112"/>
      <c r="AN9" s="113"/>
    </row>
    <row r="10" spans="1:40" s="7" customFormat="1" ht="51" customHeight="1">
      <c r="A10" s="88"/>
      <c r="B10" s="123"/>
      <c r="C10" s="43" t="s">
        <v>12</v>
      </c>
      <c r="D10" s="43" t="s">
        <v>13</v>
      </c>
      <c r="E10" s="53" t="s">
        <v>12</v>
      </c>
      <c r="F10" s="43" t="s">
        <v>13</v>
      </c>
      <c r="G10" s="53" t="s">
        <v>12</v>
      </c>
      <c r="H10" s="43" t="s">
        <v>13</v>
      </c>
      <c r="I10" s="53" t="s">
        <v>12</v>
      </c>
      <c r="J10" s="43" t="s">
        <v>13</v>
      </c>
      <c r="K10" s="53" t="s">
        <v>12</v>
      </c>
      <c r="L10" s="43" t="s">
        <v>13</v>
      </c>
      <c r="M10" s="53" t="s">
        <v>12</v>
      </c>
      <c r="N10" s="43" t="s">
        <v>13</v>
      </c>
      <c r="O10" s="53" t="s">
        <v>12</v>
      </c>
      <c r="P10" s="43" t="s">
        <v>13</v>
      </c>
      <c r="Q10" s="53" t="s">
        <v>12</v>
      </c>
      <c r="R10" s="54" t="s">
        <v>13</v>
      </c>
      <c r="S10" s="53" t="s">
        <v>12</v>
      </c>
      <c r="T10" s="43" t="s">
        <v>13</v>
      </c>
      <c r="U10" s="53" t="s">
        <v>12</v>
      </c>
      <c r="V10" s="43" t="s">
        <v>13</v>
      </c>
      <c r="W10" s="53" t="s">
        <v>12</v>
      </c>
      <c r="X10" s="43" t="s">
        <v>13</v>
      </c>
      <c r="Y10" s="126"/>
      <c r="Z10" s="126"/>
      <c r="AA10" s="53" t="s">
        <v>12</v>
      </c>
      <c r="AB10" s="43" t="s">
        <v>13</v>
      </c>
      <c r="AC10" s="53" t="s">
        <v>12</v>
      </c>
      <c r="AD10" s="43" t="s">
        <v>13</v>
      </c>
      <c r="AE10" s="53" t="s">
        <v>12</v>
      </c>
      <c r="AF10" s="43" t="s">
        <v>13</v>
      </c>
      <c r="AG10" s="53" t="s">
        <v>12</v>
      </c>
      <c r="AH10" s="43" t="s">
        <v>13</v>
      </c>
      <c r="AI10" s="53" t="s">
        <v>12</v>
      </c>
      <c r="AJ10" s="43" t="s">
        <v>13</v>
      </c>
      <c r="AK10" s="53" t="s">
        <v>12</v>
      </c>
      <c r="AL10" s="43" t="s">
        <v>13</v>
      </c>
      <c r="AM10" s="53" t="s">
        <v>12</v>
      </c>
      <c r="AN10" s="43" t="s">
        <v>13</v>
      </c>
    </row>
    <row r="11" spans="1:40" s="7" customFormat="1" ht="13.5" customHeight="1">
      <c r="A11" s="46"/>
      <c r="B11" s="46">
        <v>1</v>
      </c>
      <c r="C11" s="46">
        <v>2</v>
      </c>
      <c r="D11" s="46">
        <v>3</v>
      </c>
      <c r="E11" s="46">
        <v>4</v>
      </c>
      <c r="F11" s="46">
        <v>5</v>
      </c>
      <c r="G11" s="46">
        <v>6</v>
      </c>
      <c r="H11" s="46">
        <v>7</v>
      </c>
      <c r="I11" s="46">
        <v>8</v>
      </c>
      <c r="J11" s="46">
        <v>9</v>
      </c>
      <c r="K11" s="46">
        <v>10</v>
      </c>
      <c r="L11" s="46">
        <v>11</v>
      </c>
      <c r="M11" s="46">
        <v>12</v>
      </c>
      <c r="N11" s="46">
        <v>13</v>
      </c>
      <c r="O11" s="46">
        <v>14</v>
      </c>
      <c r="P11" s="46">
        <v>15</v>
      </c>
      <c r="Q11" s="46">
        <v>16</v>
      </c>
      <c r="R11" s="46">
        <v>17</v>
      </c>
      <c r="S11" s="46">
        <v>18</v>
      </c>
      <c r="T11" s="46">
        <v>19</v>
      </c>
      <c r="U11" s="46">
        <v>20</v>
      </c>
      <c r="V11" s="46">
        <v>21</v>
      </c>
      <c r="W11" s="46">
        <v>22</v>
      </c>
      <c r="X11" s="46">
        <v>23</v>
      </c>
      <c r="Y11" s="46"/>
      <c r="Z11" s="46"/>
      <c r="AA11" s="46">
        <v>24</v>
      </c>
      <c r="AB11" s="46">
        <v>25</v>
      </c>
      <c r="AC11" s="46">
        <v>26</v>
      </c>
      <c r="AD11" s="63">
        <v>27</v>
      </c>
      <c r="AE11" s="46">
        <v>28</v>
      </c>
      <c r="AF11" s="46">
        <v>29</v>
      </c>
      <c r="AG11" s="46">
        <v>30</v>
      </c>
      <c r="AH11" s="46">
        <v>31</v>
      </c>
      <c r="AI11" s="46">
        <v>32</v>
      </c>
      <c r="AJ11" s="46">
        <v>33</v>
      </c>
      <c r="AK11" s="46">
        <v>34</v>
      </c>
      <c r="AL11" s="46">
        <v>35</v>
      </c>
      <c r="AM11" s="46">
        <v>36</v>
      </c>
      <c r="AN11" s="46">
        <v>37</v>
      </c>
    </row>
    <row r="12" spans="1:40" s="7" customFormat="1" ht="19.5" customHeight="1">
      <c r="A12" s="46">
        <v>1</v>
      </c>
      <c r="B12" s="60" t="s">
        <v>175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</row>
    <row r="13" spans="1:41" s="7" customFormat="1" ht="19.5" customHeight="1">
      <c r="A13" s="46">
        <v>2</v>
      </c>
      <c r="B13" s="60" t="s">
        <v>176</v>
      </c>
      <c r="C13" s="23">
        <f>Sheet3!C125</f>
        <v>2856366.434999999</v>
      </c>
      <c r="D13" s="23">
        <f>Sheet3!D125</f>
        <v>442634.742</v>
      </c>
      <c r="E13" s="23">
        <f>Sheet3!E125</f>
        <v>1078510.6999999997</v>
      </c>
      <c r="F13" s="23">
        <f>Sheet3!F125</f>
        <v>225567.05200000008</v>
      </c>
      <c r="G13" s="23">
        <f>Sheet3!G125</f>
        <v>230833.22</v>
      </c>
      <c r="H13" s="23">
        <f>Sheet3!H125</f>
        <v>46862.20900000001</v>
      </c>
      <c r="I13" s="23">
        <f>Sheet3!I125</f>
        <v>751614.8999999999</v>
      </c>
      <c r="J13" s="23">
        <f>Sheet3!J125</f>
        <v>95741.77500000004</v>
      </c>
      <c r="K13" s="23">
        <f>Sheet3!K125</f>
        <v>0</v>
      </c>
      <c r="L13" s="23">
        <f>Sheet3!L125</f>
        <v>0</v>
      </c>
      <c r="M13" s="23">
        <f>Sheet3!M125</f>
        <v>124761.8</v>
      </c>
      <c r="N13" s="23">
        <f>Sheet3!N125</f>
        <v>24682.601000000002</v>
      </c>
      <c r="O13" s="23">
        <f>Sheet3!O125</f>
        <v>46510.4</v>
      </c>
      <c r="P13" s="23">
        <f>Sheet3!P125</f>
        <v>3865</v>
      </c>
      <c r="Q13" s="23">
        <f>Sheet3!Q125</f>
        <v>109842.7</v>
      </c>
      <c r="R13" s="23">
        <f>Sheet3!R125</f>
        <v>16740</v>
      </c>
      <c r="S13" s="23">
        <f>Sheet3!S125</f>
        <v>50098.399999999994</v>
      </c>
      <c r="T13" s="23">
        <f>Sheet3!T125</f>
        <v>1610.8999999999999</v>
      </c>
      <c r="U13" s="24">
        <f>S13+Q13+O13+M13+K13+I13+G13+E13</f>
        <v>2392172.1199999996</v>
      </c>
      <c r="V13" s="24">
        <f>T13+R13+P13+N13+L13+J13+H13+F13</f>
        <v>415069.5370000001</v>
      </c>
      <c r="W13" s="24">
        <f>Sheet3!W125</f>
        <v>1034487.7150000003</v>
      </c>
      <c r="X13" s="24">
        <f>Sheet3!X125</f>
        <v>40962.123999999996</v>
      </c>
      <c r="Y13" s="24">
        <v>0</v>
      </c>
      <c r="Z13" s="24">
        <v>0</v>
      </c>
      <c r="AA13" s="24">
        <f>Sheet3!Y125</f>
        <v>1324.4</v>
      </c>
      <c r="AB13" s="24">
        <f>Sheet3!Z125</f>
        <v>600</v>
      </c>
      <c r="AC13" s="24">
        <f>Sheet3!AA125</f>
        <v>0</v>
      </c>
      <c r="AD13" s="24">
        <f>Sheet3!AB125</f>
        <v>0</v>
      </c>
      <c r="AE13" s="24">
        <f>Sheet3!AC125</f>
        <v>-94813.1</v>
      </c>
      <c r="AF13" s="24">
        <f>Sheet3!AD125</f>
        <v>-637.0400000000001</v>
      </c>
      <c r="AG13" s="24">
        <f>Sheet3!AE125</f>
        <v>-444225.69999999995</v>
      </c>
      <c r="AH13" s="24">
        <f>Sheet3!AF125</f>
        <v>-13359.879000000003</v>
      </c>
      <c r="AI13" s="24">
        <f>Sheet3!AG125</f>
        <v>0</v>
      </c>
      <c r="AJ13" s="24">
        <f>Sheet3!AH125</f>
        <v>0</v>
      </c>
      <c r="AK13" s="24">
        <f>Sheet3!AI125</f>
        <v>139316.30000000002</v>
      </c>
      <c r="AL13" s="24">
        <f>Sheet3!AJ125</f>
        <v>1739.903</v>
      </c>
      <c r="AM13" s="23">
        <f>W13+AA13+AC13+AE13+AG13+AI13</f>
        <v>496773.3150000004</v>
      </c>
      <c r="AN13" s="23">
        <f>X13+AB13+AD13+AF13+AH13+AJ13</f>
        <v>27565.204999999994</v>
      </c>
      <c r="AO13" s="15"/>
    </row>
    <row r="14" spans="1:41" s="7" customFormat="1" ht="19.5" customHeight="1">
      <c r="A14" s="46">
        <v>3</v>
      </c>
      <c r="B14" s="60" t="s">
        <v>177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15"/>
    </row>
    <row r="15" spans="1:41" s="7" customFormat="1" ht="19.5" customHeight="1">
      <c r="A15" s="46">
        <v>4</v>
      </c>
      <c r="B15" s="60" t="s">
        <v>178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15"/>
    </row>
    <row r="16" spans="1:41" s="7" customFormat="1" ht="19.5" customHeight="1">
      <c r="A16" s="46">
        <v>5</v>
      </c>
      <c r="B16" s="60" t="s">
        <v>179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15"/>
    </row>
    <row r="17" spans="1:41" s="7" customFormat="1" ht="21" customHeight="1">
      <c r="A17" s="46">
        <v>6</v>
      </c>
      <c r="B17" s="60" t="s">
        <v>180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15"/>
    </row>
    <row r="18" spans="1:41" s="7" customFormat="1" ht="21.75" customHeight="1">
      <c r="A18" s="46">
        <v>7</v>
      </c>
      <c r="B18" s="60" t="s">
        <v>181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15"/>
    </row>
    <row r="19" spans="1:41" s="7" customFormat="1" ht="23.25" customHeight="1">
      <c r="A19" s="46">
        <v>8</v>
      </c>
      <c r="B19" s="60" t="s">
        <v>182</v>
      </c>
      <c r="C19" s="25"/>
      <c r="D19" s="23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/>
      <c r="P19" s="27"/>
      <c r="Q19" s="27"/>
      <c r="R19" s="27"/>
      <c r="S19" s="27"/>
      <c r="T19" s="27"/>
      <c r="U19" s="24"/>
      <c r="V19" s="24"/>
      <c r="W19" s="28"/>
      <c r="X19" s="27"/>
      <c r="Y19" s="23"/>
      <c r="Z19" s="23"/>
      <c r="AA19" s="27"/>
      <c r="AB19" s="27"/>
      <c r="AC19" s="27"/>
      <c r="AD19" s="27"/>
      <c r="AE19" s="29"/>
      <c r="AF19" s="29"/>
      <c r="AG19" s="29"/>
      <c r="AH19" s="29"/>
      <c r="AI19" s="29"/>
      <c r="AJ19" s="29"/>
      <c r="AK19" s="29"/>
      <c r="AL19" s="29"/>
      <c r="AM19" s="23"/>
      <c r="AN19" s="23"/>
      <c r="AO19" s="15"/>
    </row>
    <row r="20" spans="1:41" s="7" customFormat="1" ht="22.5" customHeight="1">
      <c r="A20" s="46">
        <v>9</v>
      </c>
      <c r="B20" s="60" t="s">
        <v>183</v>
      </c>
      <c r="C20" s="25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/>
      <c r="P20" s="27"/>
      <c r="Q20" s="27"/>
      <c r="R20" s="27"/>
      <c r="S20" s="27"/>
      <c r="T20" s="27"/>
      <c r="U20" s="24"/>
      <c r="V20" s="24"/>
      <c r="W20" s="23"/>
      <c r="X20" s="23"/>
      <c r="Y20" s="23"/>
      <c r="Z20" s="23"/>
      <c r="AA20" s="27"/>
      <c r="AB20" s="27"/>
      <c r="AC20" s="27"/>
      <c r="AD20" s="27"/>
      <c r="AE20" s="29"/>
      <c r="AF20" s="29"/>
      <c r="AG20" s="29"/>
      <c r="AH20" s="29"/>
      <c r="AI20" s="29"/>
      <c r="AJ20" s="29"/>
      <c r="AK20" s="29"/>
      <c r="AL20" s="29"/>
      <c r="AM20" s="23"/>
      <c r="AN20" s="23"/>
      <c r="AO20" s="15"/>
    </row>
    <row r="21" spans="1:41" s="7" customFormat="1" ht="20.25" customHeight="1">
      <c r="A21" s="46">
        <v>10</v>
      </c>
      <c r="B21" s="60" t="s">
        <v>184</v>
      </c>
      <c r="C21" s="25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  <c r="P21" s="27"/>
      <c r="Q21" s="27"/>
      <c r="R21" s="27"/>
      <c r="S21" s="27"/>
      <c r="T21" s="27"/>
      <c r="U21" s="24"/>
      <c r="V21" s="24"/>
      <c r="W21" s="23"/>
      <c r="X21" s="23"/>
      <c r="Y21" s="23"/>
      <c r="Z21" s="23"/>
      <c r="AA21" s="27"/>
      <c r="AB21" s="27"/>
      <c r="AC21" s="27"/>
      <c r="AD21" s="27"/>
      <c r="AE21" s="29"/>
      <c r="AF21" s="29"/>
      <c r="AG21" s="29"/>
      <c r="AH21" s="29"/>
      <c r="AI21" s="29"/>
      <c r="AJ21" s="29"/>
      <c r="AK21" s="29"/>
      <c r="AL21" s="29"/>
      <c r="AM21" s="23"/>
      <c r="AN21" s="23"/>
      <c r="AO21" s="15"/>
    </row>
    <row r="22" spans="1:41" s="7" customFormat="1" ht="19.5" customHeight="1">
      <c r="A22" s="46">
        <v>11</v>
      </c>
      <c r="B22" s="60" t="s">
        <v>185</v>
      </c>
      <c r="C22" s="25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15"/>
    </row>
    <row r="23" spans="1:41" s="7" customFormat="1" ht="24.75" customHeight="1">
      <c r="A23" s="127" t="s">
        <v>193</v>
      </c>
      <c r="B23" s="128"/>
      <c r="C23" s="64">
        <f>SUM(C12:C22)</f>
        <v>2856366.434999999</v>
      </c>
      <c r="D23" s="64">
        <f>SUM(D12:D22)</f>
        <v>442634.742</v>
      </c>
      <c r="E23" s="64">
        <f aca="true" t="shared" si="0" ref="E23:AN23">SUM(E12:E22)</f>
        <v>1078510.6999999997</v>
      </c>
      <c r="F23" s="64">
        <f t="shared" si="0"/>
        <v>225567.05200000008</v>
      </c>
      <c r="G23" s="64">
        <f t="shared" si="0"/>
        <v>230833.22</v>
      </c>
      <c r="H23" s="64">
        <f t="shared" si="0"/>
        <v>46862.20900000001</v>
      </c>
      <c r="I23" s="64">
        <f t="shared" si="0"/>
        <v>751614.8999999999</v>
      </c>
      <c r="J23" s="64">
        <f t="shared" si="0"/>
        <v>95741.77500000004</v>
      </c>
      <c r="K23" s="64">
        <f t="shared" si="0"/>
        <v>0</v>
      </c>
      <c r="L23" s="64">
        <f t="shared" si="0"/>
        <v>0</v>
      </c>
      <c r="M23" s="64">
        <f t="shared" si="0"/>
        <v>124761.8</v>
      </c>
      <c r="N23" s="64">
        <f t="shared" si="0"/>
        <v>24682.601000000002</v>
      </c>
      <c r="O23" s="64">
        <f t="shared" si="0"/>
        <v>46510.4</v>
      </c>
      <c r="P23" s="64">
        <f t="shared" si="0"/>
        <v>3865</v>
      </c>
      <c r="Q23" s="64">
        <f t="shared" si="0"/>
        <v>109842.7</v>
      </c>
      <c r="R23" s="64">
        <f t="shared" si="0"/>
        <v>16740</v>
      </c>
      <c r="S23" s="64">
        <f t="shared" si="0"/>
        <v>50098.399999999994</v>
      </c>
      <c r="T23" s="64">
        <f t="shared" si="0"/>
        <v>1610.8999999999999</v>
      </c>
      <c r="U23" s="64">
        <f t="shared" si="0"/>
        <v>2392172.1199999996</v>
      </c>
      <c r="V23" s="64">
        <f t="shared" si="0"/>
        <v>415069.5370000001</v>
      </c>
      <c r="W23" s="64">
        <f t="shared" si="0"/>
        <v>1034487.7150000003</v>
      </c>
      <c r="X23" s="64">
        <f t="shared" si="0"/>
        <v>40962.123999999996</v>
      </c>
      <c r="Y23" s="64">
        <f t="shared" si="0"/>
        <v>0</v>
      </c>
      <c r="Z23" s="64">
        <f t="shared" si="0"/>
        <v>0</v>
      </c>
      <c r="AA23" s="64">
        <f t="shared" si="0"/>
        <v>1324.4</v>
      </c>
      <c r="AB23" s="64">
        <f t="shared" si="0"/>
        <v>600</v>
      </c>
      <c r="AC23" s="64">
        <f t="shared" si="0"/>
        <v>0</v>
      </c>
      <c r="AD23" s="64">
        <f t="shared" si="0"/>
        <v>0</v>
      </c>
      <c r="AE23" s="64">
        <f t="shared" si="0"/>
        <v>-94813.1</v>
      </c>
      <c r="AF23" s="64">
        <f t="shared" si="0"/>
        <v>-637.0400000000001</v>
      </c>
      <c r="AG23" s="64">
        <f t="shared" si="0"/>
        <v>-444225.69999999995</v>
      </c>
      <c r="AH23" s="64">
        <f t="shared" si="0"/>
        <v>-13359.879000000003</v>
      </c>
      <c r="AI23" s="64">
        <f t="shared" si="0"/>
        <v>0</v>
      </c>
      <c r="AJ23" s="64">
        <f t="shared" si="0"/>
        <v>0</v>
      </c>
      <c r="AK23" s="64">
        <f t="shared" si="0"/>
        <v>139316.30000000002</v>
      </c>
      <c r="AL23" s="64">
        <f t="shared" si="0"/>
        <v>1739.903</v>
      </c>
      <c r="AM23" s="64">
        <f t="shared" si="0"/>
        <v>496773.3150000004</v>
      </c>
      <c r="AN23" s="64">
        <f t="shared" si="0"/>
        <v>27565.204999999994</v>
      </c>
      <c r="AO23" s="15"/>
    </row>
    <row r="24" s="7" customFormat="1" ht="16.5" customHeight="1">
      <c r="AM24" s="20"/>
    </row>
    <row r="25" spans="26:39" s="7" customFormat="1" ht="16.5" customHeight="1">
      <c r="Z25" s="65"/>
      <c r="AM25" s="20"/>
    </row>
    <row r="26" s="7" customFormat="1" ht="16.5" customHeight="1">
      <c r="AM26" s="20"/>
    </row>
    <row r="27" spans="39:40" s="7" customFormat="1" ht="16.5" customHeight="1">
      <c r="AM27" s="20"/>
      <c r="AN27" s="20"/>
    </row>
    <row r="28" s="7" customFormat="1" ht="16.5" customHeight="1">
      <c r="AM28" s="20"/>
    </row>
    <row r="29" s="7" customFormat="1" ht="16.5" customHeight="1">
      <c r="AM29" s="20"/>
    </row>
    <row r="30" ht="16.5" customHeight="1">
      <c r="AM30" s="10"/>
    </row>
    <row r="31" ht="16.5" customHeight="1">
      <c r="AM31" s="10"/>
    </row>
    <row r="32" ht="16.5" customHeight="1">
      <c r="AM32" s="10"/>
    </row>
    <row r="33" ht="16.5" customHeight="1">
      <c r="AM33" s="10"/>
    </row>
    <row r="34" ht="16.5" customHeight="1">
      <c r="AM34" s="10"/>
    </row>
    <row r="35" ht="16.5" customHeight="1">
      <c r="AM35" s="10"/>
    </row>
    <row r="36" ht="16.5" customHeight="1">
      <c r="AM36" s="10"/>
    </row>
    <row r="37" ht="16.5" customHeight="1">
      <c r="AM37" s="10"/>
    </row>
    <row r="38" ht="16.5" customHeight="1">
      <c r="AM38" s="10"/>
    </row>
    <row r="39" ht="16.5" customHeight="1">
      <c r="AM39" s="10"/>
    </row>
    <row r="40" ht="16.5" customHeight="1">
      <c r="AM40" s="10"/>
    </row>
    <row r="41" ht="16.5" customHeight="1">
      <c r="AM41" s="10"/>
    </row>
    <row r="42" ht="16.5" customHeight="1">
      <c r="AM42" s="10"/>
    </row>
    <row r="43" ht="16.5" customHeight="1">
      <c r="AM43" s="10"/>
    </row>
    <row r="44" ht="16.5" customHeight="1">
      <c r="AM44" s="10"/>
    </row>
    <row r="45" ht="16.5" customHeight="1">
      <c r="AM45" s="10"/>
    </row>
    <row r="46" ht="16.5" customHeight="1">
      <c r="AM46" s="10"/>
    </row>
    <row r="47" ht="16.5" customHeight="1">
      <c r="AM47" s="10"/>
    </row>
    <row r="48" ht="16.5" customHeight="1">
      <c r="AM48" s="10"/>
    </row>
    <row r="49" ht="16.5" customHeight="1">
      <c r="AM49" s="10"/>
    </row>
    <row r="50" ht="16.5" customHeight="1">
      <c r="AM50" s="10"/>
    </row>
    <row r="51" ht="16.5" customHeight="1">
      <c r="AM51" s="10"/>
    </row>
    <row r="52" ht="16.5" customHeight="1">
      <c r="AM52" s="10"/>
    </row>
    <row r="53" ht="16.5" customHeight="1">
      <c r="AM53" s="10"/>
    </row>
    <row r="54" ht="16.5" customHeight="1">
      <c r="AM54" s="10"/>
    </row>
    <row r="55" ht="16.5" customHeight="1">
      <c r="AM55" s="10"/>
    </row>
    <row r="56" ht="16.5" customHeight="1">
      <c r="AM56" s="10"/>
    </row>
    <row r="57" ht="16.5" customHeight="1">
      <c r="AM57" s="10"/>
    </row>
    <row r="58" ht="16.5" customHeight="1">
      <c r="AM58" s="10"/>
    </row>
    <row r="59" ht="16.5" customHeight="1">
      <c r="AM59" s="10"/>
    </row>
    <row r="60" ht="16.5" customHeight="1">
      <c r="AM60" s="10"/>
    </row>
    <row r="61" ht="16.5" customHeight="1">
      <c r="AM61" s="10"/>
    </row>
    <row r="62" ht="16.5" customHeight="1">
      <c r="AM62" s="10"/>
    </row>
    <row r="63" ht="16.5" customHeight="1">
      <c r="AM63" s="10"/>
    </row>
    <row r="64" ht="16.5" customHeight="1">
      <c r="AM64" s="10"/>
    </row>
    <row r="65" ht="16.5" customHeight="1">
      <c r="AM65" s="10"/>
    </row>
    <row r="66" ht="16.5" customHeight="1">
      <c r="AM66" s="10"/>
    </row>
    <row r="67" ht="16.5" customHeight="1">
      <c r="AM67" s="10"/>
    </row>
    <row r="68" ht="16.5" customHeight="1">
      <c r="AM68" s="10"/>
    </row>
    <row r="69" ht="16.5" customHeight="1">
      <c r="AM69" s="10"/>
    </row>
    <row r="70" ht="16.5" customHeight="1">
      <c r="AM70" s="10"/>
    </row>
    <row r="71" ht="16.5" customHeight="1">
      <c r="AM71" s="10"/>
    </row>
    <row r="72" ht="16.5" customHeight="1">
      <c r="AM72" s="10"/>
    </row>
    <row r="73" ht="16.5" customHeight="1">
      <c r="AM73" s="10"/>
    </row>
    <row r="74" ht="16.5" customHeight="1">
      <c r="AM74" s="10"/>
    </row>
    <row r="75" ht="16.5" customHeight="1">
      <c r="AM75" s="10"/>
    </row>
    <row r="76" ht="16.5" customHeight="1">
      <c r="AM76" s="10"/>
    </row>
    <row r="77" ht="16.5" customHeight="1">
      <c r="AM77" s="10"/>
    </row>
    <row r="78" ht="16.5" customHeight="1">
      <c r="AM78" s="10"/>
    </row>
    <row r="79" ht="16.5" customHeight="1">
      <c r="AM79" s="10"/>
    </row>
    <row r="80" ht="16.5" customHeight="1">
      <c r="AM80" s="10"/>
    </row>
    <row r="81" ht="16.5" customHeight="1">
      <c r="AM81" s="10"/>
    </row>
    <row r="82" ht="16.5" customHeight="1">
      <c r="AM82" s="10"/>
    </row>
    <row r="83" ht="16.5" customHeight="1">
      <c r="AM83" s="10"/>
    </row>
    <row r="84" ht="16.5" customHeight="1">
      <c r="AM84" s="10"/>
    </row>
    <row r="85" ht="16.5" customHeight="1">
      <c r="AM85" s="10"/>
    </row>
    <row r="86" ht="16.5" customHeight="1">
      <c r="AM86" s="10"/>
    </row>
    <row r="87" ht="16.5" customHeight="1">
      <c r="AM87" s="10"/>
    </row>
    <row r="88" ht="16.5" customHeight="1">
      <c r="AM88" s="10"/>
    </row>
    <row r="89" ht="16.5" customHeight="1">
      <c r="AM89" s="10"/>
    </row>
    <row r="90" ht="16.5" customHeight="1">
      <c r="AM90" s="10"/>
    </row>
    <row r="91" ht="16.5" customHeight="1">
      <c r="AM91" s="10"/>
    </row>
    <row r="92" ht="16.5" customHeight="1">
      <c r="AM92" s="10"/>
    </row>
    <row r="93" ht="16.5" customHeight="1">
      <c r="AM93" s="10"/>
    </row>
    <row r="94" ht="16.5" customHeight="1">
      <c r="AM94" s="10"/>
    </row>
    <row r="95" ht="16.5" customHeight="1">
      <c r="AM95" s="10"/>
    </row>
    <row r="96" ht="16.5" customHeight="1">
      <c r="AM96" s="10"/>
    </row>
    <row r="97" ht="16.5" customHeight="1">
      <c r="AM97" s="10"/>
    </row>
    <row r="98" ht="16.5" customHeight="1">
      <c r="AM98" s="10"/>
    </row>
    <row r="99" ht="16.5" customHeight="1">
      <c r="AM99" s="10"/>
    </row>
    <row r="100" ht="16.5" customHeight="1">
      <c r="AM100" s="10"/>
    </row>
    <row r="101" ht="16.5" customHeight="1">
      <c r="AM101" s="10"/>
    </row>
    <row r="102" ht="16.5" customHeight="1">
      <c r="AM102" s="10"/>
    </row>
    <row r="103" ht="16.5" customHeight="1">
      <c r="AM103" s="10"/>
    </row>
    <row r="104" ht="16.5" customHeight="1">
      <c r="AM104" s="10"/>
    </row>
    <row r="105" ht="16.5" customHeight="1">
      <c r="AM105" s="10"/>
    </row>
    <row r="106" ht="16.5" customHeight="1">
      <c r="AM106" s="10"/>
    </row>
    <row r="107" ht="16.5" customHeight="1">
      <c r="AM107" s="10"/>
    </row>
    <row r="108" ht="16.5" customHeight="1">
      <c r="AM108" s="10"/>
    </row>
    <row r="109" ht="16.5" customHeight="1">
      <c r="AM109" s="10"/>
    </row>
    <row r="110" ht="16.5" customHeight="1">
      <c r="AM110" s="10"/>
    </row>
    <row r="111" ht="16.5" customHeight="1">
      <c r="AM111" s="10"/>
    </row>
    <row r="112" ht="16.5" customHeight="1">
      <c r="AM112" s="10"/>
    </row>
    <row r="113" ht="16.5" customHeight="1">
      <c r="AM113" s="10"/>
    </row>
    <row r="114" ht="16.5" customHeight="1">
      <c r="AM114" s="10"/>
    </row>
    <row r="115" ht="16.5" customHeight="1">
      <c r="AM115" s="10"/>
    </row>
    <row r="116" ht="16.5" customHeight="1">
      <c r="AM116" s="10"/>
    </row>
    <row r="117" ht="16.5" customHeight="1">
      <c r="AM117" s="10"/>
    </row>
    <row r="118" ht="16.5" customHeight="1">
      <c r="AM118" s="10"/>
    </row>
    <row r="119" ht="16.5" customHeight="1">
      <c r="AM119" s="10"/>
    </row>
    <row r="120" ht="16.5" customHeight="1">
      <c r="AM120" s="10"/>
    </row>
    <row r="121" ht="16.5" customHeight="1">
      <c r="AM121" s="10"/>
    </row>
    <row r="122" ht="16.5" customHeight="1">
      <c r="AM122" s="10"/>
    </row>
    <row r="123" ht="16.5" customHeight="1">
      <c r="AM123" s="10"/>
    </row>
    <row r="124" ht="16.5" customHeight="1">
      <c r="AM124" s="10"/>
    </row>
    <row r="125" ht="16.5" customHeight="1">
      <c r="AM125" s="10"/>
    </row>
    <row r="126" ht="16.5" customHeight="1">
      <c r="AM126" s="10"/>
    </row>
    <row r="127" spans="1:39" s="30" customFormat="1" ht="22.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10"/>
    </row>
    <row r="128" spans="1:38" s="30" customFormat="1" ht="24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</row>
    <row r="129" spans="1:38" s="30" customFormat="1" ht="17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</row>
    <row r="130" spans="1:38" s="30" customFormat="1" ht="17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</row>
    <row r="132" ht="45" customHeight="1"/>
  </sheetData>
  <sheetProtection/>
  <mergeCells count="37">
    <mergeCell ref="A23:B23"/>
    <mergeCell ref="M4:N4"/>
    <mergeCell ref="Y8:Z8"/>
    <mergeCell ref="I8:J9"/>
    <mergeCell ref="E8:H8"/>
    <mergeCell ref="K8:L9"/>
    <mergeCell ref="W8:X9"/>
    <mergeCell ref="O8:P9"/>
    <mergeCell ref="W7:AD7"/>
    <mergeCell ref="U4:V4"/>
    <mergeCell ref="A2:R2"/>
    <mergeCell ref="A1:S1"/>
    <mergeCell ref="A3:R3"/>
    <mergeCell ref="AI9:AJ9"/>
    <mergeCell ref="AG7:AJ8"/>
    <mergeCell ref="AC8:AD9"/>
    <mergeCell ref="E9:F9"/>
    <mergeCell ref="G9:H9"/>
    <mergeCell ref="Y9:Y10"/>
    <mergeCell ref="Z9:Z10"/>
    <mergeCell ref="AG9:AH9"/>
    <mergeCell ref="AM5:AN5"/>
    <mergeCell ref="E6:T6"/>
    <mergeCell ref="U6:V9"/>
    <mergeCell ref="W6:AD6"/>
    <mergeCell ref="AE6:AJ6"/>
    <mergeCell ref="AK6:AL9"/>
    <mergeCell ref="AM6:AN9"/>
    <mergeCell ref="E7:T7"/>
    <mergeCell ref="AE7:AF9"/>
    <mergeCell ref="A5:A10"/>
    <mergeCell ref="B5:B10"/>
    <mergeCell ref="C5:D9"/>
    <mergeCell ref="AA8:AB9"/>
    <mergeCell ref="Q8:R9"/>
    <mergeCell ref="S8:T9"/>
    <mergeCell ref="M8:N9"/>
  </mergeCells>
  <printOptions/>
  <pageMargins left="0.2" right="0.19" top="0.3" bottom="0.24" header="0.2" footer="0.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1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:T2"/>
    </sheetView>
  </sheetViews>
  <sheetFormatPr defaultColWidth="9.140625" defaultRowHeight="12.75"/>
  <cols>
    <col min="1" max="1" width="4.421875" style="7" customWidth="1"/>
    <col min="2" max="2" width="16.8515625" style="7" customWidth="1"/>
    <col min="3" max="3" width="12.140625" style="7" customWidth="1"/>
    <col min="4" max="4" width="12.57421875" style="7" customWidth="1"/>
    <col min="5" max="5" width="11.140625" style="7" customWidth="1"/>
    <col min="6" max="6" width="11.28125" style="7" customWidth="1"/>
    <col min="7" max="8" width="10.57421875" style="7" customWidth="1"/>
    <col min="9" max="9" width="12.00390625" style="7" customWidth="1"/>
    <col min="10" max="10" width="10.8515625" style="7" customWidth="1"/>
    <col min="11" max="11" width="11.00390625" style="7" customWidth="1"/>
    <col min="12" max="12" width="11.57421875" style="7" customWidth="1"/>
    <col min="13" max="13" width="8.7109375" style="7" customWidth="1"/>
    <col min="14" max="14" width="7.8515625" style="7" customWidth="1"/>
    <col min="15" max="15" width="8.140625" style="7" customWidth="1"/>
    <col min="16" max="16" width="7.57421875" style="7" customWidth="1"/>
    <col min="17" max="17" width="8.140625" style="7" customWidth="1"/>
    <col min="18" max="18" width="7.57421875" style="7" customWidth="1"/>
    <col min="19" max="20" width="5.00390625" style="7" customWidth="1"/>
    <col min="21" max="21" width="10.140625" style="7" customWidth="1"/>
    <col min="22" max="22" width="8.00390625" style="7" customWidth="1"/>
    <col min="23" max="23" width="10.8515625" style="7" customWidth="1"/>
    <col min="24" max="24" width="10.00390625" style="7" customWidth="1"/>
    <col min="25" max="25" width="10.140625" style="7" customWidth="1"/>
    <col min="26" max="26" width="10.140625" style="7" bestFit="1" customWidth="1"/>
    <col min="27" max="28" width="7.8515625" style="7" customWidth="1"/>
    <col min="29" max="29" width="9.57421875" style="7" customWidth="1"/>
    <col min="30" max="30" width="7.57421875" style="7" customWidth="1"/>
    <col min="31" max="31" width="8.57421875" style="7" customWidth="1"/>
    <col min="32" max="32" width="10.140625" style="7" bestFit="1" customWidth="1"/>
    <col min="33" max="33" width="8.57421875" style="7" customWidth="1"/>
    <col min="34" max="34" width="9.421875" style="7" customWidth="1"/>
    <col min="35" max="36" width="6.57421875" style="7" customWidth="1"/>
    <col min="37" max="37" width="8.7109375" style="7" customWidth="1"/>
    <col min="38" max="39" width="9.00390625" style="7" customWidth="1"/>
    <col min="40" max="40" width="10.57421875" style="7" bestFit="1" customWidth="1"/>
    <col min="41" max="41" width="11.421875" style="7" bestFit="1" customWidth="1"/>
    <col min="42" max="42" width="10.8515625" style="7" bestFit="1" customWidth="1"/>
    <col min="43" max="43" width="10.7109375" style="7" bestFit="1" customWidth="1"/>
    <col min="44" max="44" width="10.8515625" style="7" bestFit="1" customWidth="1"/>
    <col min="45" max="46" width="10.421875" style="7" bestFit="1" customWidth="1"/>
    <col min="47" max="48" width="11.00390625" style="7" bestFit="1" customWidth="1"/>
    <col min="49" max="49" width="10.7109375" style="7" bestFit="1" customWidth="1"/>
    <col min="50" max="50" width="10.8515625" style="7" bestFit="1" customWidth="1"/>
    <col min="51" max="52" width="11.00390625" style="7" bestFit="1" customWidth="1"/>
    <col min="53" max="16384" width="9.140625" style="7" customWidth="1"/>
  </cols>
  <sheetData>
    <row r="1" spans="1:52" ht="17.25">
      <c r="A1" s="75" t="s">
        <v>154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ht="49.5" customHeight="1">
      <c r="A2" s="76" t="s">
        <v>198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19"/>
      <c r="AT2" s="19"/>
      <c r="AU2" s="19"/>
      <c r="AV2" s="19"/>
      <c r="AW2" s="19"/>
      <c r="AX2" s="19"/>
      <c r="AY2" s="19"/>
      <c r="AZ2" s="19"/>
    </row>
    <row r="3" spans="2:44" ht="13.5">
      <c r="B3" s="20"/>
      <c r="C3" s="20"/>
      <c r="D3" s="20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107" t="s">
        <v>11</v>
      </c>
      <c r="T3" s="107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</row>
    <row r="4" spans="1:52" ht="12.75" customHeight="1">
      <c r="A4" s="132" t="s">
        <v>186</v>
      </c>
      <c r="B4" s="121" t="s">
        <v>153</v>
      </c>
      <c r="C4" s="133" t="s">
        <v>160</v>
      </c>
      <c r="D4" s="134"/>
      <c r="E4" s="134"/>
      <c r="F4" s="134"/>
      <c r="G4" s="134"/>
      <c r="H4" s="135"/>
      <c r="I4" s="139" t="s">
        <v>161</v>
      </c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1"/>
    </row>
    <row r="5" spans="1:52" ht="94.5" customHeight="1">
      <c r="A5" s="132"/>
      <c r="B5" s="122"/>
      <c r="C5" s="136"/>
      <c r="D5" s="137"/>
      <c r="E5" s="137"/>
      <c r="F5" s="137"/>
      <c r="G5" s="137"/>
      <c r="H5" s="138"/>
      <c r="I5" s="142" t="s">
        <v>195</v>
      </c>
      <c r="J5" s="143"/>
      <c r="K5" s="143"/>
      <c r="L5" s="144"/>
      <c r="M5" s="142" t="s">
        <v>162</v>
      </c>
      <c r="N5" s="143"/>
      <c r="O5" s="143"/>
      <c r="P5" s="144"/>
      <c r="Q5" s="142" t="s">
        <v>163</v>
      </c>
      <c r="R5" s="143"/>
      <c r="S5" s="143"/>
      <c r="T5" s="144"/>
      <c r="U5" s="119" t="s">
        <v>164</v>
      </c>
      <c r="V5" s="148"/>
      <c r="W5" s="148"/>
      <c r="X5" s="120"/>
      <c r="Y5" s="119" t="s">
        <v>165</v>
      </c>
      <c r="Z5" s="148"/>
      <c r="AA5" s="148"/>
      <c r="AB5" s="120"/>
      <c r="AC5" s="119" t="s">
        <v>166</v>
      </c>
      <c r="AD5" s="148"/>
      <c r="AE5" s="148"/>
      <c r="AF5" s="120"/>
      <c r="AG5" s="119" t="s">
        <v>167</v>
      </c>
      <c r="AH5" s="148"/>
      <c r="AI5" s="148"/>
      <c r="AJ5" s="120"/>
      <c r="AK5" s="119" t="s">
        <v>168</v>
      </c>
      <c r="AL5" s="148"/>
      <c r="AM5" s="148"/>
      <c r="AN5" s="120"/>
      <c r="AO5" s="145" t="s">
        <v>169</v>
      </c>
      <c r="AP5" s="146"/>
      <c r="AQ5" s="146"/>
      <c r="AR5" s="147"/>
      <c r="AS5" s="145" t="s">
        <v>170</v>
      </c>
      <c r="AT5" s="146"/>
      <c r="AU5" s="146"/>
      <c r="AV5" s="147"/>
      <c r="AW5" s="145" t="s">
        <v>171</v>
      </c>
      <c r="AX5" s="146"/>
      <c r="AY5" s="146"/>
      <c r="AZ5" s="147"/>
    </row>
    <row r="6" spans="1:52" ht="33" customHeight="1">
      <c r="A6" s="132"/>
      <c r="B6" s="122"/>
      <c r="C6" s="139" t="s">
        <v>156</v>
      </c>
      <c r="D6" s="141"/>
      <c r="E6" s="139" t="s">
        <v>157</v>
      </c>
      <c r="F6" s="141"/>
      <c r="G6" s="139" t="s">
        <v>135</v>
      </c>
      <c r="H6" s="141"/>
      <c r="I6" s="139" t="s">
        <v>158</v>
      </c>
      <c r="J6" s="141"/>
      <c r="K6" s="139" t="s">
        <v>159</v>
      </c>
      <c r="L6" s="141"/>
      <c r="M6" s="139" t="s">
        <v>158</v>
      </c>
      <c r="N6" s="141"/>
      <c r="O6" s="139" t="s">
        <v>159</v>
      </c>
      <c r="P6" s="141"/>
      <c r="Q6" s="139" t="s">
        <v>158</v>
      </c>
      <c r="R6" s="141"/>
      <c r="S6" s="139" t="s">
        <v>159</v>
      </c>
      <c r="T6" s="141"/>
      <c r="U6" s="139" t="s">
        <v>158</v>
      </c>
      <c r="V6" s="141"/>
      <c r="W6" s="139" t="s">
        <v>159</v>
      </c>
      <c r="X6" s="141"/>
      <c r="Y6" s="139" t="s">
        <v>158</v>
      </c>
      <c r="Z6" s="141"/>
      <c r="AA6" s="139" t="s">
        <v>159</v>
      </c>
      <c r="AB6" s="141"/>
      <c r="AC6" s="139" t="s">
        <v>158</v>
      </c>
      <c r="AD6" s="141"/>
      <c r="AE6" s="139" t="s">
        <v>159</v>
      </c>
      <c r="AF6" s="141"/>
      <c r="AG6" s="139" t="s">
        <v>158</v>
      </c>
      <c r="AH6" s="141"/>
      <c r="AI6" s="139" t="s">
        <v>159</v>
      </c>
      <c r="AJ6" s="141"/>
      <c r="AK6" s="139" t="s">
        <v>158</v>
      </c>
      <c r="AL6" s="141"/>
      <c r="AM6" s="139" t="s">
        <v>159</v>
      </c>
      <c r="AN6" s="141"/>
      <c r="AO6" s="139" t="s">
        <v>158</v>
      </c>
      <c r="AP6" s="141"/>
      <c r="AQ6" s="139" t="s">
        <v>159</v>
      </c>
      <c r="AR6" s="141"/>
      <c r="AS6" s="139" t="s">
        <v>158</v>
      </c>
      <c r="AT6" s="141"/>
      <c r="AU6" s="139" t="s">
        <v>159</v>
      </c>
      <c r="AV6" s="141"/>
      <c r="AW6" s="139" t="s">
        <v>158</v>
      </c>
      <c r="AX6" s="141"/>
      <c r="AY6" s="139" t="s">
        <v>159</v>
      </c>
      <c r="AZ6" s="141"/>
    </row>
    <row r="7" spans="1:52" ht="64.5" customHeight="1">
      <c r="A7" s="132"/>
      <c r="B7" s="122"/>
      <c r="C7" s="42" t="s">
        <v>172</v>
      </c>
      <c r="D7" s="43" t="s">
        <v>13</v>
      </c>
      <c r="E7" s="42" t="s">
        <v>172</v>
      </c>
      <c r="F7" s="43" t="s">
        <v>173</v>
      </c>
      <c r="G7" s="44" t="s">
        <v>172</v>
      </c>
      <c r="H7" s="45" t="s">
        <v>174</v>
      </c>
      <c r="I7" s="42" t="s">
        <v>172</v>
      </c>
      <c r="J7" s="43" t="s">
        <v>174</v>
      </c>
      <c r="K7" s="44" t="s">
        <v>172</v>
      </c>
      <c r="L7" s="45" t="s">
        <v>174</v>
      </c>
      <c r="M7" s="42" t="s">
        <v>172</v>
      </c>
      <c r="N7" s="43" t="s">
        <v>174</v>
      </c>
      <c r="O7" s="44" t="s">
        <v>172</v>
      </c>
      <c r="P7" s="45" t="s">
        <v>174</v>
      </c>
      <c r="Q7" s="42" t="s">
        <v>172</v>
      </c>
      <c r="R7" s="43" t="s">
        <v>174</v>
      </c>
      <c r="S7" s="44" t="s">
        <v>172</v>
      </c>
      <c r="T7" s="45" t="s">
        <v>13</v>
      </c>
      <c r="U7" s="42" t="s">
        <v>172</v>
      </c>
      <c r="V7" s="43" t="s">
        <v>174</v>
      </c>
      <c r="W7" s="44" t="s">
        <v>172</v>
      </c>
      <c r="X7" s="45" t="s">
        <v>174</v>
      </c>
      <c r="Y7" s="42" t="s">
        <v>172</v>
      </c>
      <c r="Z7" s="43" t="s">
        <v>174</v>
      </c>
      <c r="AA7" s="44" t="s">
        <v>172</v>
      </c>
      <c r="AB7" s="45" t="s">
        <v>174</v>
      </c>
      <c r="AC7" s="42" t="s">
        <v>172</v>
      </c>
      <c r="AD7" s="43" t="s">
        <v>174</v>
      </c>
      <c r="AE7" s="44" t="s">
        <v>172</v>
      </c>
      <c r="AF7" s="45" t="s">
        <v>174</v>
      </c>
      <c r="AG7" s="42" t="s">
        <v>172</v>
      </c>
      <c r="AH7" s="43" t="s">
        <v>174</v>
      </c>
      <c r="AI7" s="44" t="s">
        <v>172</v>
      </c>
      <c r="AJ7" s="45" t="s">
        <v>174</v>
      </c>
      <c r="AK7" s="42" t="s">
        <v>172</v>
      </c>
      <c r="AL7" s="43" t="s">
        <v>174</v>
      </c>
      <c r="AM7" s="44" t="s">
        <v>172</v>
      </c>
      <c r="AN7" s="45" t="s">
        <v>174</v>
      </c>
      <c r="AO7" s="42" t="s">
        <v>172</v>
      </c>
      <c r="AP7" s="43" t="s">
        <v>174</v>
      </c>
      <c r="AQ7" s="44" t="s">
        <v>172</v>
      </c>
      <c r="AR7" s="45" t="s">
        <v>174</v>
      </c>
      <c r="AS7" s="42" t="s">
        <v>172</v>
      </c>
      <c r="AT7" s="43" t="s">
        <v>174</v>
      </c>
      <c r="AU7" s="44" t="s">
        <v>172</v>
      </c>
      <c r="AV7" s="45" t="s">
        <v>174</v>
      </c>
      <c r="AW7" s="42" t="s">
        <v>172</v>
      </c>
      <c r="AX7" s="43" t="s">
        <v>174</v>
      </c>
      <c r="AY7" s="44" t="s">
        <v>172</v>
      </c>
      <c r="AZ7" s="45" t="s">
        <v>174</v>
      </c>
    </row>
    <row r="8" spans="1:52" ht="12.75" customHeight="1">
      <c r="A8" s="46"/>
      <c r="B8" s="47">
        <v>1</v>
      </c>
      <c r="C8" s="47">
        <v>2</v>
      </c>
      <c r="D8" s="47">
        <v>3</v>
      </c>
      <c r="E8" s="47">
        <v>4</v>
      </c>
      <c r="F8" s="47">
        <v>5</v>
      </c>
      <c r="G8" s="47">
        <v>6</v>
      </c>
      <c r="H8" s="47">
        <v>7</v>
      </c>
      <c r="I8" s="48">
        <v>8</v>
      </c>
      <c r="J8" s="47">
        <v>9</v>
      </c>
      <c r="K8" s="47">
        <v>10</v>
      </c>
      <c r="L8" s="47">
        <v>11</v>
      </c>
      <c r="M8" s="47">
        <v>12</v>
      </c>
      <c r="N8" s="47">
        <v>13</v>
      </c>
      <c r="O8" s="47">
        <v>14</v>
      </c>
      <c r="P8" s="47">
        <v>15</v>
      </c>
      <c r="Q8" s="47">
        <v>16</v>
      </c>
      <c r="R8" s="47">
        <v>17</v>
      </c>
      <c r="S8" s="47">
        <v>18</v>
      </c>
      <c r="T8" s="47">
        <v>19</v>
      </c>
      <c r="U8" s="47">
        <v>20</v>
      </c>
      <c r="V8" s="47">
        <v>21</v>
      </c>
      <c r="W8" s="47">
        <v>22</v>
      </c>
      <c r="X8" s="47">
        <v>23</v>
      </c>
      <c r="Y8" s="47">
        <v>24</v>
      </c>
      <c r="Z8" s="47">
        <v>25</v>
      </c>
      <c r="AA8" s="47">
        <v>26</v>
      </c>
      <c r="AB8" s="47">
        <v>27</v>
      </c>
      <c r="AC8" s="47">
        <v>28</v>
      </c>
      <c r="AD8" s="47">
        <v>29</v>
      </c>
      <c r="AE8" s="47">
        <v>30</v>
      </c>
      <c r="AF8" s="47">
        <v>31</v>
      </c>
      <c r="AG8" s="47">
        <v>32</v>
      </c>
      <c r="AH8" s="47">
        <v>33</v>
      </c>
      <c r="AI8" s="47">
        <v>34</v>
      </c>
      <c r="AJ8" s="47">
        <v>35</v>
      </c>
      <c r="AK8" s="47">
        <v>36</v>
      </c>
      <c r="AL8" s="47">
        <v>37</v>
      </c>
      <c r="AM8" s="47">
        <v>38</v>
      </c>
      <c r="AN8" s="47">
        <v>39</v>
      </c>
      <c r="AO8" s="47">
        <v>40</v>
      </c>
      <c r="AP8" s="47">
        <v>41</v>
      </c>
      <c r="AQ8" s="47">
        <v>42</v>
      </c>
      <c r="AR8" s="47">
        <v>43</v>
      </c>
      <c r="AS8" s="47">
        <v>44</v>
      </c>
      <c r="AT8" s="47">
        <v>45</v>
      </c>
      <c r="AU8" s="47">
        <v>46</v>
      </c>
      <c r="AV8" s="47">
        <v>47</v>
      </c>
      <c r="AW8" s="47">
        <v>48</v>
      </c>
      <c r="AX8" s="47">
        <v>49</v>
      </c>
      <c r="AY8" s="47">
        <v>50</v>
      </c>
      <c r="AZ8" s="47">
        <v>51</v>
      </c>
    </row>
    <row r="9" spans="1:52" s="12" customFormat="1" ht="11.25" customHeight="1">
      <c r="A9" s="46">
        <v>1</v>
      </c>
      <c r="B9" s="1" t="s">
        <v>14</v>
      </c>
      <c r="C9" s="37">
        <f>E9+G9-AW9</f>
        <v>313249.30000000005</v>
      </c>
      <c r="D9" s="37">
        <f>F9+H9-AX9</f>
        <v>40166.543</v>
      </c>
      <c r="E9" s="49">
        <f aca="true" t="shared" si="0" ref="E9:H40">I9+M9+Q9+U9+Y9+AC9+AG9+AK9+AO9+AS9+AW9</f>
        <v>319311.4</v>
      </c>
      <c r="F9" s="49">
        <f t="shared" si="0"/>
        <v>39301.235</v>
      </c>
      <c r="G9" s="49">
        <f>K9+O9+S9+W9+AA9+AE9+AI9+AM9+AQ9+AU9+AY9</f>
        <v>9937.899999999994</v>
      </c>
      <c r="H9" s="49">
        <f>L9+P9+T9+X9+AB9+AF9+AJ9+AN9+AR9+AV9+AZ9</f>
        <v>865.3079999999998</v>
      </c>
      <c r="I9" s="73">
        <v>103549</v>
      </c>
      <c r="J9" s="73">
        <v>22645.189</v>
      </c>
      <c r="K9" s="73">
        <v>25000</v>
      </c>
      <c r="L9" s="73">
        <v>2944.7</v>
      </c>
      <c r="M9" s="73">
        <v>500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4">
        <v>1200</v>
      </c>
      <c r="V9" s="74">
        <v>0</v>
      </c>
      <c r="W9" s="74">
        <v>-70112.1</v>
      </c>
      <c r="X9" s="74">
        <v>-3076.661</v>
      </c>
      <c r="Y9" s="74">
        <v>34000</v>
      </c>
      <c r="Z9" s="74">
        <v>5700</v>
      </c>
      <c r="AA9" s="74">
        <v>0</v>
      </c>
      <c r="AB9" s="74">
        <v>0</v>
      </c>
      <c r="AC9" s="74">
        <v>1200</v>
      </c>
      <c r="AD9" s="74">
        <v>0</v>
      </c>
      <c r="AE9" s="74">
        <v>33200</v>
      </c>
      <c r="AF9" s="74">
        <v>997.269</v>
      </c>
      <c r="AG9" s="74">
        <v>0</v>
      </c>
      <c r="AH9" s="74">
        <v>0</v>
      </c>
      <c r="AI9" s="74">
        <v>0</v>
      </c>
      <c r="AJ9" s="74">
        <v>0</v>
      </c>
      <c r="AK9" s="74">
        <v>18800</v>
      </c>
      <c r="AL9" s="74">
        <v>1708.899</v>
      </c>
      <c r="AM9" s="74">
        <v>3150</v>
      </c>
      <c r="AN9" s="74">
        <v>0</v>
      </c>
      <c r="AO9" s="74">
        <v>132762.4</v>
      </c>
      <c r="AP9" s="74">
        <v>7227.147</v>
      </c>
      <c r="AQ9" s="74">
        <v>18700</v>
      </c>
      <c r="AR9" s="74">
        <v>0</v>
      </c>
      <c r="AS9" s="74">
        <v>11300</v>
      </c>
      <c r="AT9" s="74">
        <v>2020</v>
      </c>
      <c r="AU9" s="74">
        <v>0</v>
      </c>
      <c r="AV9" s="74">
        <v>0</v>
      </c>
      <c r="AW9" s="74">
        <v>16000</v>
      </c>
      <c r="AX9" s="74">
        <v>0</v>
      </c>
      <c r="AY9" s="74">
        <v>0</v>
      </c>
      <c r="AZ9" s="74">
        <v>0</v>
      </c>
    </row>
    <row r="10" spans="1:52" s="15" customFormat="1" ht="11.25" customHeight="1">
      <c r="A10" s="46">
        <v>2</v>
      </c>
      <c r="B10" s="1" t="s">
        <v>15</v>
      </c>
      <c r="C10" s="37">
        <f aca="true" t="shared" si="1" ref="C10:D73">E10+G10-AW10</f>
        <v>29559.3</v>
      </c>
      <c r="D10" s="37">
        <f t="shared" si="1"/>
        <v>5196.645</v>
      </c>
      <c r="E10" s="49">
        <f t="shared" si="0"/>
        <v>28960</v>
      </c>
      <c r="F10" s="49">
        <f t="shared" si="0"/>
        <v>5196.645</v>
      </c>
      <c r="G10" s="49">
        <f t="shared" si="0"/>
        <v>2049.3</v>
      </c>
      <c r="H10" s="49">
        <f t="shared" si="0"/>
        <v>0</v>
      </c>
      <c r="I10" s="73">
        <v>20279.3</v>
      </c>
      <c r="J10" s="73">
        <v>4182.395</v>
      </c>
      <c r="K10" s="73">
        <v>750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4">
        <v>0</v>
      </c>
      <c r="V10" s="74">
        <v>0</v>
      </c>
      <c r="W10" s="74">
        <v>1299.3</v>
      </c>
      <c r="X10" s="74">
        <v>0</v>
      </c>
      <c r="Y10" s="74">
        <v>272.7</v>
      </c>
      <c r="Z10" s="74">
        <v>0</v>
      </c>
      <c r="AA10" s="74">
        <v>0</v>
      </c>
      <c r="AB10" s="74">
        <v>0</v>
      </c>
      <c r="AC10" s="74">
        <v>100</v>
      </c>
      <c r="AD10" s="74">
        <v>0</v>
      </c>
      <c r="AE10" s="74">
        <v>0</v>
      </c>
      <c r="AF10" s="74">
        <v>0</v>
      </c>
      <c r="AG10" s="74">
        <v>0</v>
      </c>
      <c r="AH10" s="74">
        <v>0</v>
      </c>
      <c r="AI10" s="74">
        <v>0</v>
      </c>
      <c r="AJ10" s="74">
        <v>0</v>
      </c>
      <c r="AK10" s="74">
        <v>100</v>
      </c>
      <c r="AL10" s="74">
        <v>0</v>
      </c>
      <c r="AM10" s="74">
        <v>0</v>
      </c>
      <c r="AN10" s="74">
        <v>0</v>
      </c>
      <c r="AO10" s="74">
        <v>5808</v>
      </c>
      <c r="AP10" s="74">
        <v>874.25</v>
      </c>
      <c r="AQ10" s="74">
        <v>0</v>
      </c>
      <c r="AR10" s="74">
        <v>0</v>
      </c>
      <c r="AS10" s="74">
        <v>950</v>
      </c>
      <c r="AT10" s="74">
        <v>140</v>
      </c>
      <c r="AU10" s="74">
        <v>0</v>
      </c>
      <c r="AV10" s="74">
        <v>0</v>
      </c>
      <c r="AW10" s="74">
        <v>1450</v>
      </c>
      <c r="AX10" s="74">
        <v>0</v>
      </c>
      <c r="AY10" s="74">
        <v>0</v>
      </c>
      <c r="AZ10" s="74">
        <v>0</v>
      </c>
    </row>
    <row r="11" spans="1:52" s="15" customFormat="1" ht="11.25" customHeight="1">
      <c r="A11" s="46">
        <v>3</v>
      </c>
      <c r="B11" s="1" t="s">
        <v>16</v>
      </c>
      <c r="C11" s="37">
        <f t="shared" si="1"/>
        <v>7594.4</v>
      </c>
      <c r="D11" s="37">
        <f t="shared" si="1"/>
        <v>672.5</v>
      </c>
      <c r="E11" s="49">
        <f t="shared" si="0"/>
        <v>5502</v>
      </c>
      <c r="F11" s="49">
        <f t="shared" si="0"/>
        <v>672.5</v>
      </c>
      <c r="G11" s="49">
        <f t="shared" si="0"/>
        <v>2792.4</v>
      </c>
      <c r="H11" s="49">
        <f t="shared" si="0"/>
        <v>0</v>
      </c>
      <c r="I11" s="73">
        <v>4702</v>
      </c>
      <c r="J11" s="73">
        <v>672.5</v>
      </c>
      <c r="K11" s="73">
        <v>250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4">
        <v>0</v>
      </c>
      <c r="V11" s="74">
        <v>0</v>
      </c>
      <c r="W11" s="74">
        <v>2542.4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v>0</v>
      </c>
      <c r="AD11" s="74">
        <v>0</v>
      </c>
      <c r="AE11" s="74">
        <v>0</v>
      </c>
      <c r="AF11" s="74">
        <v>0</v>
      </c>
      <c r="AG11" s="74">
        <v>0</v>
      </c>
      <c r="AH11" s="74">
        <v>0</v>
      </c>
      <c r="AI11" s="74">
        <v>0</v>
      </c>
      <c r="AJ11" s="74">
        <v>0</v>
      </c>
      <c r="AK11" s="74">
        <v>0</v>
      </c>
      <c r="AL11" s="74">
        <v>0</v>
      </c>
      <c r="AM11" s="74">
        <v>0</v>
      </c>
      <c r="AN11" s="74">
        <v>0</v>
      </c>
      <c r="AO11" s="74">
        <v>0</v>
      </c>
      <c r="AP11" s="74">
        <v>0</v>
      </c>
      <c r="AQ11" s="74">
        <v>0</v>
      </c>
      <c r="AR11" s="74">
        <v>0</v>
      </c>
      <c r="AS11" s="74">
        <v>100</v>
      </c>
      <c r="AT11" s="74">
        <v>0</v>
      </c>
      <c r="AU11" s="74">
        <v>0</v>
      </c>
      <c r="AV11" s="74">
        <v>0</v>
      </c>
      <c r="AW11" s="74">
        <v>700</v>
      </c>
      <c r="AX11" s="74">
        <v>0</v>
      </c>
      <c r="AY11" s="74">
        <v>0</v>
      </c>
      <c r="AZ11" s="74">
        <v>0</v>
      </c>
    </row>
    <row r="12" spans="1:52" s="15" customFormat="1" ht="11.25" customHeight="1">
      <c r="A12" s="46">
        <v>4</v>
      </c>
      <c r="B12" s="1" t="s">
        <v>17</v>
      </c>
      <c r="C12" s="37">
        <f t="shared" si="1"/>
        <v>16826.5</v>
      </c>
      <c r="D12" s="37">
        <f t="shared" si="1"/>
        <v>2934.078</v>
      </c>
      <c r="E12" s="49">
        <f t="shared" si="0"/>
        <v>16607.8</v>
      </c>
      <c r="F12" s="49">
        <f t="shared" si="0"/>
        <v>2934.078</v>
      </c>
      <c r="G12" s="49">
        <f t="shared" si="0"/>
        <v>1068.7</v>
      </c>
      <c r="H12" s="49">
        <f t="shared" si="0"/>
        <v>0</v>
      </c>
      <c r="I12" s="73">
        <v>12602.8</v>
      </c>
      <c r="J12" s="73">
        <v>2804.078</v>
      </c>
      <c r="K12" s="73">
        <v>1068.7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4">
        <v>600</v>
      </c>
      <c r="V12" s="74">
        <v>0</v>
      </c>
      <c r="W12" s="74">
        <v>-1700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v>955</v>
      </c>
      <c r="AD12" s="74">
        <v>0</v>
      </c>
      <c r="AE12" s="74">
        <v>0</v>
      </c>
      <c r="AF12" s="74"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200</v>
      </c>
      <c r="AL12" s="74">
        <v>0</v>
      </c>
      <c r="AM12" s="74">
        <v>1700</v>
      </c>
      <c r="AN12" s="74"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v>1400</v>
      </c>
      <c r="AT12" s="74">
        <v>130</v>
      </c>
      <c r="AU12" s="74">
        <v>0</v>
      </c>
      <c r="AV12" s="74">
        <v>0</v>
      </c>
      <c r="AW12" s="74">
        <v>850</v>
      </c>
      <c r="AX12" s="74">
        <v>0</v>
      </c>
      <c r="AY12" s="74">
        <v>0</v>
      </c>
      <c r="AZ12" s="74">
        <v>0</v>
      </c>
    </row>
    <row r="13" spans="1:52" s="15" customFormat="1" ht="11.25" customHeight="1">
      <c r="A13" s="46">
        <v>5</v>
      </c>
      <c r="B13" s="1" t="s">
        <v>18</v>
      </c>
      <c r="C13" s="37">
        <f t="shared" si="1"/>
        <v>20312.3</v>
      </c>
      <c r="D13" s="37">
        <f t="shared" si="1"/>
        <v>3532.5</v>
      </c>
      <c r="E13" s="49">
        <f t="shared" si="0"/>
        <v>19636</v>
      </c>
      <c r="F13" s="49">
        <f t="shared" si="0"/>
        <v>3532.5</v>
      </c>
      <c r="G13" s="49">
        <f t="shared" si="0"/>
        <v>1776.3</v>
      </c>
      <c r="H13" s="49">
        <f t="shared" si="0"/>
        <v>0</v>
      </c>
      <c r="I13" s="73">
        <v>16774.1</v>
      </c>
      <c r="J13" s="73">
        <v>2992.5</v>
      </c>
      <c r="K13" s="73">
        <v>1776.3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v>1761.9</v>
      </c>
      <c r="AT13" s="74">
        <v>540</v>
      </c>
      <c r="AU13" s="74">
        <v>0</v>
      </c>
      <c r="AV13" s="74">
        <v>0</v>
      </c>
      <c r="AW13" s="74">
        <v>1100</v>
      </c>
      <c r="AX13" s="74">
        <v>0</v>
      </c>
      <c r="AY13" s="74">
        <v>0</v>
      </c>
      <c r="AZ13" s="74">
        <v>0</v>
      </c>
    </row>
    <row r="14" spans="1:52" s="15" customFormat="1" ht="11.25" customHeight="1">
      <c r="A14" s="46">
        <v>6</v>
      </c>
      <c r="B14" s="1" t="s">
        <v>19</v>
      </c>
      <c r="C14" s="37">
        <f t="shared" si="1"/>
        <v>30449.2</v>
      </c>
      <c r="D14" s="37">
        <f t="shared" si="1"/>
        <v>5613.906</v>
      </c>
      <c r="E14" s="49">
        <f t="shared" si="0"/>
        <v>28960.1</v>
      </c>
      <c r="F14" s="49">
        <f t="shared" si="0"/>
        <v>5058.906</v>
      </c>
      <c r="G14" s="49">
        <f t="shared" si="0"/>
        <v>3149.2</v>
      </c>
      <c r="H14" s="49">
        <f t="shared" si="0"/>
        <v>555</v>
      </c>
      <c r="I14" s="73">
        <v>23450</v>
      </c>
      <c r="J14" s="73">
        <v>4948.906</v>
      </c>
      <c r="K14" s="73">
        <v>5349.2</v>
      </c>
      <c r="L14" s="73">
        <v>555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4">
        <v>600</v>
      </c>
      <c r="V14" s="74">
        <v>0</v>
      </c>
      <c r="W14" s="74">
        <v>-5200</v>
      </c>
      <c r="X14" s="74">
        <v>0</v>
      </c>
      <c r="Y14" s="74">
        <v>400</v>
      </c>
      <c r="Z14" s="74">
        <v>0</v>
      </c>
      <c r="AA14" s="74">
        <v>0</v>
      </c>
      <c r="AB14" s="74">
        <v>0</v>
      </c>
      <c r="AC14" s="74">
        <v>0</v>
      </c>
      <c r="AD14" s="74">
        <v>0</v>
      </c>
      <c r="AE14" s="74">
        <v>3000</v>
      </c>
      <c r="AF14" s="74"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450</v>
      </c>
      <c r="AL14" s="74">
        <v>0</v>
      </c>
      <c r="AM14" s="74">
        <v>0</v>
      </c>
      <c r="AN14" s="74">
        <v>0</v>
      </c>
      <c r="AO14" s="74">
        <v>1200</v>
      </c>
      <c r="AP14" s="74">
        <v>0</v>
      </c>
      <c r="AQ14" s="74">
        <v>0</v>
      </c>
      <c r="AR14" s="74">
        <v>0</v>
      </c>
      <c r="AS14" s="74">
        <v>1200</v>
      </c>
      <c r="AT14" s="74">
        <v>110</v>
      </c>
      <c r="AU14" s="74">
        <v>0</v>
      </c>
      <c r="AV14" s="74">
        <v>0</v>
      </c>
      <c r="AW14" s="74">
        <v>1660.1</v>
      </c>
      <c r="AX14" s="74">
        <v>0</v>
      </c>
      <c r="AY14" s="74">
        <v>0</v>
      </c>
      <c r="AZ14" s="74">
        <v>0</v>
      </c>
    </row>
    <row r="15" spans="1:52" s="15" customFormat="1" ht="11.25" customHeight="1">
      <c r="A15" s="46">
        <v>7</v>
      </c>
      <c r="B15" s="1" t="s">
        <v>20</v>
      </c>
      <c r="C15" s="37">
        <f t="shared" si="1"/>
        <v>13018.8</v>
      </c>
      <c r="D15" s="37">
        <f t="shared" si="1"/>
        <v>1587.97</v>
      </c>
      <c r="E15" s="49">
        <f t="shared" si="0"/>
        <v>14506.8</v>
      </c>
      <c r="F15" s="49">
        <f t="shared" si="0"/>
        <v>1587.97</v>
      </c>
      <c r="G15" s="49">
        <f t="shared" si="0"/>
        <v>12</v>
      </c>
      <c r="H15" s="49">
        <f t="shared" si="0"/>
        <v>0</v>
      </c>
      <c r="I15" s="73">
        <v>11806.8</v>
      </c>
      <c r="J15" s="73">
        <v>1517.97</v>
      </c>
      <c r="K15" s="73">
        <v>20000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4">
        <v>0</v>
      </c>
      <c r="V15" s="74">
        <v>0</v>
      </c>
      <c r="W15" s="74">
        <v>-84988</v>
      </c>
      <c r="X15" s="74">
        <v>0</v>
      </c>
      <c r="Y15" s="74">
        <v>200</v>
      </c>
      <c r="Z15" s="74">
        <v>0</v>
      </c>
      <c r="AA15" s="74">
        <v>0</v>
      </c>
      <c r="AB15" s="74">
        <v>0</v>
      </c>
      <c r="AC15" s="74">
        <v>0</v>
      </c>
      <c r="AD15" s="74">
        <v>0</v>
      </c>
      <c r="AE15" s="74">
        <v>15000</v>
      </c>
      <c r="AF15" s="74"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4">
        <v>25000</v>
      </c>
      <c r="AN15" s="74">
        <v>0</v>
      </c>
      <c r="AO15" s="74">
        <v>600</v>
      </c>
      <c r="AP15" s="74">
        <v>0</v>
      </c>
      <c r="AQ15" s="74">
        <v>25000</v>
      </c>
      <c r="AR15" s="74">
        <v>0</v>
      </c>
      <c r="AS15" s="74">
        <v>400</v>
      </c>
      <c r="AT15" s="74">
        <v>70</v>
      </c>
      <c r="AU15" s="74">
        <v>0</v>
      </c>
      <c r="AV15" s="74">
        <v>0</v>
      </c>
      <c r="AW15" s="74">
        <v>1500</v>
      </c>
      <c r="AX15" s="74">
        <v>0</v>
      </c>
      <c r="AY15" s="74">
        <v>0</v>
      </c>
      <c r="AZ15" s="74">
        <v>0</v>
      </c>
    </row>
    <row r="16" spans="1:52" s="15" customFormat="1" ht="11.25" customHeight="1">
      <c r="A16" s="46">
        <v>8</v>
      </c>
      <c r="B16" s="1" t="s">
        <v>21</v>
      </c>
      <c r="C16" s="37">
        <f t="shared" si="1"/>
        <v>24321.1</v>
      </c>
      <c r="D16" s="37">
        <f t="shared" si="1"/>
        <v>4185.162</v>
      </c>
      <c r="E16" s="49">
        <f t="shared" si="0"/>
        <v>21888</v>
      </c>
      <c r="F16" s="49">
        <f t="shared" si="0"/>
        <v>4185.162</v>
      </c>
      <c r="G16" s="49">
        <f t="shared" si="0"/>
        <v>3833.1</v>
      </c>
      <c r="H16" s="49">
        <f t="shared" si="0"/>
        <v>0</v>
      </c>
      <c r="I16" s="73">
        <v>17888</v>
      </c>
      <c r="J16" s="73">
        <v>3887.162</v>
      </c>
      <c r="K16" s="73">
        <v>11000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4">
        <v>0</v>
      </c>
      <c r="V16" s="74">
        <v>0</v>
      </c>
      <c r="W16" s="74">
        <v>-7600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300</v>
      </c>
      <c r="AL16" s="74">
        <v>0</v>
      </c>
      <c r="AM16" s="74">
        <v>433.1</v>
      </c>
      <c r="AN16" s="74">
        <v>0</v>
      </c>
      <c r="AO16" s="74">
        <v>800</v>
      </c>
      <c r="AP16" s="74">
        <v>123</v>
      </c>
      <c r="AQ16" s="74">
        <v>0</v>
      </c>
      <c r="AR16" s="74">
        <v>0</v>
      </c>
      <c r="AS16" s="74">
        <v>1500</v>
      </c>
      <c r="AT16" s="74">
        <v>175</v>
      </c>
      <c r="AU16" s="74">
        <v>0</v>
      </c>
      <c r="AV16" s="74">
        <v>0</v>
      </c>
      <c r="AW16" s="74">
        <v>1400</v>
      </c>
      <c r="AX16" s="74">
        <v>0</v>
      </c>
      <c r="AY16" s="74">
        <v>0</v>
      </c>
      <c r="AZ16" s="74">
        <v>0</v>
      </c>
    </row>
    <row r="17" spans="1:52" s="15" customFormat="1" ht="11.25" customHeight="1">
      <c r="A17" s="46">
        <v>9</v>
      </c>
      <c r="B17" s="1" t="s">
        <v>22</v>
      </c>
      <c r="C17" s="37">
        <f t="shared" si="1"/>
        <v>15589.2</v>
      </c>
      <c r="D17" s="37">
        <f t="shared" si="1"/>
        <v>2538.79</v>
      </c>
      <c r="E17" s="49">
        <f t="shared" si="0"/>
        <v>14617.300000000001</v>
      </c>
      <c r="F17" s="49">
        <f t="shared" si="0"/>
        <v>2628.5</v>
      </c>
      <c r="G17" s="49">
        <f t="shared" si="0"/>
        <v>2853.6</v>
      </c>
      <c r="H17" s="49">
        <f t="shared" si="0"/>
        <v>-89.71</v>
      </c>
      <c r="I17" s="73">
        <v>11935.6</v>
      </c>
      <c r="J17" s="73">
        <v>2628.5</v>
      </c>
      <c r="K17" s="73">
        <v>1650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4">
        <v>0</v>
      </c>
      <c r="V17" s="74">
        <v>0</v>
      </c>
      <c r="W17" s="74">
        <v>1203.6</v>
      </c>
      <c r="X17" s="74">
        <v>-89.71</v>
      </c>
      <c r="Y17" s="74">
        <v>0</v>
      </c>
      <c r="Z17" s="74">
        <v>0</v>
      </c>
      <c r="AA17" s="74">
        <v>0</v>
      </c>
      <c r="AB17" s="74">
        <v>0</v>
      </c>
      <c r="AC17" s="74">
        <v>50</v>
      </c>
      <c r="AD17" s="74">
        <v>0</v>
      </c>
      <c r="AE17" s="74">
        <v>0</v>
      </c>
      <c r="AF17" s="74"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74">
        <v>0</v>
      </c>
      <c r="AQ17" s="74">
        <v>0</v>
      </c>
      <c r="AR17" s="74">
        <v>0</v>
      </c>
      <c r="AS17" s="74">
        <v>750</v>
      </c>
      <c r="AT17" s="74">
        <v>0</v>
      </c>
      <c r="AU17" s="74">
        <v>0</v>
      </c>
      <c r="AV17" s="74">
        <v>0</v>
      </c>
      <c r="AW17" s="74">
        <v>1881.7</v>
      </c>
      <c r="AX17" s="74">
        <v>0</v>
      </c>
      <c r="AY17" s="74">
        <v>0</v>
      </c>
      <c r="AZ17" s="74">
        <v>0</v>
      </c>
    </row>
    <row r="18" spans="1:52" s="15" customFormat="1" ht="11.25" customHeight="1">
      <c r="A18" s="46">
        <v>10</v>
      </c>
      <c r="B18" s="1" t="s">
        <v>23</v>
      </c>
      <c r="C18" s="37">
        <f t="shared" si="1"/>
        <v>81790.6</v>
      </c>
      <c r="D18" s="37">
        <f t="shared" si="1"/>
        <v>20656.904000000002</v>
      </c>
      <c r="E18" s="49">
        <f t="shared" si="0"/>
        <v>71823</v>
      </c>
      <c r="F18" s="49">
        <f t="shared" si="0"/>
        <v>10689.307</v>
      </c>
      <c r="G18" s="49">
        <f t="shared" si="0"/>
        <v>24327.6</v>
      </c>
      <c r="H18" s="49">
        <f t="shared" si="0"/>
        <v>10621.5</v>
      </c>
      <c r="I18" s="73">
        <v>31263</v>
      </c>
      <c r="J18" s="73">
        <v>5621.404</v>
      </c>
      <c r="K18" s="73">
        <v>5706.1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4">
        <v>3600</v>
      </c>
      <c r="V18" s="74">
        <v>0</v>
      </c>
      <c r="W18" s="74">
        <v>0</v>
      </c>
      <c r="X18" s="74">
        <v>0</v>
      </c>
      <c r="Y18" s="74">
        <v>1000</v>
      </c>
      <c r="Z18" s="74">
        <v>0</v>
      </c>
      <c r="AA18" s="74">
        <v>0</v>
      </c>
      <c r="AB18" s="74">
        <v>0</v>
      </c>
      <c r="AC18" s="74">
        <v>4600</v>
      </c>
      <c r="AD18" s="74">
        <v>414</v>
      </c>
      <c r="AE18" s="74">
        <v>14621.5</v>
      </c>
      <c r="AF18" s="74">
        <v>10621.5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4">
        <v>4000</v>
      </c>
      <c r="AN18" s="74">
        <v>0</v>
      </c>
      <c r="AO18" s="74">
        <v>10000</v>
      </c>
      <c r="AP18" s="74">
        <v>2000</v>
      </c>
      <c r="AQ18" s="74">
        <v>0</v>
      </c>
      <c r="AR18" s="74">
        <v>0</v>
      </c>
      <c r="AS18" s="74">
        <v>7000</v>
      </c>
      <c r="AT18" s="74">
        <v>2000</v>
      </c>
      <c r="AU18" s="74">
        <v>0</v>
      </c>
      <c r="AV18" s="74">
        <v>0</v>
      </c>
      <c r="AW18" s="74">
        <v>14360</v>
      </c>
      <c r="AX18" s="74">
        <v>653.903</v>
      </c>
      <c r="AY18" s="74">
        <v>0</v>
      </c>
      <c r="AZ18" s="74">
        <v>0</v>
      </c>
    </row>
    <row r="19" spans="1:52" s="15" customFormat="1" ht="11.25" customHeight="1">
      <c r="A19" s="46">
        <v>11</v>
      </c>
      <c r="B19" s="1" t="s">
        <v>24</v>
      </c>
      <c r="C19" s="37">
        <f t="shared" si="1"/>
        <v>3794.3</v>
      </c>
      <c r="D19" s="37">
        <f t="shared" si="1"/>
        <v>562</v>
      </c>
      <c r="E19" s="49">
        <f t="shared" si="0"/>
        <v>3700.1</v>
      </c>
      <c r="F19" s="49">
        <f t="shared" si="0"/>
        <v>468</v>
      </c>
      <c r="G19" s="49">
        <f t="shared" si="0"/>
        <v>284.20000000000005</v>
      </c>
      <c r="H19" s="49">
        <f t="shared" si="0"/>
        <v>94</v>
      </c>
      <c r="I19" s="73">
        <v>3410.1</v>
      </c>
      <c r="J19" s="73">
        <v>468</v>
      </c>
      <c r="K19" s="73">
        <v>684.2</v>
      </c>
      <c r="L19" s="73">
        <v>94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4">
        <v>0</v>
      </c>
      <c r="V19" s="74">
        <v>0</v>
      </c>
      <c r="W19" s="74">
        <v>-400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74">
        <v>0</v>
      </c>
      <c r="AQ19" s="74">
        <v>0</v>
      </c>
      <c r="AR19" s="74">
        <v>0</v>
      </c>
      <c r="AS19" s="74">
        <v>100</v>
      </c>
      <c r="AT19" s="74">
        <v>0</v>
      </c>
      <c r="AU19" s="74">
        <v>0</v>
      </c>
      <c r="AV19" s="74">
        <v>0</v>
      </c>
      <c r="AW19" s="74">
        <v>190</v>
      </c>
      <c r="AX19" s="74">
        <v>0</v>
      </c>
      <c r="AY19" s="74">
        <v>0</v>
      </c>
      <c r="AZ19" s="74">
        <v>0</v>
      </c>
    </row>
    <row r="20" spans="1:52" s="15" customFormat="1" ht="11.25" customHeight="1">
      <c r="A20" s="46">
        <v>12</v>
      </c>
      <c r="B20" s="1" t="s">
        <v>25</v>
      </c>
      <c r="C20" s="37">
        <f t="shared" si="1"/>
        <v>8177.9</v>
      </c>
      <c r="D20" s="37">
        <f t="shared" si="1"/>
        <v>1439.7</v>
      </c>
      <c r="E20" s="49">
        <f t="shared" si="0"/>
        <v>7291.7</v>
      </c>
      <c r="F20" s="49">
        <f t="shared" si="0"/>
        <v>1253.5</v>
      </c>
      <c r="G20" s="49">
        <f t="shared" si="0"/>
        <v>1286.2</v>
      </c>
      <c r="H20" s="49">
        <f t="shared" si="0"/>
        <v>186.2</v>
      </c>
      <c r="I20" s="73">
        <v>6091.7</v>
      </c>
      <c r="J20" s="73">
        <v>1253.5</v>
      </c>
      <c r="K20" s="73">
        <v>686.2</v>
      </c>
      <c r="L20" s="73">
        <v>186.2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4">
        <v>500</v>
      </c>
      <c r="V20" s="74">
        <v>0</v>
      </c>
      <c r="W20" s="74">
        <v>200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4">
        <v>0</v>
      </c>
      <c r="AD20" s="74">
        <v>0</v>
      </c>
      <c r="AE20" s="74">
        <v>400</v>
      </c>
      <c r="AF20" s="74"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150</v>
      </c>
      <c r="AL20" s="74">
        <v>0</v>
      </c>
      <c r="AM20" s="74">
        <v>0</v>
      </c>
      <c r="AN20" s="74"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v>150</v>
      </c>
      <c r="AT20" s="74">
        <v>0</v>
      </c>
      <c r="AU20" s="74">
        <v>0</v>
      </c>
      <c r="AV20" s="74">
        <v>0</v>
      </c>
      <c r="AW20" s="74">
        <v>400</v>
      </c>
      <c r="AX20" s="74">
        <v>0</v>
      </c>
      <c r="AY20" s="74">
        <v>0</v>
      </c>
      <c r="AZ20" s="74">
        <v>0</v>
      </c>
    </row>
    <row r="21" spans="1:52" s="15" customFormat="1" ht="11.25" customHeight="1">
      <c r="A21" s="46">
        <v>13</v>
      </c>
      <c r="B21" s="1" t="s">
        <v>26</v>
      </c>
      <c r="C21" s="37">
        <f t="shared" si="1"/>
        <v>61930.3</v>
      </c>
      <c r="D21" s="37">
        <f t="shared" si="1"/>
        <v>9061.145999999999</v>
      </c>
      <c r="E21" s="49">
        <f t="shared" si="0"/>
        <v>61930.3</v>
      </c>
      <c r="F21" s="49">
        <f t="shared" si="0"/>
        <v>9065.746</v>
      </c>
      <c r="G21" s="49">
        <f t="shared" si="0"/>
        <v>4000</v>
      </c>
      <c r="H21" s="49">
        <f t="shared" si="0"/>
        <v>-4.599999999999966</v>
      </c>
      <c r="I21" s="73">
        <v>36330.3</v>
      </c>
      <c r="J21" s="73">
        <v>6642.746</v>
      </c>
      <c r="K21" s="73">
        <v>5120</v>
      </c>
      <c r="L21" s="73">
        <v>700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4">
        <v>600</v>
      </c>
      <c r="V21" s="74">
        <v>0</v>
      </c>
      <c r="W21" s="74">
        <v>-4120</v>
      </c>
      <c r="X21" s="74">
        <v>-1004.9</v>
      </c>
      <c r="Y21" s="74">
        <v>2400</v>
      </c>
      <c r="Z21" s="74">
        <v>0</v>
      </c>
      <c r="AA21" s="74">
        <v>0</v>
      </c>
      <c r="AB21" s="74">
        <v>0</v>
      </c>
      <c r="AC21" s="74">
        <v>0</v>
      </c>
      <c r="AD21" s="74">
        <v>0</v>
      </c>
      <c r="AE21" s="74">
        <v>3000</v>
      </c>
      <c r="AF21" s="74">
        <v>300.3</v>
      </c>
      <c r="AG21" s="74">
        <v>0</v>
      </c>
      <c r="AH21" s="74">
        <v>0</v>
      </c>
      <c r="AI21" s="74">
        <v>0</v>
      </c>
      <c r="AJ21" s="74">
        <v>0</v>
      </c>
      <c r="AK21" s="74">
        <v>300</v>
      </c>
      <c r="AL21" s="74">
        <v>0</v>
      </c>
      <c r="AM21" s="74">
        <v>0</v>
      </c>
      <c r="AN21" s="74">
        <v>0</v>
      </c>
      <c r="AO21" s="74">
        <v>15300</v>
      </c>
      <c r="AP21" s="74">
        <v>2423</v>
      </c>
      <c r="AQ21" s="74">
        <v>0</v>
      </c>
      <c r="AR21" s="74">
        <v>0</v>
      </c>
      <c r="AS21" s="74">
        <v>3000</v>
      </c>
      <c r="AT21" s="74">
        <v>0</v>
      </c>
      <c r="AU21" s="74">
        <v>0</v>
      </c>
      <c r="AV21" s="74">
        <v>0</v>
      </c>
      <c r="AW21" s="74">
        <v>4000</v>
      </c>
      <c r="AX21" s="74">
        <v>0</v>
      </c>
      <c r="AY21" s="74">
        <v>0</v>
      </c>
      <c r="AZ21" s="74">
        <v>0</v>
      </c>
    </row>
    <row r="22" spans="1:52" s="15" customFormat="1" ht="11.25" customHeight="1">
      <c r="A22" s="46">
        <v>14</v>
      </c>
      <c r="B22" s="1" t="s">
        <v>27</v>
      </c>
      <c r="C22" s="37">
        <f t="shared" si="1"/>
        <v>75885.9</v>
      </c>
      <c r="D22" s="37">
        <f t="shared" si="1"/>
        <v>6456.85</v>
      </c>
      <c r="E22" s="49">
        <f t="shared" si="0"/>
        <v>48136.5</v>
      </c>
      <c r="F22" s="49">
        <f t="shared" si="0"/>
        <v>6456.85</v>
      </c>
      <c r="G22" s="49">
        <f t="shared" si="0"/>
        <v>30049.4</v>
      </c>
      <c r="H22" s="49">
        <f t="shared" si="0"/>
        <v>0</v>
      </c>
      <c r="I22" s="73">
        <v>26162.5</v>
      </c>
      <c r="J22" s="73">
        <v>5237.6</v>
      </c>
      <c r="K22" s="73">
        <v>15600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4">
        <v>9886.1</v>
      </c>
      <c r="V22" s="74">
        <v>0</v>
      </c>
      <c r="W22" s="74">
        <v>8239.4</v>
      </c>
      <c r="X22" s="74">
        <v>0</v>
      </c>
      <c r="Y22" s="74">
        <v>500</v>
      </c>
      <c r="Z22" s="74">
        <v>0</v>
      </c>
      <c r="AA22" s="74">
        <v>0</v>
      </c>
      <c r="AB22" s="74">
        <v>0</v>
      </c>
      <c r="AC22" s="74">
        <v>1250</v>
      </c>
      <c r="AD22" s="74">
        <v>67.5</v>
      </c>
      <c r="AE22" s="74">
        <v>6210</v>
      </c>
      <c r="AF22" s="74"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1519</v>
      </c>
      <c r="AL22" s="74">
        <v>0</v>
      </c>
      <c r="AM22" s="74">
        <v>0</v>
      </c>
      <c r="AN22" s="74">
        <v>0</v>
      </c>
      <c r="AO22" s="74">
        <v>5318.9</v>
      </c>
      <c r="AP22" s="74">
        <v>1151.75</v>
      </c>
      <c r="AQ22" s="74">
        <v>0</v>
      </c>
      <c r="AR22" s="74">
        <v>0</v>
      </c>
      <c r="AS22" s="74">
        <v>1200</v>
      </c>
      <c r="AT22" s="74">
        <v>0</v>
      </c>
      <c r="AU22" s="74">
        <v>0</v>
      </c>
      <c r="AV22" s="74">
        <v>0</v>
      </c>
      <c r="AW22" s="74">
        <v>2300</v>
      </c>
      <c r="AX22" s="74">
        <v>0</v>
      </c>
      <c r="AY22" s="74">
        <v>0</v>
      </c>
      <c r="AZ22" s="74">
        <v>0</v>
      </c>
    </row>
    <row r="23" spans="1:52" s="15" customFormat="1" ht="11.25" customHeight="1">
      <c r="A23" s="46">
        <v>15</v>
      </c>
      <c r="B23" s="1" t="s">
        <v>28</v>
      </c>
      <c r="C23" s="37">
        <f t="shared" si="1"/>
        <v>18557.699999999997</v>
      </c>
      <c r="D23" s="37">
        <f t="shared" si="1"/>
        <v>1273.036</v>
      </c>
      <c r="E23" s="49">
        <f t="shared" si="0"/>
        <v>11143.8</v>
      </c>
      <c r="F23" s="49">
        <f t="shared" si="0"/>
        <v>1312.736</v>
      </c>
      <c r="G23" s="49">
        <f t="shared" si="0"/>
        <v>8013.9</v>
      </c>
      <c r="H23" s="49">
        <f t="shared" si="0"/>
        <v>-39.7</v>
      </c>
      <c r="I23" s="73">
        <v>10493.8</v>
      </c>
      <c r="J23" s="73">
        <v>1312.736</v>
      </c>
      <c r="K23" s="73">
        <v>1200</v>
      </c>
      <c r="L23" s="73">
        <v>46.8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4">
        <v>0</v>
      </c>
      <c r="V23" s="74">
        <v>0</v>
      </c>
      <c r="W23" s="74">
        <v>5313.9</v>
      </c>
      <c r="X23" s="74">
        <v>-86.5</v>
      </c>
      <c r="Y23" s="74">
        <v>50</v>
      </c>
      <c r="Z23" s="74">
        <v>0</v>
      </c>
      <c r="AA23" s="74">
        <v>0</v>
      </c>
      <c r="AB23" s="74">
        <v>0</v>
      </c>
      <c r="AC23" s="74">
        <v>0</v>
      </c>
      <c r="AD23" s="74">
        <v>0</v>
      </c>
      <c r="AE23" s="74">
        <v>1500</v>
      </c>
      <c r="AF23" s="74"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74">
        <v>0</v>
      </c>
      <c r="AQ23" s="74">
        <v>0</v>
      </c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600</v>
      </c>
      <c r="AX23" s="74">
        <v>0</v>
      </c>
      <c r="AY23" s="74">
        <v>0</v>
      </c>
      <c r="AZ23" s="74">
        <v>0</v>
      </c>
    </row>
    <row r="24" spans="1:52" s="15" customFormat="1" ht="11.25" customHeight="1">
      <c r="A24" s="46">
        <v>16</v>
      </c>
      <c r="B24" s="1" t="s">
        <v>29</v>
      </c>
      <c r="C24" s="37">
        <f t="shared" si="1"/>
        <v>15595.400000000001</v>
      </c>
      <c r="D24" s="37">
        <f t="shared" si="1"/>
        <v>2618.4</v>
      </c>
      <c r="E24" s="49">
        <f t="shared" si="0"/>
        <v>14554.4</v>
      </c>
      <c r="F24" s="49">
        <f t="shared" si="0"/>
        <v>2043.4</v>
      </c>
      <c r="G24" s="49">
        <f t="shared" si="0"/>
        <v>1891</v>
      </c>
      <c r="H24" s="49">
        <f t="shared" si="0"/>
        <v>575</v>
      </c>
      <c r="I24" s="73">
        <v>11100</v>
      </c>
      <c r="J24" s="73">
        <v>1641</v>
      </c>
      <c r="K24" s="73">
        <v>400</v>
      </c>
      <c r="L24" s="73">
        <v>375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4">
        <v>0</v>
      </c>
      <c r="V24" s="74">
        <v>0</v>
      </c>
      <c r="W24" s="74">
        <v>-200</v>
      </c>
      <c r="X24" s="74">
        <v>200</v>
      </c>
      <c r="Y24" s="74">
        <v>200</v>
      </c>
      <c r="Z24" s="74">
        <v>0</v>
      </c>
      <c r="AA24" s="74">
        <v>0</v>
      </c>
      <c r="AB24" s="74">
        <v>0</v>
      </c>
      <c r="AC24" s="74">
        <v>1754.4</v>
      </c>
      <c r="AD24" s="74">
        <v>292.4</v>
      </c>
      <c r="AE24" s="74">
        <v>0</v>
      </c>
      <c r="AF24" s="74"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4">
        <v>300</v>
      </c>
      <c r="AN24" s="74">
        <v>0</v>
      </c>
      <c r="AO24" s="74">
        <v>0</v>
      </c>
      <c r="AP24" s="74">
        <v>0</v>
      </c>
      <c r="AQ24" s="74">
        <v>1391</v>
      </c>
      <c r="AR24" s="74">
        <v>0</v>
      </c>
      <c r="AS24" s="74">
        <v>650</v>
      </c>
      <c r="AT24" s="74">
        <v>110</v>
      </c>
      <c r="AU24" s="74">
        <v>0</v>
      </c>
      <c r="AV24" s="74">
        <v>0</v>
      </c>
      <c r="AW24" s="74">
        <v>850</v>
      </c>
      <c r="AX24" s="74">
        <v>0</v>
      </c>
      <c r="AY24" s="74">
        <v>0</v>
      </c>
      <c r="AZ24" s="74">
        <v>0</v>
      </c>
    </row>
    <row r="25" spans="1:52" s="15" customFormat="1" ht="11.25" customHeight="1">
      <c r="A25" s="46">
        <v>17</v>
      </c>
      <c r="B25" s="1" t="s">
        <v>30</v>
      </c>
      <c r="C25" s="37">
        <f t="shared" si="1"/>
        <v>20770.2</v>
      </c>
      <c r="D25" s="37">
        <f t="shared" si="1"/>
        <v>4252.375</v>
      </c>
      <c r="E25" s="49">
        <f t="shared" si="0"/>
        <v>20769</v>
      </c>
      <c r="F25" s="49">
        <f t="shared" si="0"/>
        <v>4252.375</v>
      </c>
      <c r="G25" s="49">
        <f t="shared" si="0"/>
        <v>1501.2</v>
      </c>
      <c r="H25" s="49">
        <f t="shared" si="0"/>
        <v>0</v>
      </c>
      <c r="I25" s="73">
        <v>15669</v>
      </c>
      <c r="J25" s="73">
        <v>3402.375</v>
      </c>
      <c r="K25" s="73">
        <v>1501.2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4">
        <v>2100</v>
      </c>
      <c r="V25" s="74">
        <v>700</v>
      </c>
      <c r="W25" s="74">
        <v>-2000</v>
      </c>
      <c r="X25" s="74">
        <v>0</v>
      </c>
      <c r="Y25" s="74">
        <v>0</v>
      </c>
      <c r="Z25" s="74">
        <v>0</v>
      </c>
      <c r="AA25" s="74">
        <v>0</v>
      </c>
      <c r="AB25" s="74">
        <v>0</v>
      </c>
      <c r="AC25" s="74">
        <v>0</v>
      </c>
      <c r="AD25" s="74">
        <v>0</v>
      </c>
      <c r="AE25" s="74">
        <v>2000</v>
      </c>
      <c r="AF25" s="74"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74">
        <v>0</v>
      </c>
      <c r="AQ25" s="74">
        <v>0</v>
      </c>
      <c r="AR25" s="74">
        <v>0</v>
      </c>
      <c r="AS25" s="74">
        <v>1500</v>
      </c>
      <c r="AT25" s="74">
        <v>150</v>
      </c>
      <c r="AU25" s="74">
        <v>0</v>
      </c>
      <c r="AV25" s="74">
        <v>0</v>
      </c>
      <c r="AW25" s="74">
        <v>1500</v>
      </c>
      <c r="AX25" s="74">
        <v>0</v>
      </c>
      <c r="AY25" s="74">
        <v>0</v>
      </c>
      <c r="AZ25" s="74">
        <v>0</v>
      </c>
    </row>
    <row r="26" spans="1:52" s="15" customFormat="1" ht="11.25" customHeight="1">
      <c r="A26" s="46">
        <v>18</v>
      </c>
      <c r="B26" s="1" t="s">
        <v>31</v>
      </c>
      <c r="C26" s="37">
        <f t="shared" si="1"/>
        <v>30157.800000000003</v>
      </c>
      <c r="D26" s="37">
        <f t="shared" si="1"/>
        <v>2433.05</v>
      </c>
      <c r="E26" s="49">
        <f t="shared" si="0"/>
        <v>27710.1</v>
      </c>
      <c r="F26" s="49">
        <f t="shared" si="0"/>
        <v>2433.05</v>
      </c>
      <c r="G26" s="49">
        <f t="shared" si="0"/>
        <v>7989.700000000001</v>
      </c>
      <c r="H26" s="49">
        <f t="shared" si="0"/>
        <v>0</v>
      </c>
      <c r="I26" s="73">
        <v>16668.1</v>
      </c>
      <c r="J26" s="73">
        <v>2433.05</v>
      </c>
      <c r="K26" s="73">
        <v>13144.2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4">
        <v>1100</v>
      </c>
      <c r="V26" s="74">
        <v>0</v>
      </c>
      <c r="W26" s="74">
        <v>-14500</v>
      </c>
      <c r="X26" s="74">
        <v>0</v>
      </c>
      <c r="Y26" s="74">
        <v>0</v>
      </c>
      <c r="Z26" s="74">
        <v>0</v>
      </c>
      <c r="AA26" s="74">
        <v>0</v>
      </c>
      <c r="AB26" s="74">
        <v>0</v>
      </c>
      <c r="AC26" s="74">
        <v>2100</v>
      </c>
      <c r="AD26" s="74">
        <v>0</v>
      </c>
      <c r="AE26" s="74">
        <v>0</v>
      </c>
      <c r="AF26" s="74"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4">
        <v>9345.5</v>
      </c>
      <c r="AN26" s="74">
        <v>0</v>
      </c>
      <c r="AO26" s="74">
        <v>0</v>
      </c>
      <c r="AP26" s="74">
        <v>0</v>
      </c>
      <c r="AQ26" s="74">
        <v>0</v>
      </c>
      <c r="AR26" s="74">
        <v>0</v>
      </c>
      <c r="AS26" s="74">
        <v>2300</v>
      </c>
      <c r="AT26" s="74">
        <v>0</v>
      </c>
      <c r="AU26" s="74">
        <v>0</v>
      </c>
      <c r="AV26" s="74">
        <v>0</v>
      </c>
      <c r="AW26" s="74">
        <v>5542</v>
      </c>
      <c r="AX26" s="74">
        <v>0</v>
      </c>
      <c r="AY26" s="74">
        <v>0</v>
      </c>
      <c r="AZ26" s="74">
        <v>0</v>
      </c>
    </row>
    <row r="27" spans="1:52" s="15" customFormat="1" ht="11.25" customHeight="1">
      <c r="A27" s="46">
        <v>19</v>
      </c>
      <c r="B27" s="1" t="s">
        <v>32</v>
      </c>
      <c r="C27" s="37">
        <f t="shared" si="1"/>
        <v>67877.7</v>
      </c>
      <c r="D27" s="37">
        <f t="shared" si="1"/>
        <v>14152.9</v>
      </c>
      <c r="E27" s="49">
        <f t="shared" si="0"/>
        <v>65842.8</v>
      </c>
      <c r="F27" s="49">
        <f t="shared" si="0"/>
        <v>12140.9</v>
      </c>
      <c r="G27" s="49">
        <f t="shared" si="0"/>
        <v>6034.9</v>
      </c>
      <c r="H27" s="49">
        <f t="shared" si="0"/>
        <v>2012</v>
      </c>
      <c r="I27" s="73">
        <v>32829</v>
      </c>
      <c r="J27" s="73">
        <v>6920.9</v>
      </c>
      <c r="K27" s="73">
        <v>4200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4">
        <v>600</v>
      </c>
      <c r="V27" s="74">
        <v>0</v>
      </c>
      <c r="W27" s="74">
        <v>-665.1</v>
      </c>
      <c r="X27" s="74">
        <v>912</v>
      </c>
      <c r="Y27" s="74">
        <v>720</v>
      </c>
      <c r="Z27" s="74">
        <v>120</v>
      </c>
      <c r="AA27" s="74">
        <v>0</v>
      </c>
      <c r="AB27" s="74">
        <v>0</v>
      </c>
      <c r="AC27" s="74">
        <v>0</v>
      </c>
      <c r="AD27" s="74">
        <v>0</v>
      </c>
      <c r="AE27" s="74">
        <v>2500</v>
      </c>
      <c r="AF27" s="74">
        <v>1100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4">
        <v>0</v>
      </c>
      <c r="AN27" s="74">
        <v>0</v>
      </c>
      <c r="AO27" s="74">
        <v>25693.8</v>
      </c>
      <c r="AP27" s="74">
        <v>4300</v>
      </c>
      <c r="AQ27" s="74">
        <v>0</v>
      </c>
      <c r="AR27" s="74">
        <v>0</v>
      </c>
      <c r="AS27" s="74">
        <v>2000</v>
      </c>
      <c r="AT27" s="74">
        <v>800</v>
      </c>
      <c r="AU27" s="74">
        <v>0</v>
      </c>
      <c r="AV27" s="74">
        <v>0</v>
      </c>
      <c r="AW27" s="74">
        <v>4000</v>
      </c>
      <c r="AX27" s="74">
        <v>0</v>
      </c>
      <c r="AY27" s="74">
        <v>0</v>
      </c>
      <c r="AZ27" s="74">
        <v>0</v>
      </c>
    </row>
    <row r="28" spans="1:52" s="15" customFormat="1" ht="11.25" customHeight="1">
      <c r="A28" s="46">
        <v>20</v>
      </c>
      <c r="B28" s="1" t="s">
        <v>33</v>
      </c>
      <c r="C28" s="37">
        <f t="shared" si="1"/>
        <v>20335.699999999997</v>
      </c>
      <c r="D28" s="37">
        <f t="shared" si="1"/>
        <v>2859.625</v>
      </c>
      <c r="E28" s="49">
        <f t="shared" si="0"/>
        <v>17181.3</v>
      </c>
      <c r="F28" s="49">
        <f t="shared" si="0"/>
        <v>2859.625</v>
      </c>
      <c r="G28" s="49">
        <f t="shared" si="0"/>
        <v>4154.4</v>
      </c>
      <c r="H28" s="49">
        <f t="shared" si="0"/>
        <v>0</v>
      </c>
      <c r="I28" s="73">
        <v>13146.3</v>
      </c>
      <c r="J28" s="73">
        <v>2564.625</v>
      </c>
      <c r="K28" s="73">
        <v>500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4">
        <v>600</v>
      </c>
      <c r="V28" s="74">
        <v>0</v>
      </c>
      <c r="W28" s="74">
        <v>3654.4</v>
      </c>
      <c r="X28" s="74">
        <v>0</v>
      </c>
      <c r="Y28" s="74">
        <v>200</v>
      </c>
      <c r="Z28" s="74">
        <v>50</v>
      </c>
      <c r="AA28" s="74">
        <v>0</v>
      </c>
      <c r="AB28" s="74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100</v>
      </c>
      <c r="AL28" s="74">
        <v>0</v>
      </c>
      <c r="AM28" s="74">
        <v>0</v>
      </c>
      <c r="AN28" s="74">
        <v>0</v>
      </c>
      <c r="AO28" s="74">
        <v>800</v>
      </c>
      <c r="AP28" s="74">
        <v>195</v>
      </c>
      <c r="AQ28" s="74">
        <v>0</v>
      </c>
      <c r="AR28" s="74">
        <v>0</v>
      </c>
      <c r="AS28" s="74">
        <v>1335</v>
      </c>
      <c r="AT28" s="74">
        <v>50</v>
      </c>
      <c r="AU28" s="74">
        <v>0</v>
      </c>
      <c r="AV28" s="74">
        <v>0</v>
      </c>
      <c r="AW28" s="74">
        <v>1000</v>
      </c>
      <c r="AX28" s="74">
        <v>0</v>
      </c>
      <c r="AY28" s="74">
        <v>0</v>
      </c>
      <c r="AZ28" s="74">
        <v>0</v>
      </c>
    </row>
    <row r="29" spans="1:52" s="15" customFormat="1" ht="11.25" customHeight="1">
      <c r="A29" s="46">
        <v>21</v>
      </c>
      <c r="B29" s="1" t="s">
        <v>34</v>
      </c>
      <c r="C29" s="37">
        <f t="shared" si="1"/>
        <v>70462.6</v>
      </c>
      <c r="D29" s="37">
        <f t="shared" si="1"/>
        <v>8567.564999999999</v>
      </c>
      <c r="E29" s="49">
        <f t="shared" si="0"/>
        <v>57549.9</v>
      </c>
      <c r="F29" s="49">
        <f t="shared" si="0"/>
        <v>9842.195</v>
      </c>
      <c r="G29" s="49">
        <f t="shared" si="0"/>
        <v>16912.7</v>
      </c>
      <c r="H29" s="49">
        <f t="shared" si="0"/>
        <v>-1274.63</v>
      </c>
      <c r="I29" s="73">
        <v>42320</v>
      </c>
      <c r="J29" s="73">
        <v>8372.195</v>
      </c>
      <c r="K29" s="73">
        <v>7912.7</v>
      </c>
      <c r="L29" s="73">
        <v>275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4">
        <v>0</v>
      </c>
      <c r="V29" s="74">
        <v>0</v>
      </c>
      <c r="W29" s="74">
        <v>3000</v>
      </c>
      <c r="X29" s="74">
        <v>-2363.63</v>
      </c>
      <c r="Y29" s="74">
        <v>3300</v>
      </c>
      <c r="Z29" s="74">
        <v>0</v>
      </c>
      <c r="AA29" s="74">
        <v>1000</v>
      </c>
      <c r="AB29" s="74">
        <v>0</v>
      </c>
      <c r="AC29" s="74">
        <v>0</v>
      </c>
      <c r="AD29" s="74">
        <v>0</v>
      </c>
      <c r="AE29" s="74">
        <v>1000</v>
      </c>
      <c r="AF29" s="74">
        <v>814</v>
      </c>
      <c r="AG29" s="74">
        <v>0</v>
      </c>
      <c r="AH29" s="74">
        <v>0</v>
      </c>
      <c r="AI29" s="74">
        <v>0</v>
      </c>
      <c r="AJ29" s="74">
        <v>0</v>
      </c>
      <c r="AK29" s="74">
        <v>3529.9</v>
      </c>
      <c r="AL29" s="74">
        <v>505</v>
      </c>
      <c r="AM29" s="74">
        <v>4000</v>
      </c>
      <c r="AN29" s="74">
        <v>0</v>
      </c>
      <c r="AO29" s="74">
        <v>900</v>
      </c>
      <c r="AP29" s="74">
        <v>60</v>
      </c>
      <c r="AQ29" s="74">
        <v>0</v>
      </c>
      <c r="AR29" s="74">
        <v>0</v>
      </c>
      <c r="AS29" s="74">
        <v>3500</v>
      </c>
      <c r="AT29" s="74">
        <v>905</v>
      </c>
      <c r="AU29" s="74">
        <v>0</v>
      </c>
      <c r="AV29" s="74">
        <v>0</v>
      </c>
      <c r="AW29" s="74">
        <v>4000</v>
      </c>
      <c r="AX29" s="74">
        <v>0</v>
      </c>
      <c r="AY29" s="74">
        <v>0</v>
      </c>
      <c r="AZ29" s="74">
        <v>0</v>
      </c>
    </row>
    <row r="30" spans="1:52" s="15" customFormat="1" ht="11.25" customHeight="1">
      <c r="A30" s="46">
        <v>22</v>
      </c>
      <c r="B30" s="1" t="s">
        <v>35</v>
      </c>
      <c r="C30" s="37">
        <f t="shared" si="1"/>
        <v>5977.2</v>
      </c>
      <c r="D30" s="37">
        <f t="shared" si="1"/>
        <v>461</v>
      </c>
      <c r="E30" s="49">
        <f t="shared" si="0"/>
        <v>5961.2</v>
      </c>
      <c r="F30" s="49">
        <f t="shared" si="0"/>
        <v>461</v>
      </c>
      <c r="G30" s="49">
        <f t="shared" si="0"/>
        <v>316</v>
      </c>
      <c r="H30" s="49">
        <f t="shared" si="0"/>
        <v>0</v>
      </c>
      <c r="I30" s="73">
        <v>5531.2</v>
      </c>
      <c r="J30" s="73">
        <v>461</v>
      </c>
      <c r="K30" s="73">
        <v>4600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4">
        <v>0</v>
      </c>
      <c r="V30" s="74">
        <v>0</v>
      </c>
      <c r="W30" s="74">
        <v>-5984</v>
      </c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4">
        <v>0</v>
      </c>
      <c r="AD30" s="74">
        <v>0</v>
      </c>
      <c r="AE30" s="74">
        <v>1700</v>
      </c>
      <c r="AF30" s="74"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4">
        <v>0</v>
      </c>
      <c r="AN30" s="74">
        <v>0</v>
      </c>
      <c r="AO30" s="74">
        <v>0</v>
      </c>
      <c r="AP30" s="74">
        <v>0</v>
      </c>
      <c r="AQ30" s="74">
        <v>0</v>
      </c>
      <c r="AR30" s="74">
        <v>0</v>
      </c>
      <c r="AS30" s="74">
        <v>130</v>
      </c>
      <c r="AT30" s="74">
        <v>0</v>
      </c>
      <c r="AU30" s="74">
        <v>0</v>
      </c>
      <c r="AV30" s="74">
        <v>0</v>
      </c>
      <c r="AW30" s="74">
        <v>300</v>
      </c>
      <c r="AX30" s="74">
        <v>0</v>
      </c>
      <c r="AY30" s="74">
        <v>0</v>
      </c>
      <c r="AZ30" s="74">
        <v>0</v>
      </c>
    </row>
    <row r="31" spans="1:52" s="15" customFormat="1" ht="11.25" customHeight="1">
      <c r="A31" s="46">
        <v>23</v>
      </c>
      <c r="B31" s="1" t="s">
        <v>36</v>
      </c>
      <c r="C31" s="37">
        <f t="shared" si="1"/>
        <v>4464.2</v>
      </c>
      <c r="D31" s="37">
        <f t="shared" si="1"/>
        <v>872.4</v>
      </c>
      <c r="E31" s="49">
        <f t="shared" si="0"/>
        <v>4130</v>
      </c>
      <c r="F31" s="49">
        <f t="shared" si="0"/>
        <v>872.4</v>
      </c>
      <c r="G31" s="49">
        <f t="shared" si="0"/>
        <v>584.2</v>
      </c>
      <c r="H31" s="49">
        <f t="shared" si="0"/>
        <v>0</v>
      </c>
      <c r="I31" s="73">
        <v>3697</v>
      </c>
      <c r="J31" s="73">
        <v>872.4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4">
        <v>0</v>
      </c>
      <c r="V31" s="74">
        <v>0</v>
      </c>
      <c r="W31" s="74">
        <v>-1015.8</v>
      </c>
      <c r="X31" s="74">
        <v>0</v>
      </c>
      <c r="Y31" s="74">
        <v>0</v>
      </c>
      <c r="Z31" s="74">
        <v>0</v>
      </c>
      <c r="AA31" s="74">
        <v>0</v>
      </c>
      <c r="AB31" s="74">
        <v>0</v>
      </c>
      <c r="AC31" s="74">
        <v>0</v>
      </c>
      <c r="AD31" s="74">
        <v>0</v>
      </c>
      <c r="AE31" s="74">
        <v>1600</v>
      </c>
      <c r="AF31" s="74"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4">
        <v>0</v>
      </c>
      <c r="AN31" s="74">
        <v>0</v>
      </c>
      <c r="AO31" s="74">
        <v>0</v>
      </c>
      <c r="AP31" s="74">
        <v>0</v>
      </c>
      <c r="AQ31" s="74">
        <v>0</v>
      </c>
      <c r="AR31" s="74">
        <v>0</v>
      </c>
      <c r="AS31" s="74">
        <v>183</v>
      </c>
      <c r="AT31" s="74">
        <v>0</v>
      </c>
      <c r="AU31" s="74">
        <v>0</v>
      </c>
      <c r="AV31" s="74">
        <v>0</v>
      </c>
      <c r="AW31" s="74">
        <v>250</v>
      </c>
      <c r="AX31" s="74">
        <v>0</v>
      </c>
      <c r="AY31" s="74">
        <v>0</v>
      </c>
      <c r="AZ31" s="74">
        <v>0</v>
      </c>
    </row>
    <row r="32" spans="1:52" s="15" customFormat="1" ht="11.25" customHeight="1">
      <c r="A32" s="46">
        <v>24</v>
      </c>
      <c r="B32" s="1" t="s">
        <v>37</v>
      </c>
      <c r="C32" s="37">
        <f t="shared" si="1"/>
        <v>6562.5</v>
      </c>
      <c r="D32" s="37">
        <f t="shared" si="1"/>
        <v>641.5</v>
      </c>
      <c r="E32" s="49">
        <f t="shared" si="0"/>
        <v>6480</v>
      </c>
      <c r="F32" s="49">
        <f t="shared" si="0"/>
        <v>641.5</v>
      </c>
      <c r="G32" s="49">
        <f t="shared" si="0"/>
        <v>432.5</v>
      </c>
      <c r="H32" s="49">
        <f t="shared" si="0"/>
        <v>0</v>
      </c>
      <c r="I32" s="73">
        <v>6130</v>
      </c>
      <c r="J32" s="73">
        <v>641.5</v>
      </c>
      <c r="K32" s="73">
        <v>3932.5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4">
        <v>0</v>
      </c>
      <c r="V32" s="74">
        <v>0</v>
      </c>
      <c r="W32" s="74">
        <v>-3500</v>
      </c>
      <c r="X32" s="74">
        <v>0</v>
      </c>
      <c r="Y32" s="74">
        <v>0</v>
      </c>
      <c r="Z32" s="74">
        <v>0</v>
      </c>
      <c r="AA32" s="74">
        <v>0</v>
      </c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4">
        <v>0</v>
      </c>
      <c r="AN32" s="74">
        <v>0</v>
      </c>
      <c r="AO32" s="74"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v>0</v>
      </c>
      <c r="AU32" s="74">
        <v>0</v>
      </c>
      <c r="AV32" s="74">
        <v>0</v>
      </c>
      <c r="AW32" s="74">
        <v>350</v>
      </c>
      <c r="AX32" s="74">
        <v>0</v>
      </c>
      <c r="AY32" s="74">
        <v>0</v>
      </c>
      <c r="AZ32" s="74">
        <v>0</v>
      </c>
    </row>
    <row r="33" spans="1:52" s="15" customFormat="1" ht="11.25" customHeight="1">
      <c r="A33" s="46">
        <v>25</v>
      </c>
      <c r="B33" s="1" t="s">
        <v>38</v>
      </c>
      <c r="C33" s="37">
        <f t="shared" si="1"/>
        <v>28456.3</v>
      </c>
      <c r="D33" s="37">
        <f t="shared" si="1"/>
        <v>8499.444</v>
      </c>
      <c r="E33" s="49">
        <f t="shared" si="0"/>
        <v>23562.1</v>
      </c>
      <c r="F33" s="49">
        <f t="shared" si="0"/>
        <v>3999.444</v>
      </c>
      <c r="G33" s="49">
        <f t="shared" si="0"/>
        <v>7994.2</v>
      </c>
      <c r="H33" s="49">
        <f t="shared" si="0"/>
        <v>4500</v>
      </c>
      <c r="I33" s="73">
        <v>16262.1</v>
      </c>
      <c r="J33" s="73">
        <v>3499.444</v>
      </c>
      <c r="K33" s="73">
        <v>300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4">
        <v>600</v>
      </c>
      <c r="V33" s="74">
        <v>0</v>
      </c>
      <c r="W33" s="74">
        <v>700</v>
      </c>
      <c r="X33" s="74">
        <v>0</v>
      </c>
      <c r="Y33" s="74">
        <v>400</v>
      </c>
      <c r="Z33" s="74">
        <v>0</v>
      </c>
      <c r="AA33" s="74">
        <v>0</v>
      </c>
      <c r="AB33" s="74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700</v>
      </c>
      <c r="AH33" s="74">
        <v>150</v>
      </c>
      <c r="AI33" s="74">
        <v>0</v>
      </c>
      <c r="AJ33" s="74">
        <v>0</v>
      </c>
      <c r="AK33" s="74">
        <v>100</v>
      </c>
      <c r="AL33" s="74">
        <v>0</v>
      </c>
      <c r="AM33" s="74">
        <v>6994.2</v>
      </c>
      <c r="AN33" s="74">
        <v>4500</v>
      </c>
      <c r="AO33" s="74">
        <v>0</v>
      </c>
      <c r="AP33" s="74">
        <v>0</v>
      </c>
      <c r="AQ33" s="74">
        <v>0</v>
      </c>
      <c r="AR33" s="74">
        <v>0</v>
      </c>
      <c r="AS33" s="74">
        <v>2400</v>
      </c>
      <c r="AT33" s="74">
        <v>350</v>
      </c>
      <c r="AU33" s="74">
        <v>0</v>
      </c>
      <c r="AV33" s="74">
        <v>0</v>
      </c>
      <c r="AW33" s="74">
        <v>3100</v>
      </c>
      <c r="AX33" s="74">
        <v>0</v>
      </c>
      <c r="AY33" s="74">
        <v>0</v>
      </c>
      <c r="AZ33" s="74">
        <v>0</v>
      </c>
    </row>
    <row r="34" spans="1:52" s="15" customFormat="1" ht="11.25" customHeight="1">
      <c r="A34" s="46">
        <v>26</v>
      </c>
      <c r="B34" s="1" t="s">
        <v>39</v>
      </c>
      <c r="C34" s="37">
        <f t="shared" si="1"/>
        <v>51586.4</v>
      </c>
      <c r="D34" s="37">
        <f t="shared" si="1"/>
        <v>8887.865</v>
      </c>
      <c r="E34" s="49">
        <f t="shared" si="0"/>
        <v>51277.8</v>
      </c>
      <c r="F34" s="49">
        <f t="shared" si="0"/>
        <v>8887.865</v>
      </c>
      <c r="G34" s="49">
        <f t="shared" si="0"/>
        <v>2928.6</v>
      </c>
      <c r="H34" s="49">
        <f t="shared" si="0"/>
        <v>0</v>
      </c>
      <c r="I34" s="73">
        <v>26621.3</v>
      </c>
      <c r="J34" s="73">
        <v>5681.765</v>
      </c>
      <c r="K34" s="73">
        <v>300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4">
        <v>600</v>
      </c>
      <c r="V34" s="74">
        <v>0</v>
      </c>
      <c r="W34" s="74">
        <v>2628.6</v>
      </c>
      <c r="X34" s="74">
        <v>0</v>
      </c>
      <c r="Y34" s="74">
        <v>444.2</v>
      </c>
      <c r="Z34" s="74">
        <v>0</v>
      </c>
      <c r="AA34" s="74">
        <v>0</v>
      </c>
      <c r="AB34" s="74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74">
        <v>0</v>
      </c>
      <c r="AI34" s="74">
        <v>0</v>
      </c>
      <c r="AJ34" s="74">
        <v>0</v>
      </c>
      <c r="AK34" s="74">
        <v>300</v>
      </c>
      <c r="AL34" s="74">
        <v>0</v>
      </c>
      <c r="AM34" s="74">
        <v>0</v>
      </c>
      <c r="AN34" s="74">
        <v>0</v>
      </c>
      <c r="AO34" s="74">
        <v>19692.3</v>
      </c>
      <c r="AP34" s="74">
        <v>3111.1</v>
      </c>
      <c r="AQ34" s="74">
        <v>0</v>
      </c>
      <c r="AR34" s="74">
        <v>0</v>
      </c>
      <c r="AS34" s="74">
        <v>1000</v>
      </c>
      <c r="AT34" s="74">
        <v>95</v>
      </c>
      <c r="AU34" s="74">
        <v>0</v>
      </c>
      <c r="AV34" s="74">
        <v>0</v>
      </c>
      <c r="AW34" s="74">
        <v>2620</v>
      </c>
      <c r="AX34" s="74">
        <v>0</v>
      </c>
      <c r="AY34" s="74">
        <v>0</v>
      </c>
      <c r="AZ34" s="74">
        <v>0</v>
      </c>
    </row>
    <row r="35" spans="1:52" s="15" customFormat="1" ht="11.25" customHeight="1">
      <c r="A35" s="46">
        <v>27</v>
      </c>
      <c r="B35" s="1" t="s">
        <v>40</v>
      </c>
      <c r="C35" s="37">
        <f t="shared" si="1"/>
        <v>69392.4</v>
      </c>
      <c r="D35" s="37">
        <f t="shared" si="1"/>
        <v>7525.4</v>
      </c>
      <c r="E35" s="49">
        <f t="shared" si="0"/>
        <v>40560.8</v>
      </c>
      <c r="F35" s="49">
        <f t="shared" si="0"/>
        <v>6325.4</v>
      </c>
      <c r="G35" s="49">
        <f t="shared" si="0"/>
        <v>31032.399999999994</v>
      </c>
      <c r="H35" s="49">
        <f t="shared" si="0"/>
        <v>1200</v>
      </c>
      <c r="I35" s="73">
        <v>27234</v>
      </c>
      <c r="J35" s="73">
        <v>5220.4</v>
      </c>
      <c r="K35" s="73">
        <v>8032.4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4">
        <v>0</v>
      </c>
      <c r="V35" s="74">
        <v>0</v>
      </c>
      <c r="W35" s="74">
        <v>-118000</v>
      </c>
      <c r="X35" s="74">
        <v>0</v>
      </c>
      <c r="Y35" s="74">
        <v>500</v>
      </c>
      <c r="Z35" s="74">
        <v>0</v>
      </c>
      <c r="AA35" s="74">
        <v>0</v>
      </c>
      <c r="AB35" s="74">
        <v>0</v>
      </c>
      <c r="AC35" s="74">
        <v>600</v>
      </c>
      <c r="AD35" s="74">
        <v>0</v>
      </c>
      <c r="AE35" s="74">
        <v>0</v>
      </c>
      <c r="AF35" s="74">
        <v>0</v>
      </c>
      <c r="AG35" s="74">
        <v>0</v>
      </c>
      <c r="AH35" s="74">
        <v>0</v>
      </c>
      <c r="AI35" s="74">
        <v>0</v>
      </c>
      <c r="AJ35" s="74">
        <v>0</v>
      </c>
      <c r="AK35" s="74">
        <v>5176</v>
      </c>
      <c r="AL35" s="74">
        <v>0</v>
      </c>
      <c r="AM35" s="74">
        <v>141000</v>
      </c>
      <c r="AN35" s="74">
        <v>1200</v>
      </c>
      <c r="AO35" s="74">
        <v>200</v>
      </c>
      <c r="AP35" s="74">
        <v>0</v>
      </c>
      <c r="AQ35" s="74">
        <v>0</v>
      </c>
      <c r="AR35" s="74">
        <v>0</v>
      </c>
      <c r="AS35" s="74">
        <v>4650</v>
      </c>
      <c r="AT35" s="74">
        <v>1105</v>
      </c>
      <c r="AU35" s="74">
        <v>0</v>
      </c>
      <c r="AV35" s="74">
        <v>0</v>
      </c>
      <c r="AW35" s="74">
        <v>2200.8</v>
      </c>
      <c r="AX35" s="74">
        <v>0</v>
      </c>
      <c r="AY35" s="74">
        <v>0</v>
      </c>
      <c r="AZ35" s="74">
        <v>0</v>
      </c>
    </row>
    <row r="36" spans="1:52" s="15" customFormat="1" ht="11.25" customHeight="1">
      <c r="A36" s="46">
        <v>28</v>
      </c>
      <c r="B36" s="1" t="s">
        <v>41</v>
      </c>
      <c r="C36" s="37">
        <f t="shared" si="1"/>
        <v>88635</v>
      </c>
      <c r="D36" s="37">
        <f t="shared" si="1"/>
        <v>15808.511999999999</v>
      </c>
      <c r="E36" s="49">
        <f t="shared" si="0"/>
        <v>86652.1</v>
      </c>
      <c r="F36" s="49">
        <f t="shared" si="0"/>
        <v>15871.511999999999</v>
      </c>
      <c r="G36" s="49">
        <f t="shared" si="0"/>
        <v>6682.9</v>
      </c>
      <c r="H36" s="49">
        <f t="shared" si="0"/>
        <v>-63</v>
      </c>
      <c r="I36" s="73">
        <v>27583.8</v>
      </c>
      <c r="J36" s="73">
        <v>6224.512</v>
      </c>
      <c r="K36" s="73">
        <v>1120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4">
        <v>600</v>
      </c>
      <c r="V36" s="74">
        <v>0</v>
      </c>
      <c r="W36" s="74">
        <v>2562.9</v>
      </c>
      <c r="X36" s="74">
        <v>-63</v>
      </c>
      <c r="Y36" s="74">
        <v>2988</v>
      </c>
      <c r="Z36" s="74">
        <v>450</v>
      </c>
      <c r="AA36" s="74">
        <v>0</v>
      </c>
      <c r="AB36" s="74">
        <v>0</v>
      </c>
      <c r="AC36" s="74">
        <v>800</v>
      </c>
      <c r="AD36" s="74">
        <v>127</v>
      </c>
      <c r="AE36" s="74">
        <v>0</v>
      </c>
      <c r="AF36" s="74">
        <v>0</v>
      </c>
      <c r="AG36" s="74">
        <v>0</v>
      </c>
      <c r="AH36" s="74">
        <v>0</v>
      </c>
      <c r="AI36" s="74">
        <v>0</v>
      </c>
      <c r="AJ36" s="74">
        <v>0</v>
      </c>
      <c r="AK36" s="74">
        <v>9355.5</v>
      </c>
      <c r="AL36" s="74">
        <v>2400</v>
      </c>
      <c r="AM36" s="74">
        <v>0</v>
      </c>
      <c r="AN36" s="74">
        <v>0</v>
      </c>
      <c r="AO36" s="74">
        <v>39024.8</v>
      </c>
      <c r="AP36" s="74">
        <v>6360</v>
      </c>
      <c r="AQ36" s="74">
        <v>3000</v>
      </c>
      <c r="AR36" s="74">
        <v>0</v>
      </c>
      <c r="AS36" s="74">
        <v>1600</v>
      </c>
      <c r="AT36" s="74">
        <v>310</v>
      </c>
      <c r="AU36" s="74">
        <v>0</v>
      </c>
      <c r="AV36" s="74">
        <v>0</v>
      </c>
      <c r="AW36" s="74">
        <v>4700</v>
      </c>
      <c r="AX36" s="74">
        <v>0</v>
      </c>
      <c r="AY36" s="74">
        <v>0</v>
      </c>
      <c r="AZ36" s="74">
        <v>0</v>
      </c>
    </row>
    <row r="37" spans="1:52" s="15" customFormat="1" ht="11.25" customHeight="1">
      <c r="A37" s="46">
        <v>29</v>
      </c>
      <c r="B37" s="1" t="s">
        <v>42</v>
      </c>
      <c r="C37" s="37">
        <f t="shared" si="1"/>
        <v>12934.000000000002</v>
      </c>
      <c r="D37" s="37">
        <f t="shared" si="1"/>
        <v>2009.445</v>
      </c>
      <c r="E37" s="49">
        <f t="shared" si="0"/>
        <v>11508.400000000001</v>
      </c>
      <c r="F37" s="49">
        <f t="shared" si="0"/>
        <v>2009.445</v>
      </c>
      <c r="G37" s="49">
        <f t="shared" si="0"/>
        <v>2625.6</v>
      </c>
      <c r="H37" s="49">
        <f t="shared" si="0"/>
        <v>0</v>
      </c>
      <c r="I37" s="73">
        <v>9091.6</v>
      </c>
      <c r="J37" s="73">
        <v>1909.445</v>
      </c>
      <c r="K37" s="73">
        <v>300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4">
        <v>0</v>
      </c>
      <c r="V37" s="74">
        <v>0</v>
      </c>
      <c r="W37" s="74">
        <v>2325.6</v>
      </c>
      <c r="X37" s="74">
        <v>0</v>
      </c>
      <c r="Y37" s="74">
        <v>150</v>
      </c>
      <c r="Z37" s="74">
        <v>0</v>
      </c>
      <c r="AA37" s="74">
        <v>0</v>
      </c>
      <c r="AB37" s="74">
        <v>0</v>
      </c>
      <c r="AC37" s="74">
        <v>115.7</v>
      </c>
      <c r="AD37" s="74">
        <v>0</v>
      </c>
      <c r="AE37" s="74">
        <v>0</v>
      </c>
      <c r="AF37" s="74">
        <v>0</v>
      </c>
      <c r="AG37" s="74">
        <v>0</v>
      </c>
      <c r="AH37" s="74">
        <v>0</v>
      </c>
      <c r="AI37" s="74">
        <v>0</v>
      </c>
      <c r="AJ37" s="74">
        <v>0</v>
      </c>
      <c r="AK37" s="74">
        <v>350</v>
      </c>
      <c r="AL37" s="74">
        <v>0</v>
      </c>
      <c r="AM37" s="74">
        <v>0</v>
      </c>
      <c r="AN37" s="74">
        <v>0</v>
      </c>
      <c r="AO37" s="74">
        <v>0</v>
      </c>
      <c r="AP37" s="74">
        <v>0</v>
      </c>
      <c r="AQ37" s="74">
        <v>0</v>
      </c>
      <c r="AR37" s="74">
        <v>0</v>
      </c>
      <c r="AS37" s="74">
        <v>601.1</v>
      </c>
      <c r="AT37" s="74">
        <v>100</v>
      </c>
      <c r="AU37" s="74">
        <v>0</v>
      </c>
      <c r="AV37" s="74">
        <v>0</v>
      </c>
      <c r="AW37" s="74">
        <v>1200</v>
      </c>
      <c r="AX37" s="74">
        <v>0</v>
      </c>
      <c r="AY37" s="74">
        <v>0</v>
      </c>
      <c r="AZ37" s="74">
        <v>0</v>
      </c>
    </row>
    <row r="38" spans="1:52" s="15" customFormat="1" ht="11.25" customHeight="1">
      <c r="A38" s="46">
        <v>30</v>
      </c>
      <c r="B38" s="1" t="s">
        <v>43</v>
      </c>
      <c r="C38" s="37">
        <f t="shared" si="1"/>
        <v>41656.5</v>
      </c>
      <c r="D38" s="37">
        <f t="shared" si="1"/>
        <v>7289.634</v>
      </c>
      <c r="E38" s="49">
        <f t="shared" si="0"/>
        <v>41656.5</v>
      </c>
      <c r="F38" s="49">
        <f t="shared" si="0"/>
        <v>7289.634</v>
      </c>
      <c r="G38" s="49">
        <f t="shared" si="0"/>
        <v>8000</v>
      </c>
      <c r="H38" s="49">
        <f t="shared" si="0"/>
        <v>0</v>
      </c>
      <c r="I38" s="73">
        <v>28756.5</v>
      </c>
      <c r="J38" s="73">
        <v>6304.634</v>
      </c>
      <c r="K38" s="73">
        <v>10000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4">
        <v>300</v>
      </c>
      <c r="V38" s="74">
        <v>300</v>
      </c>
      <c r="W38" s="74">
        <v>-2000</v>
      </c>
      <c r="X38" s="74">
        <v>0</v>
      </c>
      <c r="Y38" s="74">
        <v>700</v>
      </c>
      <c r="Z38" s="74">
        <v>0</v>
      </c>
      <c r="AA38" s="74">
        <v>0</v>
      </c>
      <c r="AB38" s="74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74">
        <v>0</v>
      </c>
      <c r="AI38" s="74">
        <v>0</v>
      </c>
      <c r="AJ38" s="74">
        <v>0</v>
      </c>
      <c r="AK38" s="74">
        <v>700</v>
      </c>
      <c r="AL38" s="74">
        <v>0</v>
      </c>
      <c r="AM38" s="74">
        <v>0</v>
      </c>
      <c r="AN38" s="74">
        <v>0</v>
      </c>
      <c r="AO38" s="74">
        <v>1000</v>
      </c>
      <c r="AP38" s="74">
        <v>190</v>
      </c>
      <c r="AQ38" s="74">
        <v>0</v>
      </c>
      <c r="AR38" s="74">
        <v>0</v>
      </c>
      <c r="AS38" s="74">
        <v>2200</v>
      </c>
      <c r="AT38" s="74">
        <v>495</v>
      </c>
      <c r="AU38" s="74">
        <v>0</v>
      </c>
      <c r="AV38" s="74">
        <v>0</v>
      </c>
      <c r="AW38" s="74">
        <v>8000</v>
      </c>
      <c r="AX38" s="74">
        <v>0</v>
      </c>
      <c r="AY38" s="74">
        <v>0</v>
      </c>
      <c r="AZ38" s="74">
        <v>0</v>
      </c>
    </row>
    <row r="39" spans="1:52" s="50" customFormat="1" ht="11.25" customHeight="1">
      <c r="A39" s="46">
        <v>31</v>
      </c>
      <c r="B39" s="1" t="s">
        <v>44</v>
      </c>
      <c r="C39" s="37">
        <f t="shared" si="1"/>
        <v>126828.20000000001</v>
      </c>
      <c r="D39" s="37">
        <f t="shared" si="1"/>
        <v>29451.206</v>
      </c>
      <c r="E39" s="49">
        <f t="shared" si="0"/>
        <v>129921.6</v>
      </c>
      <c r="F39" s="49">
        <f t="shared" si="0"/>
        <v>28567.371</v>
      </c>
      <c r="G39" s="49">
        <f t="shared" si="0"/>
        <v>3358.2000000000007</v>
      </c>
      <c r="H39" s="49">
        <f t="shared" si="0"/>
        <v>883.835</v>
      </c>
      <c r="I39" s="73">
        <v>55588</v>
      </c>
      <c r="J39" s="73">
        <v>13373.193</v>
      </c>
      <c r="K39" s="73">
        <v>14358.2</v>
      </c>
      <c r="L39" s="73">
        <v>40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4">
        <v>1200</v>
      </c>
      <c r="V39" s="74">
        <v>0</v>
      </c>
      <c r="W39" s="74">
        <v>-15000</v>
      </c>
      <c r="X39" s="74">
        <v>-477.09</v>
      </c>
      <c r="Y39" s="74">
        <v>0</v>
      </c>
      <c r="Z39" s="74">
        <v>0</v>
      </c>
      <c r="AA39" s="74">
        <v>0</v>
      </c>
      <c r="AB39" s="74">
        <v>0</v>
      </c>
      <c r="AC39" s="74">
        <v>0</v>
      </c>
      <c r="AD39" s="74">
        <v>0</v>
      </c>
      <c r="AE39" s="74">
        <v>0</v>
      </c>
      <c r="AF39" s="74">
        <v>0</v>
      </c>
      <c r="AG39" s="74">
        <v>0</v>
      </c>
      <c r="AH39" s="74">
        <v>0</v>
      </c>
      <c r="AI39" s="74">
        <v>0</v>
      </c>
      <c r="AJ39" s="74">
        <v>0</v>
      </c>
      <c r="AK39" s="74">
        <v>14665</v>
      </c>
      <c r="AL39" s="74">
        <v>3610.01</v>
      </c>
      <c r="AM39" s="74">
        <v>1350</v>
      </c>
      <c r="AN39" s="74">
        <v>0</v>
      </c>
      <c r="AO39" s="74">
        <v>49517</v>
      </c>
      <c r="AP39" s="74">
        <v>11484.168</v>
      </c>
      <c r="AQ39" s="74">
        <v>2650</v>
      </c>
      <c r="AR39" s="74">
        <v>1320.925</v>
      </c>
      <c r="AS39" s="74">
        <v>2500</v>
      </c>
      <c r="AT39" s="74">
        <v>100</v>
      </c>
      <c r="AU39" s="74">
        <v>0</v>
      </c>
      <c r="AV39" s="74">
        <v>0</v>
      </c>
      <c r="AW39" s="74">
        <v>6451.6</v>
      </c>
      <c r="AX39" s="74">
        <v>0</v>
      </c>
      <c r="AY39" s="74">
        <v>0</v>
      </c>
      <c r="AZ39" s="74">
        <v>0</v>
      </c>
    </row>
    <row r="40" spans="1:52" s="15" customFormat="1" ht="11.25" customHeight="1">
      <c r="A40" s="46">
        <v>32</v>
      </c>
      <c r="B40" s="1" t="s">
        <v>45</v>
      </c>
      <c r="C40" s="37">
        <f t="shared" si="1"/>
        <v>64897.100000000006</v>
      </c>
      <c r="D40" s="37">
        <f t="shared" si="1"/>
        <v>10067.219</v>
      </c>
      <c r="E40" s="49">
        <f t="shared" si="0"/>
        <v>62304.9</v>
      </c>
      <c r="F40" s="49">
        <f t="shared" si="0"/>
        <v>10067.219</v>
      </c>
      <c r="G40" s="49">
        <f t="shared" si="0"/>
        <v>5792.2</v>
      </c>
      <c r="H40" s="49">
        <f t="shared" si="0"/>
        <v>0</v>
      </c>
      <c r="I40" s="73">
        <v>19251.6</v>
      </c>
      <c r="J40" s="73">
        <v>3533.102</v>
      </c>
      <c r="K40" s="73">
        <v>2292.2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4">
        <v>8878.5</v>
      </c>
      <c r="V40" s="74">
        <v>3893</v>
      </c>
      <c r="W40" s="74">
        <v>3500</v>
      </c>
      <c r="X40" s="74">
        <v>0</v>
      </c>
      <c r="Y40" s="74">
        <v>1064.4</v>
      </c>
      <c r="Z40" s="74">
        <v>0</v>
      </c>
      <c r="AA40" s="74">
        <v>0</v>
      </c>
      <c r="AB40" s="74">
        <v>0</v>
      </c>
      <c r="AC40" s="74">
        <v>3776.8</v>
      </c>
      <c r="AD40" s="74">
        <v>206.95</v>
      </c>
      <c r="AE40" s="74">
        <v>0</v>
      </c>
      <c r="AF40" s="74">
        <v>0</v>
      </c>
      <c r="AG40" s="74">
        <v>0</v>
      </c>
      <c r="AH40" s="74">
        <v>0</v>
      </c>
      <c r="AI40" s="74">
        <v>0</v>
      </c>
      <c r="AJ40" s="74">
        <v>0</v>
      </c>
      <c r="AK40" s="74">
        <v>8396</v>
      </c>
      <c r="AL40" s="74">
        <v>1091.919</v>
      </c>
      <c r="AM40" s="74">
        <v>0</v>
      </c>
      <c r="AN40" s="74">
        <v>0</v>
      </c>
      <c r="AO40" s="74">
        <v>15837.6</v>
      </c>
      <c r="AP40" s="74">
        <v>1099.248</v>
      </c>
      <c r="AQ40" s="74">
        <v>0</v>
      </c>
      <c r="AR40" s="74">
        <v>0</v>
      </c>
      <c r="AS40" s="74">
        <v>1900</v>
      </c>
      <c r="AT40" s="74">
        <v>243</v>
      </c>
      <c r="AU40" s="74">
        <v>0</v>
      </c>
      <c r="AV40" s="74">
        <v>0</v>
      </c>
      <c r="AW40" s="74">
        <v>3200</v>
      </c>
      <c r="AX40" s="74">
        <v>0</v>
      </c>
      <c r="AY40" s="74">
        <v>0</v>
      </c>
      <c r="AZ40" s="74">
        <v>0</v>
      </c>
    </row>
    <row r="41" spans="1:52" s="15" customFormat="1" ht="11.25" customHeight="1">
      <c r="A41" s="46">
        <v>33</v>
      </c>
      <c r="B41" s="1" t="s">
        <v>46</v>
      </c>
      <c r="C41" s="37">
        <f t="shared" si="1"/>
        <v>9941.9</v>
      </c>
      <c r="D41" s="37">
        <f t="shared" si="1"/>
        <v>2030</v>
      </c>
      <c r="E41" s="49">
        <f aca="true" t="shared" si="2" ref="E41:H72">I41+M41+Q41+U41+Y41+AC41+AG41+AK41+AO41+AS41+AW41</f>
        <v>9524.1</v>
      </c>
      <c r="F41" s="49">
        <f t="shared" si="2"/>
        <v>1810</v>
      </c>
      <c r="G41" s="49">
        <f t="shared" si="2"/>
        <v>1667.8</v>
      </c>
      <c r="H41" s="49">
        <f t="shared" si="2"/>
        <v>500</v>
      </c>
      <c r="I41" s="73">
        <v>7674.1</v>
      </c>
      <c r="J41" s="73">
        <v>1530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4">
        <v>600</v>
      </c>
      <c r="V41" s="74">
        <v>0</v>
      </c>
      <c r="W41" s="74">
        <v>1667.8</v>
      </c>
      <c r="X41" s="74">
        <v>500</v>
      </c>
      <c r="Y41" s="74">
        <v>0</v>
      </c>
      <c r="Z41" s="74">
        <v>0</v>
      </c>
      <c r="AA41" s="74">
        <v>0</v>
      </c>
      <c r="AB41" s="74">
        <v>0</v>
      </c>
      <c r="AC41" s="74">
        <v>0</v>
      </c>
      <c r="AD41" s="74">
        <v>0</v>
      </c>
      <c r="AE41" s="74">
        <v>0</v>
      </c>
      <c r="AF41" s="74">
        <v>0</v>
      </c>
      <c r="AG41" s="74"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4">
        <v>0</v>
      </c>
      <c r="AN41" s="74">
        <v>0</v>
      </c>
      <c r="AO41" s="74">
        <v>0</v>
      </c>
      <c r="AP41" s="74">
        <v>0</v>
      </c>
      <c r="AQ41" s="74">
        <v>0</v>
      </c>
      <c r="AR41" s="74">
        <v>0</v>
      </c>
      <c r="AS41" s="74">
        <v>0</v>
      </c>
      <c r="AT41" s="74">
        <v>0</v>
      </c>
      <c r="AU41" s="74">
        <v>0</v>
      </c>
      <c r="AV41" s="74">
        <v>0</v>
      </c>
      <c r="AW41" s="74">
        <v>1250</v>
      </c>
      <c r="AX41" s="74">
        <v>280</v>
      </c>
      <c r="AY41" s="74">
        <v>0</v>
      </c>
      <c r="AZ41" s="74">
        <v>0</v>
      </c>
    </row>
    <row r="42" spans="1:52" s="15" customFormat="1" ht="11.25" customHeight="1">
      <c r="A42" s="46">
        <v>34</v>
      </c>
      <c r="B42" s="1" t="s">
        <v>47</v>
      </c>
      <c r="C42" s="37">
        <f t="shared" si="1"/>
        <v>11212.8</v>
      </c>
      <c r="D42" s="37">
        <f t="shared" si="1"/>
        <v>1575</v>
      </c>
      <c r="E42" s="49">
        <f t="shared" si="2"/>
        <v>9515</v>
      </c>
      <c r="F42" s="49">
        <f t="shared" si="2"/>
        <v>1575</v>
      </c>
      <c r="G42" s="49">
        <f t="shared" si="2"/>
        <v>2172.8</v>
      </c>
      <c r="H42" s="49">
        <f t="shared" si="2"/>
        <v>0</v>
      </c>
      <c r="I42" s="73">
        <v>8790</v>
      </c>
      <c r="J42" s="73">
        <v>1575</v>
      </c>
      <c r="K42" s="73">
        <v>400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4">
        <v>0</v>
      </c>
      <c r="V42" s="74">
        <v>0</v>
      </c>
      <c r="W42" s="74">
        <v>1772.8</v>
      </c>
      <c r="X42" s="74">
        <v>0</v>
      </c>
      <c r="Y42" s="74">
        <v>0</v>
      </c>
      <c r="Z42" s="74">
        <v>0</v>
      </c>
      <c r="AA42" s="74">
        <v>0</v>
      </c>
      <c r="AB42" s="74">
        <v>0</v>
      </c>
      <c r="AC42" s="74">
        <v>0</v>
      </c>
      <c r="AD42" s="74">
        <v>0</v>
      </c>
      <c r="AE42" s="74">
        <v>0</v>
      </c>
      <c r="AF42" s="74">
        <v>0</v>
      </c>
      <c r="AG42" s="74"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4">
        <v>0</v>
      </c>
      <c r="AN42" s="74">
        <v>0</v>
      </c>
      <c r="AO42" s="74">
        <v>0</v>
      </c>
      <c r="AP42" s="74">
        <v>0</v>
      </c>
      <c r="AQ42" s="74">
        <v>0</v>
      </c>
      <c r="AR42" s="74">
        <v>0</v>
      </c>
      <c r="AS42" s="74">
        <v>250</v>
      </c>
      <c r="AT42" s="74">
        <v>0</v>
      </c>
      <c r="AU42" s="74">
        <v>0</v>
      </c>
      <c r="AV42" s="74">
        <v>0</v>
      </c>
      <c r="AW42" s="74">
        <v>475</v>
      </c>
      <c r="AX42" s="74">
        <v>0</v>
      </c>
      <c r="AY42" s="74">
        <v>0</v>
      </c>
      <c r="AZ42" s="74">
        <v>0</v>
      </c>
    </row>
    <row r="43" spans="1:52" s="15" customFormat="1" ht="11.25" customHeight="1">
      <c r="A43" s="46">
        <v>35</v>
      </c>
      <c r="B43" s="1" t="s">
        <v>48</v>
      </c>
      <c r="C43" s="37">
        <f t="shared" si="1"/>
        <v>15615.1</v>
      </c>
      <c r="D43" s="37">
        <f t="shared" si="1"/>
        <v>2467.921</v>
      </c>
      <c r="E43" s="49">
        <f t="shared" si="2"/>
        <v>11572.2</v>
      </c>
      <c r="F43" s="49">
        <f t="shared" si="2"/>
        <v>2374.421</v>
      </c>
      <c r="G43" s="49">
        <f t="shared" si="2"/>
        <v>4622.9</v>
      </c>
      <c r="H43" s="49">
        <f t="shared" si="2"/>
        <v>93.5</v>
      </c>
      <c r="I43" s="73">
        <v>9342.2</v>
      </c>
      <c r="J43" s="73">
        <v>2134.421</v>
      </c>
      <c r="K43" s="73">
        <v>5424.7</v>
      </c>
      <c r="L43" s="73">
        <v>93.5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4">
        <v>600</v>
      </c>
      <c r="V43" s="74">
        <v>0</v>
      </c>
      <c r="W43" s="74">
        <v>-2500</v>
      </c>
      <c r="X43" s="74">
        <v>0</v>
      </c>
      <c r="Y43" s="74">
        <v>0</v>
      </c>
      <c r="Z43" s="74">
        <v>0</v>
      </c>
      <c r="AA43" s="74">
        <v>0</v>
      </c>
      <c r="AB43" s="74">
        <v>0</v>
      </c>
      <c r="AC43" s="74">
        <v>0</v>
      </c>
      <c r="AD43" s="74">
        <v>0</v>
      </c>
      <c r="AE43" s="74">
        <v>1698.2</v>
      </c>
      <c r="AF43" s="74">
        <v>0</v>
      </c>
      <c r="AG43" s="74"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0</v>
      </c>
      <c r="AM43" s="74">
        <v>0</v>
      </c>
      <c r="AN43" s="74">
        <v>0</v>
      </c>
      <c r="AO43" s="74">
        <v>0</v>
      </c>
      <c r="AP43" s="74">
        <v>0</v>
      </c>
      <c r="AQ43" s="74">
        <v>0</v>
      </c>
      <c r="AR43" s="74">
        <v>0</v>
      </c>
      <c r="AS43" s="74">
        <v>1050</v>
      </c>
      <c r="AT43" s="74">
        <v>240</v>
      </c>
      <c r="AU43" s="74">
        <v>0</v>
      </c>
      <c r="AV43" s="74">
        <v>0</v>
      </c>
      <c r="AW43" s="74">
        <v>580</v>
      </c>
      <c r="AX43" s="74">
        <v>0</v>
      </c>
      <c r="AY43" s="74">
        <v>0</v>
      </c>
      <c r="AZ43" s="74">
        <v>0</v>
      </c>
    </row>
    <row r="44" spans="1:52" s="15" customFormat="1" ht="11.25" customHeight="1">
      <c r="A44" s="46">
        <v>36</v>
      </c>
      <c r="B44" s="1" t="s">
        <v>49</v>
      </c>
      <c r="C44" s="37">
        <f t="shared" si="1"/>
        <v>5800</v>
      </c>
      <c r="D44" s="37">
        <f t="shared" si="1"/>
        <v>1040</v>
      </c>
      <c r="E44" s="49">
        <f t="shared" si="2"/>
        <v>5800</v>
      </c>
      <c r="F44" s="49">
        <f t="shared" si="2"/>
        <v>1040</v>
      </c>
      <c r="G44" s="49">
        <f t="shared" si="2"/>
        <v>290</v>
      </c>
      <c r="H44" s="49">
        <f t="shared" si="2"/>
        <v>0</v>
      </c>
      <c r="I44" s="73">
        <v>5510</v>
      </c>
      <c r="J44" s="73">
        <v>1040</v>
      </c>
      <c r="K44" s="73">
        <v>290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4">
        <v>0</v>
      </c>
      <c r="V44" s="74">
        <v>0</v>
      </c>
      <c r="W44" s="74">
        <v>0</v>
      </c>
      <c r="X44" s="74">
        <v>0</v>
      </c>
      <c r="Y44" s="74">
        <v>0</v>
      </c>
      <c r="Z44" s="74">
        <v>0</v>
      </c>
      <c r="AA44" s="74">
        <v>0</v>
      </c>
      <c r="AB44" s="74">
        <v>0</v>
      </c>
      <c r="AC44" s="74">
        <v>0</v>
      </c>
      <c r="AD44" s="74">
        <v>0</v>
      </c>
      <c r="AE44" s="74">
        <v>0</v>
      </c>
      <c r="AF44" s="74">
        <v>0</v>
      </c>
      <c r="AG44" s="74"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4">
        <v>0</v>
      </c>
      <c r="AN44" s="74">
        <v>0</v>
      </c>
      <c r="AO44" s="74">
        <v>0</v>
      </c>
      <c r="AP44" s="74">
        <v>0</v>
      </c>
      <c r="AQ44" s="74">
        <v>0</v>
      </c>
      <c r="AR44" s="74">
        <v>0</v>
      </c>
      <c r="AS44" s="74">
        <v>0</v>
      </c>
      <c r="AT44" s="74">
        <v>0</v>
      </c>
      <c r="AU44" s="74">
        <v>0</v>
      </c>
      <c r="AV44" s="74">
        <v>0</v>
      </c>
      <c r="AW44" s="74">
        <v>290</v>
      </c>
      <c r="AX44" s="74">
        <v>0</v>
      </c>
      <c r="AY44" s="74">
        <v>0</v>
      </c>
      <c r="AZ44" s="74">
        <v>0</v>
      </c>
    </row>
    <row r="45" spans="1:52" s="15" customFormat="1" ht="11.25" customHeight="1">
      <c r="A45" s="46">
        <v>37</v>
      </c>
      <c r="B45" s="1" t="s">
        <v>50</v>
      </c>
      <c r="C45" s="37">
        <f t="shared" si="1"/>
        <v>15813.8</v>
      </c>
      <c r="D45" s="37">
        <f t="shared" si="1"/>
        <v>2152.9</v>
      </c>
      <c r="E45" s="49">
        <f t="shared" si="2"/>
        <v>11915.3</v>
      </c>
      <c r="F45" s="49">
        <f t="shared" si="2"/>
        <v>2152.9</v>
      </c>
      <c r="G45" s="49">
        <f t="shared" si="2"/>
        <v>4494.3</v>
      </c>
      <c r="H45" s="49">
        <f t="shared" si="2"/>
        <v>0</v>
      </c>
      <c r="I45" s="73">
        <v>10319.5</v>
      </c>
      <c r="J45" s="73">
        <v>2102.9</v>
      </c>
      <c r="K45" s="73">
        <v>2750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4">
        <v>600</v>
      </c>
      <c r="V45" s="74">
        <v>0</v>
      </c>
      <c r="W45" s="74">
        <v>1044.3</v>
      </c>
      <c r="X45" s="74">
        <v>0</v>
      </c>
      <c r="Y45" s="74">
        <v>0</v>
      </c>
      <c r="Z45" s="74">
        <v>0</v>
      </c>
      <c r="AA45" s="74">
        <v>0</v>
      </c>
      <c r="AB45" s="74">
        <v>0</v>
      </c>
      <c r="AC45" s="74">
        <v>0</v>
      </c>
      <c r="AD45" s="74">
        <v>0</v>
      </c>
      <c r="AE45" s="74">
        <v>200</v>
      </c>
      <c r="AF45" s="74">
        <v>0</v>
      </c>
      <c r="AG45" s="74"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0</v>
      </c>
      <c r="AM45" s="74">
        <v>500</v>
      </c>
      <c r="AN45" s="74">
        <v>0</v>
      </c>
      <c r="AO45" s="74">
        <v>0</v>
      </c>
      <c r="AP45" s="74">
        <v>0</v>
      </c>
      <c r="AQ45" s="74">
        <v>0</v>
      </c>
      <c r="AR45" s="74">
        <v>0</v>
      </c>
      <c r="AS45" s="74">
        <v>400</v>
      </c>
      <c r="AT45" s="74">
        <v>50</v>
      </c>
      <c r="AU45" s="74">
        <v>0</v>
      </c>
      <c r="AV45" s="74">
        <v>0</v>
      </c>
      <c r="AW45" s="74">
        <v>595.8</v>
      </c>
      <c r="AX45" s="74">
        <v>0</v>
      </c>
      <c r="AY45" s="74">
        <v>0</v>
      </c>
      <c r="AZ45" s="74">
        <v>0</v>
      </c>
    </row>
    <row r="46" spans="1:52" s="15" customFormat="1" ht="11.25" customHeight="1">
      <c r="A46" s="46">
        <v>38</v>
      </c>
      <c r="B46" s="1" t="s">
        <v>51</v>
      </c>
      <c r="C46" s="37">
        <f t="shared" si="1"/>
        <v>17231.899999999998</v>
      </c>
      <c r="D46" s="37">
        <f t="shared" si="1"/>
        <v>3431.5</v>
      </c>
      <c r="E46" s="49">
        <f t="shared" si="2"/>
        <v>16611.8</v>
      </c>
      <c r="F46" s="49">
        <f t="shared" si="2"/>
        <v>3431.5</v>
      </c>
      <c r="G46" s="49">
        <f t="shared" si="2"/>
        <v>1820.1</v>
      </c>
      <c r="H46" s="49">
        <f t="shared" si="2"/>
        <v>0</v>
      </c>
      <c r="I46" s="73">
        <v>8306</v>
      </c>
      <c r="J46" s="73">
        <v>1783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4">
        <v>1250</v>
      </c>
      <c r="V46" s="74">
        <v>535</v>
      </c>
      <c r="W46" s="74">
        <v>1820.1</v>
      </c>
      <c r="X46" s="74">
        <v>0</v>
      </c>
      <c r="Y46" s="74">
        <v>580</v>
      </c>
      <c r="Z46" s="74">
        <v>0</v>
      </c>
      <c r="AA46" s="74">
        <v>0</v>
      </c>
      <c r="AB46" s="74">
        <v>0</v>
      </c>
      <c r="AC46" s="74">
        <v>800</v>
      </c>
      <c r="AD46" s="74">
        <v>150</v>
      </c>
      <c r="AE46" s="74">
        <v>0</v>
      </c>
      <c r="AF46" s="74">
        <v>0</v>
      </c>
      <c r="AG46" s="74">
        <v>0</v>
      </c>
      <c r="AH46" s="74">
        <v>0</v>
      </c>
      <c r="AI46" s="74">
        <v>0</v>
      </c>
      <c r="AJ46" s="74">
        <v>0</v>
      </c>
      <c r="AK46" s="74">
        <v>2769</v>
      </c>
      <c r="AL46" s="74">
        <v>566.25</v>
      </c>
      <c r="AM46" s="74">
        <v>0</v>
      </c>
      <c r="AN46" s="74">
        <v>0</v>
      </c>
      <c r="AO46" s="74">
        <v>1706.8</v>
      </c>
      <c r="AP46" s="74">
        <v>397.25</v>
      </c>
      <c r="AQ46" s="74">
        <v>0</v>
      </c>
      <c r="AR46" s="74">
        <v>0</v>
      </c>
      <c r="AS46" s="74">
        <v>0</v>
      </c>
      <c r="AT46" s="74">
        <v>0</v>
      </c>
      <c r="AU46" s="74">
        <v>0</v>
      </c>
      <c r="AV46" s="74">
        <v>0</v>
      </c>
      <c r="AW46" s="74">
        <v>1200</v>
      </c>
      <c r="AX46" s="74">
        <v>0</v>
      </c>
      <c r="AY46" s="74">
        <v>0</v>
      </c>
      <c r="AZ46" s="74">
        <v>0</v>
      </c>
    </row>
    <row r="47" spans="1:52" s="15" customFormat="1" ht="11.25" customHeight="1">
      <c r="A47" s="46">
        <v>39</v>
      </c>
      <c r="B47" s="1" t="s">
        <v>52</v>
      </c>
      <c r="C47" s="37">
        <f t="shared" si="1"/>
        <v>41040.1</v>
      </c>
      <c r="D47" s="37">
        <f t="shared" si="1"/>
        <v>312.61900000000014</v>
      </c>
      <c r="E47" s="49">
        <f t="shared" si="2"/>
        <v>28781.6</v>
      </c>
      <c r="F47" s="49">
        <f t="shared" si="2"/>
        <v>4200.3</v>
      </c>
      <c r="G47" s="49">
        <f t="shared" si="2"/>
        <v>13758.5</v>
      </c>
      <c r="H47" s="49">
        <f t="shared" si="2"/>
        <v>-3887.681</v>
      </c>
      <c r="I47" s="73">
        <v>14606.3</v>
      </c>
      <c r="J47" s="73">
        <v>2308.5</v>
      </c>
      <c r="K47" s="73">
        <v>5500</v>
      </c>
      <c r="L47" s="73">
        <v>0</v>
      </c>
      <c r="M47" s="73">
        <v>0</v>
      </c>
      <c r="N47" s="73">
        <v>0</v>
      </c>
      <c r="O47" s="73">
        <v>0</v>
      </c>
      <c r="P47" s="73">
        <v>0</v>
      </c>
      <c r="Q47" s="73">
        <v>0</v>
      </c>
      <c r="R47" s="73">
        <v>0</v>
      </c>
      <c r="S47" s="73">
        <v>0</v>
      </c>
      <c r="T47" s="73">
        <v>0</v>
      </c>
      <c r="U47" s="74">
        <v>4000</v>
      </c>
      <c r="V47" s="74">
        <v>0</v>
      </c>
      <c r="W47" s="74">
        <v>-3000</v>
      </c>
      <c r="X47" s="74">
        <v>-3887.681</v>
      </c>
      <c r="Y47" s="74">
        <v>500</v>
      </c>
      <c r="Z47" s="74">
        <v>0</v>
      </c>
      <c r="AA47" s="74">
        <v>0</v>
      </c>
      <c r="AB47" s="74">
        <v>0</v>
      </c>
      <c r="AC47" s="74">
        <v>3591.3</v>
      </c>
      <c r="AD47" s="74">
        <v>1348</v>
      </c>
      <c r="AE47" s="74">
        <v>5000</v>
      </c>
      <c r="AF47" s="74">
        <v>0</v>
      </c>
      <c r="AG47" s="74">
        <v>0</v>
      </c>
      <c r="AH47" s="74">
        <v>0</v>
      </c>
      <c r="AI47" s="74">
        <v>0</v>
      </c>
      <c r="AJ47" s="74">
        <v>0</v>
      </c>
      <c r="AK47" s="74">
        <v>3884</v>
      </c>
      <c r="AL47" s="74">
        <v>543.8</v>
      </c>
      <c r="AM47" s="74">
        <v>6258.5</v>
      </c>
      <c r="AN47" s="74">
        <v>0</v>
      </c>
      <c r="AO47" s="74">
        <v>0</v>
      </c>
      <c r="AP47" s="74">
        <v>0</v>
      </c>
      <c r="AQ47" s="74">
        <v>0</v>
      </c>
      <c r="AR47" s="74">
        <v>0</v>
      </c>
      <c r="AS47" s="74">
        <v>700</v>
      </c>
      <c r="AT47" s="74">
        <v>0</v>
      </c>
      <c r="AU47" s="74">
        <v>0</v>
      </c>
      <c r="AV47" s="74">
        <v>0</v>
      </c>
      <c r="AW47" s="74">
        <v>1500</v>
      </c>
      <c r="AX47" s="74">
        <v>0</v>
      </c>
      <c r="AY47" s="74">
        <v>0</v>
      </c>
      <c r="AZ47" s="74">
        <v>0</v>
      </c>
    </row>
    <row r="48" spans="1:52" s="50" customFormat="1" ht="11.25" customHeight="1">
      <c r="A48" s="46">
        <v>40</v>
      </c>
      <c r="B48" s="1" t="s">
        <v>53</v>
      </c>
      <c r="C48" s="37">
        <f t="shared" si="1"/>
        <v>13672.300000000001</v>
      </c>
      <c r="D48" s="37">
        <f t="shared" si="1"/>
        <v>2583.5</v>
      </c>
      <c r="E48" s="49">
        <f t="shared" si="2"/>
        <v>13484.2</v>
      </c>
      <c r="F48" s="49">
        <f t="shared" si="2"/>
        <v>2519.5</v>
      </c>
      <c r="G48" s="49">
        <f t="shared" si="2"/>
        <v>848.1</v>
      </c>
      <c r="H48" s="49">
        <f t="shared" si="2"/>
        <v>64</v>
      </c>
      <c r="I48" s="73">
        <v>10681.2</v>
      </c>
      <c r="J48" s="73">
        <v>2429.5</v>
      </c>
      <c r="K48" s="73">
        <v>300</v>
      </c>
      <c r="L48" s="73">
        <v>64</v>
      </c>
      <c r="M48" s="73">
        <v>0</v>
      </c>
      <c r="N48" s="73">
        <v>0</v>
      </c>
      <c r="O48" s="73">
        <v>0</v>
      </c>
      <c r="P48" s="73">
        <v>0</v>
      </c>
      <c r="Q48" s="73">
        <v>0</v>
      </c>
      <c r="R48" s="73">
        <v>0</v>
      </c>
      <c r="S48" s="73">
        <v>0</v>
      </c>
      <c r="T48" s="73">
        <v>0</v>
      </c>
      <c r="U48" s="74">
        <v>1600</v>
      </c>
      <c r="V48" s="74">
        <v>0</v>
      </c>
      <c r="W48" s="74">
        <v>100</v>
      </c>
      <c r="X48" s="74">
        <v>0</v>
      </c>
      <c r="Y48" s="74">
        <v>243</v>
      </c>
      <c r="Z48" s="74">
        <v>0</v>
      </c>
      <c r="AA48" s="74">
        <v>0</v>
      </c>
      <c r="AB48" s="74">
        <v>0</v>
      </c>
      <c r="AC48" s="74">
        <v>0</v>
      </c>
      <c r="AD48" s="74">
        <v>0</v>
      </c>
      <c r="AE48" s="74">
        <v>448.1</v>
      </c>
      <c r="AF48" s="74">
        <v>0</v>
      </c>
      <c r="AG48" s="74"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0</v>
      </c>
      <c r="AM48" s="74">
        <v>0</v>
      </c>
      <c r="AN48" s="74">
        <v>0</v>
      </c>
      <c r="AO48" s="74">
        <v>0</v>
      </c>
      <c r="AP48" s="74">
        <v>0</v>
      </c>
      <c r="AQ48" s="74">
        <v>0</v>
      </c>
      <c r="AR48" s="74">
        <v>0</v>
      </c>
      <c r="AS48" s="74">
        <v>300</v>
      </c>
      <c r="AT48" s="74">
        <v>90</v>
      </c>
      <c r="AU48" s="74">
        <v>0</v>
      </c>
      <c r="AV48" s="74">
        <v>0</v>
      </c>
      <c r="AW48" s="74">
        <v>660</v>
      </c>
      <c r="AX48" s="74">
        <v>0</v>
      </c>
      <c r="AY48" s="74">
        <v>0</v>
      </c>
      <c r="AZ48" s="74">
        <v>0</v>
      </c>
    </row>
    <row r="49" spans="1:52" s="50" customFormat="1" ht="11.25" customHeight="1">
      <c r="A49" s="46">
        <v>41</v>
      </c>
      <c r="B49" s="1" t="s">
        <v>54</v>
      </c>
      <c r="C49" s="37">
        <f t="shared" si="1"/>
        <v>17337.8</v>
      </c>
      <c r="D49" s="37">
        <f t="shared" si="1"/>
        <v>2590.3</v>
      </c>
      <c r="E49" s="49">
        <f t="shared" si="2"/>
        <v>13826</v>
      </c>
      <c r="F49" s="49">
        <f t="shared" si="2"/>
        <v>2590.3</v>
      </c>
      <c r="G49" s="49">
        <f t="shared" si="2"/>
        <v>4211.8</v>
      </c>
      <c r="H49" s="49">
        <f t="shared" si="2"/>
        <v>0</v>
      </c>
      <c r="I49" s="73">
        <v>10578</v>
      </c>
      <c r="J49" s="73">
        <v>2203.3</v>
      </c>
      <c r="K49" s="73">
        <v>1300</v>
      </c>
      <c r="L49" s="73">
        <v>0</v>
      </c>
      <c r="M49" s="73">
        <v>0</v>
      </c>
      <c r="N49" s="73">
        <v>0</v>
      </c>
      <c r="O49" s="73">
        <v>0</v>
      </c>
      <c r="P49" s="73">
        <v>0</v>
      </c>
      <c r="Q49" s="73">
        <v>0</v>
      </c>
      <c r="R49" s="73">
        <v>0</v>
      </c>
      <c r="S49" s="73">
        <v>0</v>
      </c>
      <c r="T49" s="73">
        <v>0</v>
      </c>
      <c r="U49" s="74">
        <v>600</v>
      </c>
      <c r="V49" s="74">
        <v>0</v>
      </c>
      <c r="W49" s="74">
        <v>2831.8</v>
      </c>
      <c r="X49" s="74">
        <v>0</v>
      </c>
      <c r="Y49" s="74">
        <v>0</v>
      </c>
      <c r="Z49" s="74">
        <v>0</v>
      </c>
      <c r="AA49" s="74">
        <v>0</v>
      </c>
      <c r="AB49" s="74">
        <v>0</v>
      </c>
      <c r="AC49" s="74">
        <v>0</v>
      </c>
      <c r="AD49" s="74">
        <v>0</v>
      </c>
      <c r="AE49" s="74">
        <v>0</v>
      </c>
      <c r="AF49" s="74">
        <v>0</v>
      </c>
      <c r="AG49" s="74">
        <v>0</v>
      </c>
      <c r="AH49" s="74">
        <v>0</v>
      </c>
      <c r="AI49" s="74">
        <v>0</v>
      </c>
      <c r="AJ49" s="74">
        <v>0</v>
      </c>
      <c r="AK49" s="74">
        <v>1548</v>
      </c>
      <c r="AL49" s="74">
        <v>387</v>
      </c>
      <c r="AM49" s="74">
        <v>80</v>
      </c>
      <c r="AN49" s="74">
        <v>0</v>
      </c>
      <c r="AO49" s="74">
        <v>0</v>
      </c>
      <c r="AP49" s="74">
        <v>0</v>
      </c>
      <c r="AQ49" s="74">
        <v>0</v>
      </c>
      <c r="AR49" s="74">
        <v>0</v>
      </c>
      <c r="AS49" s="74">
        <v>400</v>
      </c>
      <c r="AT49" s="74">
        <v>0</v>
      </c>
      <c r="AU49" s="74">
        <v>0</v>
      </c>
      <c r="AV49" s="74">
        <v>0</v>
      </c>
      <c r="AW49" s="74">
        <v>700</v>
      </c>
      <c r="AX49" s="74">
        <v>0</v>
      </c>
      <c r="AY49" s="74">
        <v>0</v>
      </c>
      <c r="AZ49" s="74">
        <v>0</v>
      </c>
    </row>
    <row r="50" spans="1:52" s="15" customFormat="1" ht="11.25" customHeight="1">
      <c r="A50" s="46">
        <v>42</v>
      </c>
      <c r="B50" s="1" t="s">
        <v>55</v>
      </c>
      <c r="C50" s="37">
        <f t="shared" si="1"/>
        <v>42924.8</v>
      </c>
      <c r="D50" s="37">
        <f t="shared" si="1"/>
        <v>8038.245</v>
      </c>
      <c r="E50" s="49">
        <f t="shared" si="2"/>
        <v>41822.1</v>
      </c>
      <c r="F50" s="49">
        <f t="shared" si="2"/>
        <v>7509.245</v>
      </c>
      <c r="G50" s="49">
        <f t="shared" si="2"/>
        <v>5478.8</v>
      </c>
      <c r="H50" s="49">
        <f t="shared" si="2"/>
        <v>529</v>
      </c>
      <c r="I50" s="73">
        <v>24246</v>
      </c>
      <c r="J50" s="73">
        <v>6244.995</v>
      </c>
      <c r="K50" s="73">
        <v>2978.8</v>
      </c>
      <c r="L50" s="73">
        <v>529</v>
      </c>
      <c r="M50" s="73">
        <v>0</v>
      </c>
      <c r="N50" s="73">
        <v>0</v>
      </c>
      <c r="O50" s="73">
        <v>0</v>
      </c>
      <c r="P50" s="73">
        <v>0</v>
      </c>
      <c r="Q50" s="73">
        <v>0</v>
      </c>
      <c r="R50" s="73">
        <v>0</v>
      </c>
      <c r="S50" s="73">
        <v>0</v>
      </c>
      <c r="T50" s="73">
        <v>0</v>
      </c>
      <c r="U50" s="74">
        <v>4200</v>
      </c>
      <c r="V50" s="74">
        <v>0</v>
      </c>
      <c r="W50" s="74">
        <v>-1000</v>
      </c>
      <c r="X50" s="74">
        <v>0</v>
      </c>
      <c r="Y50" s="74">
        <v>500</v>
      </c>
      <c r="Z50" s="74">
        <v>0</v>
      </c>
      <c r="AA50" s="74">
        <v>0</v>
      </c>
      <c r="AB50" s="74">
        <v>0</v>
      </c>
      <c r="AC50" s="74">
        <v>1000</v>
      </c>
      <c r="AD50" s="74">
        <v>0</v>
      </c>
      <c r="AE50" s="74">
        <v>3500</v>
      </c>
      <c r="AF50" s="74">
        <v>0</v>
      </c>
      <c r="AG50" s="74">
        <v>0</v>
      </c>
      <c r="AH50" s="74">
        <v>0</v>
      </c>
      <c r="AI50" s="74">
        <v>0</v>
      </c>
      <c r="AJ50" s="74">
        <v>0</v>
      </c>
      <c r="AK50" s="74">
        <v>0</v>
      </c>
      <c r="AL50" s="74">
        <v>0</v>
      </c>
      <c r="AM50" s="74">
        <v>0</v>
      </c>
      <c r="AN50" s="74">
        <v>0</v>
      </c>
      <c r="AO50" s="74">
        <v>6500</v>
      </c>
      <c r="AP50" s="74">
        <v>1164.25</v>
      </c>
      <c r="AQ50" s="74">
        <v>0</v>
      </c>
      <c r="AR50" s="74">
        <v>0</v>
      </c>
      <c r="AS50" s="74">
        <v>1000</v>
      </c>
      <c r="AT50" s="74">
        <v>100</v>
      </c>
      <c r="AU50" s="74">
        <v>0</v>
      </c>
      <c r="AV50" s="74">
        <v>0</v>
      </c>
      <c r="AW50" s="74">
        <v>4376.1</v>
      </c>
      <c r="AX50" s="74">
        <v>0</v>
      </c>
      <c r="AY50" s="74">
        <v>0</v>
      </c>
      <c r="AZ50" s="74">
        <v>0</v>
      </c>
    </row>
    <row r="51" spans="1:52" s="15" customFormat="1" ht="11.25" customHeight="1">
      <c r="A51" s="46">
        <v>43</v>
      </c>
      <c r="B51" s="1" t="s">
        <v>56</v>
      </c>
      <c r="C51" s="37">
        <f t="shared" si="1"/>
        <v>5377.4</v>
      </c>
      <c r="D51" s="37">
        <f t="shared" si="1"/>
        <v>905.808</v>
      </c>
      <c r="E51" s="49">
        <f t="shared" si="2"/>
        <v>5377.4</v>
      </c>
      <c r="F51" s="49">
        <f t="shared" si="2"/>
        <v>905.808</v>
      </c>
      <c r="G51" s="49">
        <f t="shared" si="2"/>
        <v>265</v>
      </c>
      <c r="H51" s="49">
        <f t="shared" si="2"/>
        <v>0</v>
      </c>
      <c r="I51" s="73">
        <v>5035.2</v>
      </c>
      <c r="J51" s="73">
        <v>905.808</v>
      </c>
      <c r="K51" s="73">
        <v>265</v>
      </c>
      <c r="L51" s="73">
        <v>0</v>
      </c>
      <c r="M51" s="73">
        <v>0</v>
      </c>
      <c r="N51" s="73">
        <v>0</v>
      </c>
      <c r="O51" s="73">
        <v>0</v>
      </c>
      <c r="P51" s="73">
        <v>0</v>
      </c>
      <c r="Q51" s="73">
        <v>0</v>
      </c>
      <c r="R51" s="73">
        <v>0</v>
      </c>
      <c r="S51" s="73">
        <v>0</v>
      </c>
      <c r="T51" s="73">
        <v>0</v>
      </c>
      <c r="U51" s="74">
        <v>0</v>
      </c>
      <c r="V51" s="74">
        <v>0</v>
      </c>
      <c r="W51" s="74">
        <v>0</v>
      </c>
      <c r="X51" s="74">
        <v>0</v>
      </c>
      <c r="Y51" s="74">
        <v>0</v>
      </c>
      <c r="Z51" s="74">
        <v>0</v>
      </c>
      <c r="AA51" s="74">
        <v>0</v>
      </c>
      <c r="AB51" s="74">
        <v>0</v>
      </c>
      <c r="AC51" s="74">
        <v>0</v>
      </c>
      <c r="AD51" s="74">
        <v>0</v>
      </c>
      <c r="AE51" s="74">
        <v>0</v>
      </c>
      <c r="AF51" s="74">
        <v>0</v>
      </c>
      <c r="AG51" s="74">
        <v>0</v>
      </c>
      <c r="AH51" s="74">
        <v>0</v>
      </c>
      <c r="AI51" s="74">
        <v>0</v>
      </c>
      <c r="AJ51" s="74">
        <v>0</v>
      </c>
      <c r="AK51" s="74">
        <v>0</v>
      </c>
      <c r="AL51" s="74">
        <v>0</v>
      </c>
      <c r="AM51" s="74">
        <v>0</v>
      </c>
      <c r="AN51" s="74">
        <v>0</v>
      </c>
      <c r="AO51" s="74">
        <v>0</v>
      </c>
      <c r="AP51" s="74">
        <v>0</v>
      </c>
      <c r="AQ51" s="74">
        <v>0</v>
      </c>
      <c r="AR51" s="74">
        <v>0</v>
      </c>
      <c r="AS51" s="74">
        <v>77.2</v>
      </c>
      <c r="AT51" s="74">
        <v>0</v>
      </c>
      <c r="AU51" s="74">
        <v>0</v>
      </c>
      <c r="AV51" s="74">
        <v>0</v>
      </c>
      <c r="AW51" s="74">
        <v>265</v>
      </c>
      <c r="AX51" s="74">
        <v>0</v>
      </c>
      <c r="AY51" s="74">
        <v>0</v>
      </c>
      <c r="AZ51" s="74">
        <v>0</v>
      </c>
    </row>
    <row r="52" spans="1:52" s="15" customFormat="1" ht="11.25" customHeight="1">
      <c r="A52" s="46">
        <v>44</v>
      </c>
      <c r="B52" s="1" t="s">
        <v>57</v>
      </c>
      <c r="C52" s="37">
        <f t="shared" si="1"/>
        <v>6552.1</v>
      </c>
      <c r="D52" s="37">
        <f t="shared" si="1"/>
        <v>1371.6</v>
      </c>
      <c r="E52" s="49">
        <f t="shared" si="2"/>
        <v>5842.1</v>
      </c>
      <c r="F52" s="49">
        <f t="shared" si="2"/>
        <v>1071.6</v>
      </c>
      <c r="G52" s="49">
        <f t="shared" si="2"/>
        <v>1010</v>
      </c>
      <c r="H52" s="49">
        <f t="shared" si="2"/>
        <v>300</v>
      </c>
      <c r="I52" s="73">
        <v>5324.1</v>
      </c>
      <c r="J52" s="73">
        <v>1071.6</v>
      </c>
      <c r="K52" s="73">
        <v>1010</v>
      </c>
      <c r="L52" s="73">
        <v>300</v>
      </c>
      <c r="M52" s="73">
        <v>0</v>
      </c>
      <c r="N52" s="73">
        <v>0</v>
      </c>
      <c r="O52" s="73">
        <v>0</v>
      </c>
      <c r="P52" s="73">
        <v>0</v>
      </c>
      <c r="Q52" s="73">
        <v>0</v>
      </c>
      <c r="R52" s="73">
        <v>0</v>
      </c>
      <c r="S52" s="73">
        <v>0</v>
      </c>
      <c r="T52" s="73">
        <v>0</v>
      </c>
      <c r="U52" s="74">
        <v>0</v>
      </c>
      <c r="V52" s="74">
        <v>0</v>
      </c>
      <c r="W52" s="74">
        <v>0</v>
      </c>
      <c r="X52" s="74">
        <v>0</v>
      </c>
      <c r="Y52" s="74">
        <v>0</v>
      </c>
      <c r="Z52" s="74">
        <v>0</v>
      </c>
      <c r="AA52" s="74">
        <v>0</v>
      </c>
      <c r="AB52" s="74">
        <v>0</v>
      </c>
      <c r="AC52" s="74">
        <v>0</v>
      </c>
      <c r="AD52" s="74">
        <v>0</v>
      </c>
      <c r="AE52" s="74">
        <v>0</v>
      </c>
      <c r="AF52" s="74">
        <v>0</v>
      </c>
      <c r="AG52" s="74">
        <v>0</v>
      </c>
      <c r="AH52" s="74">
        <v>0</v>
      </c>
      <c r="AI52" s="74">
        <v>0</v>
      </c>
      <c r="AJ52" s="74">
        <v>0</v>
      </c>
      <c r="AK52" s="74">
        <v>0</v>
      </c>
      <c r="AL52" s="74">
        <v>0</v>
      </c>
      <c r="AM52" s="74">
        <v>0</v>
      </c>
      <c r="AN52" s="74">
        <v>0</v>
      </c>
      <c r="AO52" s="74">
        <v>0</v>
      </c>
      <c r="AP52" s="74">
        <v>0</v>
      </c>
      <c r="AQ52" s="74">
        <v>0</v>
      </c>
      <c r="AR52" s="74">
        <v>0</v>
      </c>
      <c r="AS52" s="74">
        <v>218</v>
      </c>
      <c r="AT52" s="74">
        <v>0</v>
      </c>
      <c r="AU52" s="74">
        <v>0</v>
      </c>
      <c r="AV52" s="74">
        <v>0</v>
      </c>
      <c r="AW52" s="74">
        <v>300</v>
      </c>
      <c r="AX52" s="74">
        <v>0</v>
      </c>
      <c r="AY52" s="74">
        <v>0</v>
      </c>
      <c r="AZ52" s="74">
        <v>0</v>
      </c>
    </row>
    <row r="53" spans="1:52" s="15" customFormat="1" ht="11.25" customHeight="1">
      <c r="A53" s="46">
        <v>45</v>
      </c>
      <c r="B53" s="1" t="s">
        <v>58</v>
      </c>
      <c r="C53" s="37">
        <f t="shared" si="1"/>
        <v>11968.8</v>
      </c>
      <c r="D53" s="37">
        <f t="shared" si="1"/>
        <v>1662.263</v>
      </c>
      <c r="E53" s="49">
        <f t="shared" si="2"/>
        <v>7843.8</v>
      </c>
      <c r="F53" s="49">
        <f t="shared" si="2"/>
        <v>1662.263</v>
      </c>
      <c r="G53" s="49">
        <f t="shared" si="2"/>
        <v>4525</v>
      </c>
      <c r="H53" s="49">
        <f t="shared" si="2"/>
        <v>0</v>
      </c>
      <c r="I53" s="73">
        <v>6543.8</v>
      </c>
      <c r="J53" s="73">
        <v>1662.263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  <c r="Q53" s="73">
        <v>0</v>
      </c>
      <c r="R53" s="73">
        <v>0</v>
      </c>
      <c r="S53" s="73">
        <v>0</v>
      </c>
      <c r="T53" s="73">
        <v>0</v>
      </c>
      <c r="U53" s="74">
        <v>600</v>
      </c>
      <c r="V53" s="74">
        <v>0</v>
      </c>
      <c r="W53" s="74">
        <v>400</v>
      </c>
      <c r="X53" s="74">
        <v>0</v>
      </c>
      <c r="Y53" s="74">
        <v>0</v>
      </c>
      <c r="Z53" s="74">
        <v>0</v>
      </c>
      <c r="AA53" s="74">
        <v>0</v>
      </c>
      <c r="AB53" s="74">
        <v>0</v>
      </c>
      <c r="AC53" s="74">
        <v>0</v>
      </c>
      <c r="AD53" s="74">
        <v>0</v>
      </c>
      <c r="AE53" s="74">
        <v>4125</v>
      </c>
      <c r="AF53" s="74">
        <v>0</v>
      </c>
      <c r="AG53" s="74">
        <v>0</v>
      </c>
      <c r="AH53" s="74">
        <v>0</v>
      </c>
      <c r="AI53" s="74">
        <v>0</v>
      </c>
      <c r="AJ53" s="74">
        <v>0</v>
      </c>
      <c r="AK53" s="74">
        <v>0</v>
      </c>
      <c r="AL53" s="74">
        <v>0</v>
      </c>
      <c r="AM53" s="74">
        <v>0</v>
      </c>
      <c r="AN53" s="74">
        <v>0</v>
      </c>
      <c r="AO53" s="74">
        <v>0</v>
      </c>
      <c r="AP53" s="74">
        <v>0</v>
      </c>
      <c r="AQ53" s="74">
        <v>0</v>
      </c>
      <c r="AR53" s="74">
        <v>0</v>
      </c>
      <c r="AS53" s="74">
        <v>300</v>
      </c>
      <c r="AT53" s="74">
        <v>0</v>
      </c>
      <c r="AU53" s="74">
        <v>0</v>
      </c>
      <c r="AV53" s="74">
        <v>0</v>
      </c>
      <c r="AW53" s="74">
        <v>400</v>
      </c>
      <c r="AX53" s="74">
        <v>0</v>
      </c>
      <c r="AY53" s="74">
        <v>0</v>
      </c>
      <c r="AZ53" s="74">
        <v>0</v>
      </c>
    </row>
    <row r="54" spans="1:52" s="50" customFormat="1" ht="11.25" customHeight="1">
      <c r="A54" s="46">
        <v>45</v>
      </c>
      <c r="B54" s="1" t="s">
        <v>59</v>
      </c>
      <c r="C54" s="37">
        <f t="shared" si="1"/>
        <v>6549.5</v>
      </c>
      <c r="D54" s="37">
        <f t="shared" si="1"/>
        <v>1246.91</v>
      </c>
      <c r="E54" s="49">
        <f t="shared" si="2"/>
        <v>6555</v>
      </c>
      <c r="F54" s="49">
        <f t="shared" si="2"/>
        <v>1246.91</v>
      </c>
      <c r="G54" s="49">
        <f t="shared" si="2"/>
        <v>309.5</v>
      </c>
      <c r="H54" s="49">
        <f t="shared" si="2"/>
        <v>0</v>
      </c>
      <c r="I54" s="73">
        <v>5600</v>
      </c>
      <c r="J54" s="73">
        <v>1246.91</v>
      </c>
      <c r="K54" s="73">
        <v>309.5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  <c r="Q54" s="73">
        <v>0</v>
      </c>
      <c r="R54" s="73">
        <v>0</v>
      </c>
      <c r="S54" s="73">
        <v>0</v>
      </c>
      <c r="T54" s="73">
        <v>0</v>
      </c>
      <c r="U54" s="74">
        <v>600</v>
      </c>
      <c r="V54" s="74">
        <v>0</v>
      </c>
      <c r="W54" s="74">
        <v>0</v>
      </c>
      <c r="X54" s="74">
        <v>0</v>
      </c>
      <c r="Y54" s="74">
        <v>0</v>
      </c>
      <c r="Z54" s="74">
        <v>0</v>
      </c>
      <c r="AA54" s="74">
        <v>0</v>
      </c>
      <c r="AB54" s="74">
        <v>0</v>
      </c>
      <c r="AC54" s="74">
        <v>0</v>
      </c>
      <c r="AD54" s="74">
        <v>0</v>
      </c>
      <c r="AE54" s="74">
        <v>0</v>
      </c>
      <c r="AF54" s="74">
        <v>0</v>
      </c>
      <c r="AG54" s="74">
        <v>0</v>
      </c>
      <c r="AH54" s="74">
        <v>0</v>
      </c>
      <c r="AI54" s="74">
        <v>0</v>
      </c>
      <c r="AJ54" s="74">
        <v>0</v>
      </c>
      <c r="AK54" s="74">
        <v>0</v>
      </c>
      <c r="AL54" s="74">
        <v>0</v>
      </c>
      <c r="AM54" s="74">
        <v>0</v>
      </c>
      <c r="AN54" s="74">
        <v>0</v>
      </c>
      <c r="AO54" s="74">
        <v>0</v>
      </c>
      <c r="AP54" s="74">
        <v>0</v>
      </c>
      <c r="AQ54" s="74">
        <v>0</v>
      </c>
      <c r="AR54" s="74">
        <v>0</v>
      </c>
      <c r="AS54" s="74">
        <v>40</v>
      </c>
      <c r="AT54" s="74">
        <v>0</v>
      </c>
      <c r="AU54" s="74">
        <v>0</v>
      </c>
      <c r="AV54" s="74">
        <v>0</v>
      </c>
      <c r="AW54" s="74">
        <v>315</v>
      </c>
      <c r="AX54" s="74">
        <v>0</v>
      </c>
      <c r="AY54" s="74">
        <v>0</v>
      </c>
      <c r="AZ54" s="74">
        <v>0</v>
      </c>
    </row>
    <row r="55" spans="1:52" s="15" customFormat="1" ht="11.25" customHeight="1">
      <c r="A55" s="46">
        <v>47</v>
      </c>
      <c r="B55" s="1" t="s">
        <v>60</v>
      </c>
      <c r="C55" s="37">
        <f t="shared" si="1"/>
        <v>12788.1</v>
      </c>
      <c r="D55" s="37">
        <f t="shared" si="1"/>
        <v>3110.509</v>
      </c>
      <c r="E55" s="49">
        <f t="shared" si="2"/>
        <v>12787.3</v>
      </c>
      <c r="F55" s="49">
        <f t="shared" si="2"/>
        <v>3110.509</v>
      </c>
      <c r="G55" s="49">
        <f t="shared" si="2"/>
        <v>782.1</v>
      </c>
      <c r="H55" s="49">
        <f t="shared" si="2"/>
        <v>0</v>
      </c>
      <c r="I55" s="73">
        <v>10206</v>
      </c>
      <c r="J55" s="73">
        <v>3000.509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73">
        <v>0</v>
      </c>
      <c r="Q55" s="73">
        <v>0</v>
      </c>
      <c r="R55" s="73">
        <v>0</v>
      </c>
      <c r="S55" s="73">
        <v>0</v>
      </c>
      <c r="T55" s="73">
        <v>0</v>
      </c>
      <c r="U55" s="74">
        <v>1600</v>
      </c>
      <c r="V55" s="74">
        <v>0</v>
      </c>
      <c r="W55" s="74">
        <v>0</v>
      </c>
      <c r="X55" s="74">
        <v>0</v>
      </c>
      <c r="Y55" s="74">
        <v>0</v>
      </c>
      <c r="Z55" s="74">
        <v>0</v>
      </c>
      <c r="AA55" s="74">
        <v>0</v>
      </c>
      <c r="AB55" s="74">
        <v>0</v>
      </c>
      <c r="AC55" s="74">
        <v>0</v>
      </c>
      <c r="AD55" s="74">
        <v>0</v>
      </c>
      <c r="AE55" s="74">
        <v>782.1</v>
      </c>
      <c r="AF55" s="74">
        <v>0</v>
      </c>
      <c r="AG55" s="74">
        <v>0</v>
      </c>
      <c r="AH55" s="74">
        <v>0</v>
      </c>
      <c r="AI55" s="74">
        <v>0</v>
      </c>
      <c r="AJ55" s="74">
        <v>0</v>
      </c>
      <c r="AK55" s="74">
        <v>0</v>
      </c>
      <c r="AL55" s="74">
        <v>0</v>
      </c>
      <c r="AM55" s="74">
        <v>0</v>
      </c>
      <c r="AN55" s="74">
        <v>0</v>
      </c>
      <c r="AO55" s="74">
        <v>0</v>
      </c>
      <c r="AP55" s="74">
        <v>0</v>
      </c>
      <c r="AQ55" s="74">
        <v>0</v>
      </c>
      <c r="AR55" s="74">
        <v>0</v>
      </c>
      <c r="AS55" s="74">
        <v>200</v>
      </c>
      <c r="AT55" s="74">
        <v>110</v>
      </c>
      <c r="AU55" s="74">
        <v>0</v>
      </c>
      <c r="AV55" s="74">
        <v>0</v>
      </c>
      <c r="AW55" s="74">
        <v>781.3</v>
      </c>
      <c r="AX55" s="74">
        <v>0</v>
      </c>
      <c r="AY55" s="74">
        <v>0</v>
      </c>
      <c r="AZ55" s="74">
        <v>0</v>
      </c>
    </row>
    <row r="56" spans="1:52" s="15" customFormat="1" ht="11.25" customHeight="1">
      <c r="A56" s="46">
        <v>48</v>
      </c>
      <c r="B56" s="1" t="s">
        <v>61</v>
      </c>
      <c r="C56" s="37">
        <f t="shared" si="1"/>
        <v>14732.6</v>
      </c>
      <c r="D56" s="37">
        <f t="shared" si="1"/>
        <v>2520.178</v>
      </c>
      <c r="E56" s="49">
        <f t="shared" si="2"/>
        <v>13266.2</v>
      </c>
      <c r="F56" s="49">
        <f t="shared" si="2"/>
        <v>2520.178</v>
      </c>
      <c r="G56" s="49">
        <f t="shared" si="2"/>
        <v>2966.4</v>
      </c>
      <c r="H56" s="49">
        <f t="shared" si="2"/>
        <v>0</v>
      </c>
      <c r="I56" s="73">
        <v>7765.2</v>
      </c>
      <c r="J56" s="73">
        <v>1781.872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  <c r="Q56" s="73">
        <v>0</v>
      </c>
      <c r="R56" s="73">
        <v>0</v>
      </c>
      <c r="S56" s="73">
        <v>0</v>
      </c>
      <c r="T56" s="73">
        <v>0</v>
      </c>
      <c r="U56" s="74">
        <v>1375</v>
      </c>
      <c r="V56" s="74">
        <v>227.5</v>
      </c>
      <c r="W56" s="74">
        <v>950</v>
      </c>
      <c r="X56" s="74">
        <v>0</v>
      </c>
      <c r="Y56" s="74">
        <v>265</v>
      </c>
      <c r="Z56" s="74">
        <v>0</v>
      </c>
      <c r="AA56" s="74">
        <v>0</v>
      </c>
      <c r="AB56" s="74">
        <v>0</v>
      </c>
      <c r="AC56" s="74">
        <v>906.5</v>
      </c>
      <c r="AD56" s="74">
        <v>223.596</v>
      </c>
      <c r="AE56" s="74">
        <v>1066.4</v>
      </c>
      <c r="AF56" s="74">
        <v>0</v>
      </c>
      <c r="AG56" s="74">
        <v>0</v>
      </c>
      <c r="AH56" s="74">
        <v>0</v>
      </c>
      <c r="AI56" s="74">
        <v>0</v>
      </c>
      <c r="AJ56" s="74">
        <v>0</v>
      </c>
      <c r="AK56" s="74">
        <v>1054.5</v>
      </c>
      <c r="AL56" s="74">
        <v>262.21</v>
      </c>
      <c r="AM56" s="74">
        <v>950</v>
      </c>
      <c r="AN56" s="74">
        <v>0</v>
      </c>
      <c r="AO56" s="74">
        <v>0</v>
      </c>
      <c r="AP56" s="74">
        <v>0</v>
      </c>
      <c r="AQ56" s="74">
        <v>0</v>
      </c>
      <c r="AR56" s="74">
        <v>0</v>
      </c>
      <c r="AS56" s="74">
        <v>400</v>
      </c>
      <c r="AT56" s="74">
        <v>25</v>
      </c>
      <c r="AU56" s="74">
        <v>0</v>
      </c>
      <c r="AV56" s="74">
        <v>0</v>
      </c>
      <c r="AW56" s="74">
        <v>1500</v>
      </c>
      <c r="AX56" s="74">
        <v>0</v>
      </c>
      <c r="AY56" s="74">
        <v>0</v>
      </c>
      <c r="AZ56" s="74">
        <v>0</v>
      </c>
    </row>
    <row r="57" spans="1:52" s="15" customFormat="1" ht="11.25" customHeight="1">
      <c r="A57" s="46">
        <v>49</v>
      </c>
      <c r="B57" s="1" t="s">
        <v>62</v>
      </c>
      <c r="C57" s="37">
        <f t="shared" si="1"/>
        <v>11184.9</v>
      </c>
      <c r="D57" s="37">
        <f t="shared" si="1"/>
        <v>2257.111</v>
      </c>
      <c r="E57" s="49">
        <f t="shared" si="2"/>
        <v>11142</v>
      </c>
      <c r="F57" s="49">
        <f t="shared" si="2"/>
        <v>2257.111</v>
      </c>
      <c r="G57" s="49">
        <f t="shared" si="2"/>
        <v>1042.9</v>
      </c>
      <c r="H57" s="49">
        <f t="shared" si="2"/>
        <v>0</v>
      </c>
      <c r="I57" s="73">
        <v>9742</v>
      </c>
      <c r="J57" s="73">
        <v>2237.111</v>
      </c>
      <c r="K57" s="73">
        <v>1042.9</v>
      </c>
      <c r="L57" s="73">
        <v>0</v>
      </c>
      <c r="M57" s="73">
        <v>0</v>
      </c>
      <c r="N57" s="73">
        <v>0</v>
      </c>
      <c r="O57" s="73">
        <v>0</v>
      </c>
      <c r="P57" s="73">
        <v>0</v>
      </c>
      <c r="Q57" s="73">
        <v>0</v>
      </c>
      <c r="R57" s="73">
        <v>0</v>
      </c>
      <c r="S57" s="73">
        <v>0</v>
      </c>
      <c r="T57" s="73">
        <v>0</v>
      </c>
      <c r="U57" s="74">
        <v>0</v>
      </c>
      <c r="V57" s="74">
        <v>0</v>
      </c>
      <c r="W57" s="74">
        <v>0</v>
      </c>
      <c r="X57" s="74">
        <v>0</v>
      </c>
      <c r="Y57" s="74">
        <v>200</v>
      </c>
      <c r="Z57" s="74">
        <v>0</v>
      </c>
      <c r="AA57" s="74">
        <v>0</v>
      </c>
      <c r="AB57" s="74">
        <v>0</v>
      </c>
      <c r="AC57" s="74">
        <v>0</v>
      </c>
      <c r="AD57" s="74">
        <v>0</v>
      </c>
      <c r="AE57" s="74">
        <v>0</v>
      </c>
      <c r="AF57" s="74">
        <v>0</v>
      </c>
      <c r="AG57" s="74">
        <v>0</v>
      </c>
      <c r="AH57" s="74">
        <v>0</v>
      </c>
      <c r="AI57" s="74">
        <v>0</v>
      </c>
      <c r="AJ57" s="74">
        <v>0</v>
      </c>
      <c r="AK57" s="74">
        <v>0</v>
      </c>
      <c r="AL57" s="74">
        <v>0</v>
      </c>
      <c r="AM57" s="74">
        <v>0</v>
      </c>
      <c r="AN57" s="74">
        <v>0</v>
      </c>
      <c r="AO57" s="74">
        <v>0</v>
      </c>
      <c r="AP57" s="74">
        <v>0</v>
      </c>
      <c r="AQ57" s="74">
        <v>0</v>
      </c>
      <c r="AR57" s="74">
        <v>0</v>
      </c>
      <c r="AS57" s="74">
        <v>200</v>
      </c>
      <c r="AT57" s="74">
        <v>20</v>
      </c>
      <c r="AU57" s="74">
        <v>0</v>
      </c>
      <c r="AV57" s="74">
        <v>0</v>
      </c>
      <c r="AW57" s="74">
        <v>1000</v>
      </c>
      <c r="AX57" s="74">
        <v>0</v>
      </c>
      <c r="AY57" s="74">
        <v>0</v>
      </c>
      <c r="AZ57" s="74">
        <v>0</v>
      </c>
    </row>
    <row r="58" spans="1:52" s="15" customFormat="1" ht="11.25" customHeight="1">
      <c r="A58" s="46">
        <v>50</v>
      </c>
      <c r="B58" s="1" t="s">
        <v>63</v>
      </c>
      <c r="C58" s="37">
        <f t="shared" si="1"/>
        <v>15681.400000000001</v>
      </c>
      <c r="D58" s="37">
        <f t="shared" si="1"/>
        <v>3522</v>
      </c>
      <c r="E58" s="49">
        <f t="shared" si="2"/>
        <v>15077.6</v>
      </c>
      <c r="F58" s="49">
        <f t="shared" si="2"/>
        <v>2922</v>
      </c>
      <c r="G58" s="49">
        <f t="shared" si="2"/>
        <v>3434.3</v>
      </c>
      <c r="H58" s="49">
        <f t="shared" si="2"/>
        <v>1100</v>
      </c>
      <c r="I58" s="73">
        <v>10207.1</v>
      </c>
      <c r="J58" s="73">
        <v>1826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  <c r="P58" s="73">
        <v>0</v>
      </c>
      <c r="Q58" s="73">
        <v>0</v>
      </c>
      <c r="R58" s="73">
        <v>0</v>
      </c>
      <c r="S58" s="73">
        <v>0</v>
      </c>
      <c r="T58" s="73">
        <v>0</v>
      </c>
      <c r="U58" s="74">
        <v>1100</v>
      </c>
      <c r="V58" s="74">
        <v>500</v>
      </c>
      <c r="W58" s="74">
        <v>1060</v>
      </c>
      <c r="X58" s="74">
        <v>900</v>
      </c>
      <c r="Y58" s="74">
        <v>0</v>
      </c>
      <c r="Z58" s="74">
        <v>0</v>
      </c>
      <c r="AA58" s="74">
        <v>0</v>
      </c>
      <c r="AB58" s="74">
        <v>0</v>
      </c>
      <c r="AC58" s="74">
        <v>0</v>
      </c>
      <c r="AD58" s="74">
        <v>0</v>
      </c>
      <c r="AE58" s="74">
        <v>1900</v>
      </c>
      <c r="AF58" s="74">
        <v>200</v>
      </c>
      <c r="AG58" s="74">
        <v>0</v>
      </c>
      <c r="AH58" s="74">
        <v>0</v>
      </c>
      <c r="AI58" s="74">
        <v>0</v>
      </c>
      <c r="AJ58" s="74">
        <v>0</v>
      </c>
      <c r="AK58" s="74">
        <v>640</v>
      </c>
      <c r="AL58" s="74">
        <v>0</v>
      </c>
      <c r="AM58" s="74">
        <v>474.3</v>
      </c>
      <c r="AN58" s="74">
        <v>0</v>
      </c>
      <c r="AO58" s="74">
        <v>0</v>
      </c>
      <c r="AP58" s="74">
        <v>0</v>
      </c>
      <c r="AQ58" s="74">
        <v>0</v>
      </c>
      <c r="AR58" s="74">
        <v>0</v>
      </c>
      <c r="AS58" s="74">
        <v>300</v>
      </c>
      <c r="AT58" s="74">
        <v>96</v>
      </c>
      <c r="AU58" s="74">
        <v>0</v>
      </c>
      <c r="AV58" s="74">
        <v>0</v>
      </c>
      <c r="AW58" s="74">
        <v>2830.5</v>
      </c>
      <c r="AX58" s="74">
        <v>500</v>
      </c>
      <c r="AY58" s="74">
        <v>0</v>
      </c>
      <c r="AZ58" s="74">
        <v>0</v>
      </c>
    </row>
    <row r="59" spans="1:52" s="15" customFormat="1" ht="11.25" customHeight="1">
      <c r="A59" s="46">
        <v>51</v>
      </c>
      <c r="B59" s="1" t="s">
        <v>64</v>
      </c>
      <c r="C59" s="37">
        <f t="shared" si="1"/>
        <v>4407.7</v>
      </c>
      <c r="D59" s="37">
        <f t="shared" si="1"/>
        <v>359.47</v>
      </c>
      <c r="E59" s="49">
        <f t="shared" si="2"/>
        <v>4406.2</v>
      </c>
      <c r="F59" s="49">
        <f t="shared" si="2"/>
        <v>607</v>
      </c>
      <c r="G59" s="49">
        <f t="shared" si="2"/>
        <v>219.5</v>
      </c>
      <c r="H59" s="49">
        <f t="shared" si="2"/>
        <v>-247.53</v>
      </c>
      <c r="I59" s="73">
        <v>4188.2</v>
      </c>
      <c r="J59" s="73">
        <v>607</v>
      </c>
      <c r="K59" s="73">
        <v>2219.5</v>
      </c>
      <c r="L59" s="73">
        <v>0</v>
      </c>
      <c r="M59" s="73">
        <v>0</v>
      </c>
      <c r="N59" s="73">
        <v>0</v>
      </c>
      <c r="O59" s="73">
        <v>0</v>
      </c>
      <c r="P59" s="73">
        <v>0</v>
      </c>
      <c r="Q59" s="73">
        <v>0</v>
      </c>
      <c r="R59" s="73">
        <v>0</v>
      </c>
      <c r="S59" s="73">
        <v>0</v>
      </c>
      <c r="T59" s="73">
        <v>0</v>
      </c>
      <c r="U59" s="74">
        <v>0</v>
      </c>
      <c r="V59" s="74">
        <v>0</v>
      </c>
      <c r="W59" s="74">
        <v>-2000</v>
      </c>
      <c r="X59" s="74">
        <v>-247.53</v>
      </c>
      <c r="Y59" s="74">
        <v>0</v>
      </c>
      <c r="Z59" s="74">
        <v>0</v>
      </c>
      <c r="AA59" s="74">
        <v>0</v>
      </c>
      <c r="AB59" s="74">
        <v>0</v>
      </c>
      <c r="AC59" s="74">
        <v>0</v>
      </c>
      <c r="AD59" s="74">
        <v>0</v>
      </c>
      <c r="AE59" s="74">
        <v>0</v>
      </c>
      <c r="AF59" s="74">
        <v>0</v>
      </c>
      <c r="AG59" s="74">
        <v>0</v>
      </c>
      <c r="AH59" s="74">
        <v>0</v>
      </c>
      <c r="AI59" s="74">
        <v>0</v>
      </c>
      <c r="AJ59" s="74">
        <v>0</v>
      </c>
      <c r="AK59" s="74">
        <v>0</v>
      </c>
      <c r="AL59" s="74">
        <v>0</v>
      </c>
      <c r="AM59" s="74">
        <v>0</v>
      </c>
      <c r="AN59" s="74">
        <v>0</v>
      </c>
      <c r="AO59" s="74">
        <v>0</v>
      </c>
      <c r="AP59" s="74">
        <v>0</v>
      </c>
      <c r="AQ59" s="74">
        <v>0</v>
      </c>
      <c r="AR59" s="74">
        <v>0</v>
      </c>
      <c r="AS59" s="74">
        <v>0</v>
      </c>
      <c r="AT59" s="74">
        <v>0</v>
      </c>
      <c r="AU59" s="74">
        <v>0</v>
      </c>
      <c r="AV59" s="74">
        <v>0</v>
      </c>
      <c r="AW59" s="74">
        <v>218</v>
      </c>
      <c r="AX59" s="74">
        <v>0</v>
      </c>
      <c r="AY59" s="74">
        <v>0</v>
      </c>
      <c r="AZ59" s="74">
        <v>0</v>
      </c>
    </row>
    <row r="60" spans="1:52" s="15" customFormat="1" ht="11.25" customHeight="1">
      <c r="A60" s="46">
        <v>52</v>
      </c>
      <c r="B60" s="1" t="s">
        <v>65</v>
      </c>
      <c r="C60" s="37">
        <f t="shared" si="1"/>
        <v>10414.1</v>
      </c>
      <c r="D60" s="37">
        <f t="shared" si="1"/>
        <v>1807.902</v>
      </c>
      <c r="E60" s="49">
        <f t="shared" si="2"/>
        <v>9758.6</v>
      </c>
      <c r="F60" s="49">
        <f t="shared" si="2"/>
        <v>1434.722</v>
      </c>
      <c r="G60" s="49">
        <f t="shared" si="2"/>
        <v>1155.5</v>
      </c>
      <c r="H60" s="49">
        <f t="shared" si="2"/>
        <v>373.18</v>
      </c>
      <c r="I60" s="73">
        <v>7003.1</v>
      </c>
      <c r="J60" s="73">
        <v>1434.722</v>
      </c>
      <c r="K60" s="73">
        <v>755.5</v>
      </c>
      <c r="L60" s="73">
        <v>0</v>
      </c>
      <c r="M60" s="73">
        <v>0</v>
      </c>
      <c r="N60" s="73">
        <v>0</v>
      </c>
      <c r="O60" s="73">
        <v>0</v>
      </c>
      <c r="P60" s="73">
        <v>0</v>
      </c>
      <c r="Q60" s="73">
        <v>0</v>
      </c>
      <c r="R60" s="73">
        <v>0</v>
      </c>
      <c r="S60" s="73">
        <v>0</v>
      </c>
      <c r="T60" s="73">
        <v>0</v>
      </c>
      <c r="U60" s="74">
        <v>600</v>
      </c>
      <c r="V60" s="74">
        <v>0</v>
      </c>
      <c r="W60" s="74">
        <v>0</v>
      </c>
      <c r="X60" s="74">
        <v>0</v>
      </c>
      <c r="Y60" s="74">
        <v>200</v>
      </c>
      <c r="Z60" s="74">
        <v>0</v>
      </c>
      <c r="AA60" s="74">
        <v>0</v>
      </c>
      <c r="AB60" s="74">
        <v>0</v>
      </c>
      <c r="AC60" s="74">
        <v>955.5</v>
      </c>
      <c r="AD60" s="74">
        <v>0</v>
      </c>
      <c r="AE60" s="74">
        <v>400</v>
      </c>
      <c r="AF60" s="74">
        <v>373.18</v>
      </c>
      <c r="AG60" s="74">
        <v>0</v>
      </c>
      <c r="AH60" s="74">
        <v>0</v>
      </c>
      <c r="AI60" s="74">
        <v>0</v>
      </c>
      <c r="AJ60" s="74">
        <v>0</v>
      </c>
      <c r="AK60" s="74">
        <v>0</v>
      </c>
      <c r="AL60" s="74">
        <v>0</v>
      </c>
      <c r="AM60" s="74">
        <v>0</v>
      </c>
      <c r="AN60" s="74">
        <v>0</v>
      </c>
      <c r="AO60" s="74">
        <v>0</v>
      </c>
      <c r="AP60" s="74">
        <v>0</v>
      </c>
      <c r="AQ60" s="74">
        <v>0</v>
      </c>
      <c r="AR60" s="74">
        <v>0</v>
      </c>
      <c r="AS60" s="74">
        <v>500</v>
      </c>
      <c r="AT60" s="74">
        <v>0</v>
      </c>
      <c r="AU60" s="74">
        <v>0</v>
      </c>
      <c r="AV60" s="74">
        <v>0</v>
      </c>
      <c r="AW60" s="74">
        <v>500</v>
      </c>
      <c r="AX60" s="74">
        <v>0</v>
      </c>
      <c r="AY60" s="74">
        <v>0</v>
      </c>
      <c r="AZ60" s="74">
        <v>0</v>
      </c>
    </row>
    <row r="61" spans="1:52" s="15" customFormat="1" ht="11.25" customHeight="1">
      <c r="A61" s="46">
        <v>53</v>
      </c>
      <c r="B61" s="1" t="s">
        <v>66</v>
      </c>
      <c r="C61" s="37">
        <f t="shared" si="1"/>
        <v>9735.8</v>
      </c>
      <c r="D61" s="37">
        <f t="shared" si="1"/>
        <v>627.234</v>
      </c>
      <c r="E61" s="49">
        <f t="shared" si="2"/>
        <v>6578</v>
      </c>
      <c r="F61" s="49">
        <f t="shared" si="2"/>
        <v>627.234</v>
      </c>
      <c r="G61" s="49">
        <f t="shared" si="2"/>
        <v>3657.8</v>
      </c>
      <c r="H61" s="49">
        <f t="shared" si="2"/>
        <v>0</v>
      </c>
      <c r="I61" s="73">
        <v>5371.8</v>
      </c>
      <c r="J61" s="73">
        <v>557.118</v>
      </c>
      <c r="K61" s="73">
        <v>3657.8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  <c r="Q61" s="73">
        <v>0</v>
      </c>
      <c r="R61" s="73">
        <v>0</v>
      </c>
      <c r="S61" s="73">
        <v>0</v>
      </c>
      <c r="T61" s="73">
        <v>0</v>
      </c>
      <c r="U61" s="74">
        <v>0</v>
      </c>
      <c r="V61" s="74">
        <v>0</v>
      </c>
      <c r="W61" s="74">
        <v>0</v>
      </c>
      <c r="X61" s="74">
        <v>0</v>
      </c>
      <c r="Y61" s="74">
        <v>0</v>
      </c>
      <c r="Z61" s="74">
        <v>0</v>
      </c>
      <c r="AA61" s="74">
        <v>0</v>
      </c>
      <c r="AB61" s="74">
        <v>0</v>
      </c>
      <c r="AC61" s="74">
        <v>0</v>
      </c>
      <c r="AD61" s="74">
        <v>0</v>
      </c>
      <c r="AE61" s="74">
        <v>0</v>
      </c>
      <c r="AF61" s="74">
        <v>0</v>
      </c>
      <c r="AG61" s="74">
        <v>0</v>
      </c>
      <c r="AH61" s="74">
        <v>0</v>
      </c>
      <c r="AI61" s="74">
        <v>0</v>
      </c>
      <c r="AJ61" s="74">
        <v>0</v>
      </c>
      <c r="AK61" s="74">
        <v>586.2</v>
      </c>
      <c r="AL61" s="74">
        <v>70.116</v>
      </c>
      <c r="AM61" s="74">
        <v>0</v>
      </c>
      <c r="AN61" s="74">
        <v>0</v>
      </c>
      <c r="AO61" s="74">
        <v>0</v>
      </c>
      <c r="AP61" s="74">
        <v>0</v>
      </c>
      <c r="AQ61" s="74">
        <v>0</v>
      </c>
      <c r="AR61" s="74">
        <v>0</v>
      </c>
      <c r="AS61" s="74">
        <v>120</v>
      </c>
      <c r="AT61" s="74">
        <v>0</v>
      </c>
      <c r="AU61" s="74">
        <v>0</v>
      </c>
      <c r="AV61" s="74">
        <v>0</v>
      </c>
      <c r="AW61" s="74">
        <v>500</v>
      </c>
      <c r="AX61" s="74">
        <v>0</v>
      </c>
      <c r="AY61" s="74">
        <v>0</v>
      </c>
      <c r="AZ61" s="74">
        <v>0</v>
      </c>
    </row>
    <row r="62" spans="1:52" s="15" customFormat="1" ht="11.25" customHeight="1">
      <c r="A62" s="46">
        <v>54</v>
      </c>
      <c r="B62" s="1" t="s">
        <v>67</v>
      </c>
      <c r="C62" s="37">
        <f t="shared" si="1"/>
        <v>7155.1</v>
      </c>
      <c r="D62" s="37">
        <f t="shared" si="1"/>
        <v>1065.3</v>
      </c>
      <c r="E62" s="49">
        <f t="shared" si="2"/>
        <v>6350</v>
      </c>
      <c r="F62" s="49">
        <f t="shared" si="2"/>
        <v>1065.3</v>
      </c>
      <c r="G62" s="49">
        <f t="shared" si="2"/>
        <v>1105.1</v>
      </c>
      <c r="H62" s="49">
        <f t="shared" si="2"/>
        <v>0</v>
      </c>
      <c r="I62" s="73">
        <v>4950</v>
      </c>
      <c r="J62" s="73">
        <v>1065.3</v>
      </c>
      <c r="K62" s="73">
        <v>100</v>
      </c>
      <c r="L62" s="73">
        <v>0</v>
      </c>
      <c r="M62" s="73">
        <v>0</v>
      </c>
      <c r="N62" s="73">
        <v>0</v>
      </c>
      <c r="O62" s="73">
        <v>0</v>
      </c>
      <c r="P62" s="73">
        <v>0</v>
      </c>
      <c r="Q62" s="73">
        <v>0</v>
      </c>
      <c r="R62" s="73">
        <v>0</v>
      </c>
      <c r="S62" s="73">
        <v>0</v>
      </c>
      <c r="T62" s="73">
        <v>0</v>
      </c>
      <c r="U62" s="74">
        <v>600</v>
      </c>
      <c r="V62" s="74">
        <v>0</v>
      </c>
      <c r="W62" s="74">
        <v>0</v>
      </c>
      <c r="X62" s="74">
        <v>0</v>
      </c>
      <c r="Y62" s="74">
        <v>0</v>
      </c>
      <c r="Z62" s="74">
        <v>0</v>
      </c>
      <c r="AA62" s="74">
        <v>0</v>
      </c>
      <c r="AB62" s="74">
        <v>0</v>
      </c>
      <c r="AC62" s="74">
        <v>0</v>
      </c>
      <c r="AD62" s="74">
        <v>0</v>
      </c>
      <c r="AE62" s="74">
        <v>1005.1</v>
      </c>
      <c r="AF62" s="74">
        <v>0</v>
      </c>
      <c r="AG62" s="74">
        <v>0</v>
      </c>
      <c r="AH62" s="74">
        <v>0</v>
      </c>
      <c r="AI62" s="74">
        <v>0</v>
      </c>
      <c r="AJ62" s="74">
        <v>0</v>
      </c>
      <c r="AK62" s="74">
        <v>0</v>
      </c>
      <c r="AL62" s="74">
        <v>0</v>
      </c>
      <c r="AM62" s="74">
        <v>0</v>
      </c>
      <c r="AN62" s="74">
        <v>0</v>
      </c>
      <c r="AO62" s="74">
        <v>0</v>
      </c>
      <c r="AP62" s="74">
        <v>0</v>
      </c>
      <c r="AQ62" s="74">
        <v>0</v>
      </c>
      <c r="AR62" s="74">
        <v>0</v>
      </c>
      <c r="AS62" s="74">
        <v>500</v>
      </c>
      <c r="AT62" s="74">
        <v>0</v>
      </c>
      <c r="AU62" s="74">
        <v>0</v>
      </c>
      <c r="AV62" s="74">
        <v>0</v>
      </c>
      <c r="AW62" s="74">
        <v>300</v>
      </c>
      <c r="AX62" s="74">
        <v>0</v>
      </c>
      <c r="AY62" s="74">
        <v>0</v>
      </c>
      <c r="AZ62" s="74">
        <v>0</v>
      </c>
    </row>
    <row r="63" spans="1:52" s="15" customFormat="1" ht="11.25" customHeight="1">
      <c r="A63" s="46">
        <v>55</v>
      </c>
      <c r="B63" s="1" t="s">
        <v>68</v>
      </c>
      <c r="C63" s="37">
        <f t="shared" si="1"/>
        <v>18181.7</v>
      </c>
      <c r="D63" s="37">
        <f t="shared" si="1"/>
        <v>4289.45</v>
      </c>
      <c r="E63" s="49">
        <f t="shared" si="2"/>
        <v>17944.3</v>
      </c>
      <c r="F63" s="49">
        <f t="shared" si="2"/>
        <v>4619.45</v>
      </c>
      <c r="G63" s="49">
        <f t="shared" si="2"/>
        <v>1237.4</v>
      </c>
      <c r="H63" s="49">
        <f t="shared" si="2"/>
        <v>-330</v>
      </c>
      <c r="I63" s="73">
        <v>11022.3</v>
      </c>
      <c r="J63" s="73">
        <v>2315.35</v>
      </c>
      <c r="K63" s="73">
        <v>1567.4</v>
      </c>
      <c r="L63" s="73">
        <v>0</v>
      </c>
      <c r="M63" s="73">
        <v>0</v>
      </c>
      <c r="N63" s="73">
        <v>0</v>
      </c>
      <c r="O63" s="73">
        <v>0</v>
      </c>
      <c r="P63" s="73">
        <v>0</v>
      </c>
      <c r="Q63" s="73">
        <v>0</v>
      </c>
      <c r="R63" s="73">
        <v>0</v>
      </c>
      <c r="S63" s="73">
        <v>0</v>
      </c>
      <c r="T63" s="73">
        <v>0</v>
      </c>
      <c r="U63" s="74">
        <v>1600</v>
      </c>
      <c r="V63" s="74">
        <v>0</v>
      </c>
      <c r="W63" s="74">
        <v>-330</v>
      </c>
      <c r="X63" s="74">
        <v>-330</v>
      </c>
      <c r="Y63" s="74">
        <v>200</v>
      </c>
      <c r="Z63" s="74">
        <v>0</v>
      </c>
      <c r="AA63" s="74">
        <v>0</v>
      </c>
      <c r="AB63" s="74">
        <v>0</v>
      </c>
      <c r="AC63" s="74">
        <v>1330</v>
      </c>
      <c r="AD63" s="74">
        <v>1100</v>
      </c>
      <c r="AE63" s="74">
        <v>0</v>
      </c>
      <c r="AF63" s="74">
        <v>0</v>
      </c>
      <c r="AG63" s="74">
        <v>0</v>
      </c>
      <c r="AH63" s="74">
        <v>0</v>
      </c>
      <c r="AI63" s="74">
        <v>0</v>
      </c>
      <c r="AJ63" s="74">
        <v>0</v>
      </c>
      <c r="AK63" s="74">
        <v>1172</v>
      </c>
      <c r="AL63" s="74">
        <v>292.1</v>
      </c>
      <c r="AM63" s="74">
        <v>0</v>
      </c>
      <c r="AN63" s="74">
        <v>0</v>
      </c>
      <c r="AO63" s="74">
        <v>920</v>
      </c>
      <c r="AP63" s="74">
        <v>912</v>
      </c>
      <c r="AQ63" s="74">
        <v>0</v>
      </c>
      <c r="AR63" s="74">
        <v>0</v>
      </c>
      <c r="AS63" s="74">
        <v>700</v>
      </c>
      <c r="AT63" s="74">
        <v>0</v>
      </c>
      <c r="AU63" s="74">
        <v>0</v>
      </c>
      <c r="AV63" s="74">
        <v>0</v>
      </c>
      <c r="AW63" s="74">
        <v>1000</v>
      </c>
      <c r="AX63" s="74">
        <v>0</v>
      </c>
      <c r="AY63" s="74">
        <v>0</v>
      </c>
      <c r="AZ63" s="74">
        <v>0</v>
      </c>
    </row>
    <row r="64" spans="1:52" s="15" customFormat="1" ht="11.25" customHeight="1">
      <c r="A64" s="46">
        <v>56</v>
      </c>
      <c r="B64" s="1" t="s">
        <v>69</v>
      </c>
      <c r="C64" s="37">
        <f t="shared" si="1"/>
        <v>10839</v>
      </c>
      <c r="D64" s="37">
        <f t="shared" si="1"/>
        <v>0</v>
      </c>
      <c r="E64" s="49">
        <f t="shared" si="2"/>
        <v>10839</v>
      </c>
      <c r="F64" s="49">
        <f t="shared" si="2"/>
        <v>0</v>
      </c>
      <c r="G64" s="49">
        <f t="shared" si="2"/>
        <v>610</v>
      </c>
      <c r="H64" s="49">
        <f t="shared" si="2"/>
        <v>0</v>
      </c>
      <c r="I64" s="73">
        <v>8774.5</v>
      </c>
      <c r="J64" s="73">
        <v>0</v>
      </c>
      <c r="K64" s="73">
        <v>610</v>
      </c>
      <c r="L64" s="73">
        <v>0</v>
      </c>
      <c r="M64" s="73">
        <v>0</v>
      </c>
      <c r="N64" s="73">
        <v>0</v>
      </c>
      <c r="O64" s="73">
        <v>0</v>
      </c>
      <c r="P64" s="73">
        <v>0</v>
      </c>
      <c r="Q64" s="73">
        <v>0</v>
      </c>
      <c r="R64" s="73">
        <v>0</v>
      </c>
      <c r="S64" s="73">
        <v>0</v>
      </c>
      <c r="T64" s="73">
        <v>0</v>
      </c>
      <c r="U64" s="74">
        <v>600</v>
      </c>
      <c r="V64" s="74">
        <v>0</v>
      </c>
      <c r="W64" s="74">
        <v>0</v>
      </c>
      <c r="X64" s="74">
        <v>0</v>
      </c>
      <c r="Y64" s="74">
        <v>154.5</v>
      </c>
      <c r="Z64" s="74">
        <v>0</v>
      </c>
      <c r="AA64" s="74">
        <v>0</v>
      </c>
      <c r="AB64" s="74">
        <v>0</v>
      </c>
      <c r="AC64" s="74">
        <v>0</v>
      </c>
      <c r="AD64" s="74">
        <v>0</v>
      </c>
      <c r="AE64" s="74">
        <v>0</v>
      </c>
      <c r="AF64" s="74">
        <v>0</v>
      </c>
      <c r="AG64" s="74">
        <v>0</v>
      </c>
      <c r="AH64" s="74">
        <v>0</v>
      </c>
      <c r="AI64" s="74">
        <v>0</v>
      </c>
      <c r="AJ64" s="74">
        <v>0</v>
      </c>
      <c r="AK64" s="74">
        <v>0</v>
      </c>
      <c r="AL64" s="74">
        <v>0</v>
      </c>
      <c r="AM64" s="74">
        <v>0</v>
      </c>
      <c r="AN64" s="74">
        <v>0</v>
      </c>
      <c r="AO64" s="74">
        <v>0</v>
      </c>
      <c r="AP64" s="74">
        <v>0</v>
      </c>
      <c r="AQ64" s="74">
        <v>0</v>
      </c>
      <c r="AR64" s="74">
        <v>0</v>
      </c>
      <c r="AS64" s="74">
        <v>700</v>
      </c>
      <c r="AT64" s="74">
        <v>0</v>
      </c>
      <c r="AU64" s="74">
        <v>0</v>
      </c>
      <c r="AV64" s="74">
        <v>0</v>
      </c>
      <c r="AW64" s="74">
        <v>610</v>
      </c>
      <c r="AX64" s="74">
        <v>0</v>
      </c>
      <c r="AY64" s="74">
        <v>0</v>
      </c>
      <c r="AZ64" s="74">
        <v>0</v>
      </c>
    </row>
    <row r="65" spans="1:52" s="15" customFormat="1" ht="11.25" customHeight="1">
      <c r="A65" s="46">
        <v>57</v>
      </c>
      <c r="B65" s="1" t="s">
        <v>70</v>
      </c>
      <c r="C65" s="37">
        <f t="shared" si="1"/>
        <v>25596.85</v>
      </c>
      <c r="D65" s="37">
        <f t="shared" si="1"/>
        <v>4036</v>
      </c>
      <c r="E65" s="49">
        <f t="shared" si="2"/>
        <v>22863</v>
      </c>
      <c r="F65" s="49">
        <f t="shared" si="2"/>
        <v>3636</v>
      </c>
      <c r="G65" s="49">
        <f t="shared" si="2"/>
        <v>4334.05</v>
      </c>
      <c r="H65" s="49">
        <f t="shared" si="2"/>
        <v>400</v>
      </c>
      <c r="I65" s="73">
        <v>12812.8</v>
      </c>
      <c r="J65" s="73">
        <v>2479.66</v>
      </c>
      <c r="K65" s="73">
        <v>1700</v>
      </c>
      <c r="L65" s="73">
        <v>400</v>
      </c>
      <c r="M65" s="73">
        <v>0</v>
      </c>
      <c r="N65" s="73">
        <v>0</v>
      </c>
      <c r="O65" s="73">
        <v>0</v>
      </c>
      <c r="P65" s="73">
        <v>0</v>
      </c>
      <c r="Q65" s="73">
        <v>0</v>
      </c>
      <c r="R65" s="73">
        <v>0</v>
      </c>
      <c r="S65" s="73">
        <v>0</v>
      </c>
      <c r="T65" s="73">
        <v>0</v>
      </c>
      <c r="U65" s="74">
        <v>1500</v>
      </c>
      <c r="V65" s="74">
        <v>600</v>
      </c>
      <c r="W65" s="74">
        <v>500</v>
      </c>
      <c r="X65" s="74">
        <v>0</v>
      </c>
      <c r="Y65" s="74">
        <v>600</v>
      </c>
      <c r="Z65" s="74">
        <v>0</v>
      </c>
      <c r="AA65" s="74">
        <v>0</v>
      </c>
      <c r="AB65" s="74">
        <v>0</v>
      </c>
      <c r="AC65" s="74">
        <v>1350</v>
      </c>
      <c r="AD65" s="74">
        <v>180</v>
      </c>
      <c r="AE65" s="74">
        <v>1200.05</v>
      </c>
      <c r="AF65" s="74">
        <v>0</v>
      </c>
      <c r="AG65" s="74">
        <v>0</v>
      </c>
      <c r="AH65" s="74">
        <v>0</v>
      </c>
      <c r="AI65" s="74">
        <v>0</v>
      </c>
      <c r="AJ65" s="74">
        <v>0</v>
      </c>
      <c r="AK65" s="74">
        <v>1400</v>
      </c>
      <c r="AL65" s="74">
        <v>276.34</v>
      </c>
      <c r="AM65" s="74">
        <v>934</v>
      </c>
      <c r="AN65" s="74">
        <v>0</v>
      </c>
      <c r="AO65" s="74">
        <v>2600</v>
      </c>
      <c r="AP65" s="74">
        <v>0</v>
      </c>
      <c r="AQ65" s="74">
        <v>0</v>
      </c>
      <c r="AR65" s="74">
        <v>0</v>
      </c>
      <c r="AS65" s="74">
        <v>1000</v>
      </c>
      <c r="AT65" s="74">
        <v>100</v>
      </c>
      <c r="AU65" s="74">
        <v>0</v>
      </c>
      <c r="AV65" s="74">
        <v>0</v>
      </c>
      <c r="AW65" s="74">
        <v>1600.2</v>
      </c>
      <c r="AX65" s="74">
        <v>0</v>
      </c>
      <c r="AY65" s="74">
        <v>0</v>
      </c>
      <c r="AZ65" s="74">
        <v>0</v>
      </c>
    </row>
    <row r="66" spans="1:52" s="15" customFormat="1" ht="11.25" customHeight="1">
      <c r="A66" s="46">
        <v>58</v>
      </c>
      <c r="B66" s="1" t="s">
        <v>71</v>
      </c>
      <c r="C66" s="37">
        <f t="shared" si="1"/>
        <v>8561</v>
      </c>
      <c r="D66" s="37">
        <f t="shared" si="1"/>
        <v>411.36</v>
      </c>
      <c r="E66" s="49">
        <f t="shared" si="2"/>
        <v>7781.5</v>
      </c>
      <c r="F66" s="49">
        <f t="shared" si="2"/>
        <v>411.36</v>
      </c>
      <c r="G66" s="49">
        <f t="shared" si="2"/>
        <v>1169.5</v>
      </c>
      <c r="H66" s="49">
        <f t="shared" si="2"/>
        <v>0</v>
      </c>
      <c r="I66" s="73">
        <v>6054.7</v>
      </c>
      <c r="J66" s="73">
        <v>411.36</v>
      </c>
      <c r="K66" s="73">
        <v>569.5</v>
      </c>
      <c r="L66" s="73">
        <v>0</v>
      </c>
      <c r="M66" s="73">
        <v>0</v>
      </c>
      <c r="N66" s="73">
        <v>0</v>
      </c>
      <c r="O66" s="73">
        <v>0</v>
      </c>
      <c r="P66" s="73">
        <v>0</v>
      </c>
      <c r="Q66" s="73">
        <v>0</v>
      </c>
      <c r="R66" s="73">
        <v>0</v>
      </c>
      <c r="S66" s="73">
        <v>0</v>
      </c>
      <c r="T66" s="73">
        <v>0</v>
      </c>
      <c r="U66" s="74">
        <v>600</v>
      </c>
      <c r="V66" s="74">
        <v>0</v>
      </c>
      <c r="W66" s="74">
        <v>600</v>
      </c>
      <c r="X66" s="74">
        <v>0</v>
      </c>
      <c r="Y66" s="74">
        <v>50</v>
      </c>
      <c r="Z66" s="74">
        <v>0</v>
      </c>
      <c r="AA66" s="74">
        <v>0</v>
      </c>
      <c r="AB66" s="74">
        <v>0</v>
      </c>
      <c r="AC66" s="74">
        <v>0</v>
      </c>
      <c r="AD66" s="74">
        <v>0</v>
      </c>
      <c r="AE66" s="74">
        <v>0</v>
      </c>
      <c r="AF66" s="74">
        <v>0</v>
      </c>
      <c r="AG66" s="74">
        <v>0</v>
      </c>
      <c r="AH66" s="74">
        <v>0</v>
      </c>
      <c r="AI66" s="74">
        <v>0</v>
      </c>
      <c r="AJ66" s="74">
        <v>0</v>
      </c>
      <c r="AK66" s="74">
        <v>586.8</v>
      </c>
      <c r="AL66" s="74">
        <v>0</v>
      </c>
      <c r="AM66" s="74">
        <v>0</v>
      </c>
      <c r="AN66" s="74">
        <v>0</v>
      </c>
      <c r="AO66" s="74">
        <v>0</v>
      </c>
      <c r="AP66" s="74">
        <v>0</v>
      </c>
      <c r="AQ66" s="74">
        <v>0</v>
      </c>
      <c r="AR66" s="74">
        <v>0</v>
      </c>
      <c r="AS66" s="74">
        <v>100</v>
      </c>
      <c r="AT66" s="74">
        <v>0</v>
      </c>
      <c r="AU66" s="74">
        <v>0</v>
      </c>
      <c r="AV66" s="74">
        <v>0</v>
      </c>
      <c r="AW66" s="74">
        <v>390</v>
      </c>
      <c r="AX66" s="74">
        <v>0</v>
      </c>
      <c r="AY66" s="74">
        <v>0</v>
      </c>
      <c r="AZ66" s="74">
        <v>0</v>
      </c>
    </row>
    <row r="67" spans="1:52" s="15" customFormat="1" ht="11.25" customHeight="1">
      <c r="A67" s="46">
        <v>59</v>
      </c>
      <c r="B67" s="1" t="s">
        <v>72</v>
      </c>
      <c r="C67" s="37">
        <f t="shared" si="1"/>
        <v>11002.7</v>
      </c>
      <c r="D67" s="37">
        <f t="shared" si="1"/>
        <v>1574.4</v>
      </c>
      <c r="E67" s="49">
        <f t="shared" si="2"/>
        <v>9780.1</v>
      </c>
      <c r="F67" s="49">
        <f t="shared" si="2"/>
        <v>1574.4</v>
      </c>
      <c r="G67" s="49">
        <f t="shared" si="2"/>
        <v>2215.1</v>
      </c>
      <c r="H67" s="49">
        <f t="shared" si="2"/>
        <v>0</v>
      </c>
      <c r="I67" s="73">
        <v>7617.6</v>
      </c>
      <c r="J67" s="73">
        <v>1574.4</v>
      </c>
      <c r="K67" s="73">
        <v>1915.1</v>
      </c>
      <c r="L67" s="73">
        <v>0</v>
      </c>
      <c r="M67" s="73">
        <v>0</v>
      </c>
      <c r="N67" s="73">
        <v>0</v>
      </c>
      <c r="O67" s="73">
        <v>0</v>
      </c>
      <c r="P67" s="73">
        <v>0</v>
      </c>
      <c r="Q67" s="73">
        <v>0</v>
      </c>
      <c r="R67" s="73">
        <v>0</v>
      </c>
      <c r="S67" s="73">
        <v>0</v>
      </c>
      <c r="T67" s="73">
        <v>0</v>
      </c>
      <c r="U67" s="74">
        <v>500</v>
      </c>
      <c r="V67" s="74">
        <v>0</v>
      </c>
      <c r="W67" s="74">
        <v>0</v>
      </c>
      <c r="X67" s="74">
        <v>0</v>
      </c>
      <c r="Y67" s="74">
        <v>70</v>
      </c>
      <c r="Z67" s="74">
        <v>0</v>
      </c>
      <c r="AA67" s="74">
        <v>0</v>
      </c>
      <c r="AB67" s="74">
        <v>0</v>
      </c>
      <c r="AC67" s="74">
        <v>0</v>
      </c>
      <c r="AD67" s="74">
        <v>0</v>
      </c>
      <c r="AE67" s="74">
        <v>300</v>
      </c>
      <c r="AF67" s="74">
        <v>0</v>
      </c>
      <c r="AG67" s="74">
        <v>0</v>
      </c>
      <c r="AH67" s="74">
        <v>0</v>
      </c>
      <c r="AI67" s="74">
        <v>0</v>
      </c>
      <c r="AJ67" s="74">
        <v>0</v>
      </c>
      <c r="AK67" s="74">
        <v>0</v>
      </c>
      <c r="AL67" s="74">
        <v>0</v>
      </c>
      <c r="AM67" s="74">
        <v>0</v>
      </c>
      <c r="AN67" s="74">
        <v>0</v>
      </c>
      <c r="AO67" s="74">
        <v>0</v>
      </c>
      <c r="AP67" s="74">
        <v>0</v>
      </c>
      <c r="AQ67" s="74">
        <v>0</v>
      </c>
      <c r="AR67" s="74">
        <v>0</v>
      </c>
      <c r="AS67" s="74">
        <v>600</v>
      </c>
      <c r="AT67" s="74">
        <v>0</v>
      </c>
      <c r="AU67" s="74">
        <v>0</v>
      </c>
      <c r="AV67" s="74">
        <v>0</v>
      </c>
      <c r="AW67" s="74">
        <v>992.5</v>
      </c>
      <c r="AX67" s="74">
        <v>0</v>
      </c>
      <c r="AY67" s="74">
        <v>0</v>
      </c>
      <c r="AZ67" s="74">
        <v>0</v>
      </c>
    </row>
    <row r="68" spans="1:52" s="15" customFormat="1" ht="11.25" customHeight="1">
      <c r="A68" s="46">
        <v>60</v>
      </c>
      <c r="B68" s="1" t="s">
        <v>73</v>
      </c>
      <c r="C68" s="37">
        <f t="shared" si="1"/>
        <v>11633.7</v>
      </c>
      <c r="D68" s="37">
        <f t="shared" si="1"/>
        <v>1076.34</v>
      </c>
      <c r="E68" s="49">
        <f t="shared" si="2"/>
        <v>10398.6</v>
      </c>
      <c r="F68" s="49">
        <f t="shared" si="2"/>
        <v>1076.34</v>
      </c>
      <c r="G68" s="49">
        <f t="shared" si="2"/>
        <v>1755.1</v>
      </c>
      <c r="H68" s="49">
        <f t="shared" si="2"/>
        <v>0</v>
      </c>
      <c r="I68" s="73">
        <v>8328.6</v>
      </c>
      <c r="J68" s="73">
        <v>1076.34</v>
      </c>
      <c r="K68" s="73">
        <v>585.1</v>
      </c>
      <c r="L68" s="73">
        <v>0</v>
      </c>
      <c r="M68" s="73">
        <v>0</v>
      </c>
      <c r="N68" s="73">
        <v>0</v>
      </c>
      <c r="O68" s="73">
        <v>0</v>
      </c>
      <c r="P68" s="73">
        <v>0</v>
      </c>
      <c r="Q68" s="73">
        <v>0</v>
      </c>
      <c r="R68" s="73">
        <v>0</v>
      </c>
      <c r="S68" s="73">
        <v>0</v>
      </c>
      <c r="T68" s="73">
        <v>0</v>
      </c>
      <c r="U68" s="74">
        <v>600</v>
      </c>
      <c r="V68" s="74">
        <v>0</v>
      </c>
      <c r="W68" s="74">
        <v>150</v>
      </c>
      <c r="X68" s="74">
        <v>0</v>
      </c>
      <c r="Y68" s="74">
        <v>150</v>
      </c>
      <c r="Z68" s="74">
        <v>0</v>
      </c>
      <c r="AA68" s="74">
        <v>0</v>
      </c>
      <c r="AB68" s="74">
        <v>0</v>
      </c>
      <c r="AC68" s="74">
        <v>0</v>
      </c>
      <c r="AD68" s="74">
        <v>0</v>
      </c>
      <c r="AE68" s="74">
        <v>1020</v>
      </c>
      <c r="AF68" s="74">
        <v>0</v>
      </c>
      <c r="AG68" s="74">
        <v>0</v>
      </c>
      <c r="AH68" s="74">
        <v>0</v>
      </c>
      <c r="AI68" s="74">
        <v>0</v>
      </c>
      <c r="AJ68" s="74">
        <v>0</v>
      </c>
      <c r="AK68" s="74">
        <v>0</v>
      </c>
      <c r="AL68" s="74">
        <v>0</v>
      </c>
      <c r="AM68" s="74">
        <v>0</v>
      </c>
      <c r="AN68" s="74">
        <v>0</v>
      </c>
      <c r="AO68" s="74">
        <v>0</v>
      </c>
      <c r="AP68" s="74">
        <v>0</v>
      </c>
      <c r="AQ68" s="74">
        <v>0</v>
      </c>
      <c r="AR68" s="74">
        <v>0</v>
      </c>
      <c r="AS68" s="74">
        <v>800</v>
      </c>
      <c r="AT68" s="74">
        <v>0</v>
      </c>
      <c r="AU68" s="74">
        <v>0</v>
      </c>
      <c r="AV68" s="74">
        <v>0</v>
      </c>
      <c r="AW68" s="74">
        <v>520</v>
      </c>
      <c r="AX68" s="74">
        <v>0</v>
      </c>
      <c r="AY68" s="74">
        <v>0</v>
      </c>
      <c r="AZ68" s="74">
        <v>0</v>
      </c>
    </row>
    <row r="69" spans="1:52" s="15" customFormat="1" ht="11.25" customHeight="1">
      <c r="A69" s="46">
        <v>61</v>
      </c>
      <c r="B69" s="1" t="s">
        <v>74</v>
      </c>
      <c r="C69" s="37">
        <f t="shared" si="1"/>
        <v>40156</v>
      </c>
      <c r="D69" s="37">
        <f t="shared" si="1"/>
        <v>8654.12</v>
      </c>
      <c r="E69" s="49">
        <f t="shared" si="2"/>
        <v>38785</v>
      </c>
      <c r="F69" s="49">
        <f t="shared" si="2"/>
        <v>8146.22</v>
      </c>
      <c r="G69" s="49">
        <f t="shared" si="2"/>
        <v>3310.3</v>
      </c>
      <c r="H69" s="49">
        <f t="shared" si="2"/>
        <v>507.9</v>
      </c>
      <c r="I69" s="73">
        <v>24465.8</v>
      </c>
      <c r="J69" s="73">
        <v>5647.72</v>
      </c>
      <c r="K69" s="73">
        <v>0</v>
      </c>
      <c r="L69" s="73">
        <v>0</v>
      </c>
      <c r="M69" s="73">
        <v>0</v>
      </c>
      <c r="N69" s="73">
        <v>0</v>
      </c>
      <c r="O69" s="73">
        <v>0</v>
      </c>
      <c r="P69" s="73">
        <v>0</v>
      </c>
      <c r="Q69" s="73">
        <v>0</v>
      </c>
      <c r="R69" s="73">
        <v>0</v>
      </c>
      <c r="S69" s="73">
        <v>0</v>
      </c>
      <c r="T69" s="73">
        <v>0</v>
      </c>
      <c r="U69" s="74">
        <v>0</v>
      </c>
      <c r="V69" s="74">
        <v>0</v>
      </c>
      <c r="W69" s="74">
        <v>0</v>
      </c>
      <c r="X69" s="74">
        <v>-492.1</v>
      </c>
      <c r="Y69" s="74">
        <v>0</v>
      </c>
      <c r="Z69" s="74">
        <v>0</v>
      </c>
      <c r="AA69" s="74">
        <v>0</v>
      </c>
      <c r="AB69" s="74">
        <v>0</v>
      </c>
      <c r="AC69" s="74">
        <v>0</v>
      </c>
      <c r="AD69" s="74">
        <v>0</v>
      </c>
      <c r="AE69" s="74">
        <v>3310.3</v>
      </c>
      <c r="AF69" s="74">
        <v>1000</v>
      </c>
      <c r="AG69" s="74">
        <v>0</v>
      </c>
      <c r="AH69" s="74">
        <v>0</v>
      </c>
      <c r="AI69" s="74">
        <v>0</v>
      </c>
      <c r="AJ69" s="74">
        <v>0</v>
      </c>
      <c r="AK69" s="74">
        <v>3966</v>
      </c>
      <c r="AL69" s="74">
        <v>722.5</v>
      </c>
      <c r="AM69" s="74">
        <v>0</v>
      </c>
      <c r="AN69" s="74">
        <v>0</v>
      </c>
      <c r="AO69" s="74">
        <v>8013.9</v>
      </c>
      <c r="AP69" s="74">
        <v>1690</v>
      </c>
      <c r="AQ69" s="74">
        <v>0</v>
      </c>
      <c r="AR69" s="74">
        <v>0</v>
      </c>
      <c r="AS69" s="74">
        <v>400</v>
      </c>
      <c r="AT69" s="74">
        <v>86</v>
      </c>
      <c r="AU69" s="74">
        <v>0</v>
      </c>
      <c r="AV69" s="74">
        <v>0</v>
      </c>
      <c r="AW69" s="74">
        <v>1939.3</v>
      </c>
      <c r="AX69" s="74">
        <v>0</v>
      </c>
      <c r="AY69" s="74">
        <v>0</v>
      </c>
      <c r="AZ69" s="74">
        <v>0</v>
      </c>
    </row>
    <row r="70" spans="1:52" s="15" customFormat="1" ht="11.25" customHeight="1">
      <c r="A70" s="46">
        <v>62</v>
      </c>
      <c r="B70" s="1" t="s">
        <v>75</v>
      </c>
      <c r="C70" s="37">
        <f t="shared" si="1"/>
        <v>11384.199999999999</v>
      </c>
      <c r="D70" s="37">
        <f t="shared" si="1"/>
        <v>1293.76</v>
      </c>
      <c r="E70" s="49">
        <f t="shared" si="2"/>
        <v>11384.199999999999</v>
      </c>
      <c r="F70" s="49">
        <f t="shared" si="2"/>
        <v>1293.76</v>
      </c>
      <c r="G70" s="49">
        <f t="shared" si="2"/>
        <v>569</v>
      </c>
      <c r="H70" s="49">
        <f t="shared" si="2"/>
        <v>0</v>
      </c>
      <c r="I70" s="73">
        <v>8996.9</v>
      </c>
      <c r="J70" s="73">
        <v>1188.7</v>
      </c>
      <c r="K70" s="73">
        <v>500</v>
      </c>
      <c r="L70" s="73">
        <v>0</v>
      </c>
      <c r="M70" s="73">
        <v>0</v>
      </c>
      <c r="N70" s="73">
        <v>0</v>
      </c>
      <c r="O70" s="73">
        <v>0</v>
      </c>
      <c r="P70" s="73">
        <v>0</v>
      </c>
      <c r="Q70" s="73">
        <v>0</v>
      </c>
      <c r="R70" s="73">
        <v>0</v>
      </c>
      <c r="S70" s="73">
        <v>0</v>
      </c>
      <c r="T70" s="73">
        <v>0</v>
      </c>
      <c r="U70" s="74">
        <v>600</v>
      </c>
      <c r="V70" s="74">
        <v>0</v>
      </c>
      <c r="W70" s="74">
        <v>-500</v>
      </c>
      <c r="X70" s="74">
        <v>0</v>
      </c>
      <c r="Y70" s="74">
        <v>200</v>
      </c>
      <c r="Z70" s="74">
        <v>0</v>
      </c>
      <c r="AA70" s="74">
        <v>0</v>
      </c>
      <c r="AB70" s="74">
        <v>0</v>
      </c>
      <c r="AC70" s="74">
        <v>0</v>
      </c>
      <c r="AD70" s="74">
        <v>0</v>
      </c>
      <c r="AE70" s="74">
        <v>569</v>
      </c>
      <c r="AF70" s="74">
        <v>0</v>
      </c>
      <c r="AG70" s="74">
        <v>0</v>
      </c>
      <c r="AH70" s="74">
        <v>0</v>
      </c>
      <c r="AI70" s="74">
        <v>0</v>
      </c>
      <c r="AJ70" s="74">
        <v>0</v>
      </c>
      <c r="AK70" s="74">
        <v>636</v>
      </c>
      <c r="AL70" s="74">
        <v>105.06</v>
      </c>
      <c r="AM70" s="74">
        <v>0</v>
      </c>
      <c r="AN70" s="74">
        <v>0</v>
      </c>
      <c r="AO70" s="74">
        <v>0</v>
      </c>
      <c r="AP70" s="74">
        <v>0</v>
      </c>
      <c r="AQ70" s="74">
        <v>0</v>
      </c>
      <c r="AR70" s="74">
        <v>0</v>
      </c>
      <c r="AS70" s="74">
        <v>382.3</v>
      </c>
      <c r="AT70" s="74">
        <v>0</v>
      </c>
      <c r="AU70" s="74">
        <v>0</v>
      </c>
      <c r="AV70" s="74">
        <v>0</v>
      </c>
      <c r="AW70" s="74">
        <v>569</v>
      </c>
      <c r="AX70" s="74">
        <v>0</v>
      </c>
      <c r="AY70" s="74">
        <v>0</v>
      </c>
      <c r="AZ70" s="74">
        <v>0</v>
      </c>
    </row>
    <row r="71" spans="1:52" s="15" customFormat="1" ht="11.25" customHeight="1">
      <c r="A71" s="46">
        <v>63</v>
      </c>
      <c r="B71" s="1" t="s">
        <v>76</v>
      </c>
      <c r="C71" s="37">
        <f t="shared" si="1"/>
        <v>59965.899999999994</v>
      </c>
      <c r="D71" s="37">
        <f t="shared" si="1"/>
        <v>4580.6900000000005</v>
      </c>
      <c r="E71" s="49">
        <f t="shared" si="2"/>
        <v>40963.5</v>
      </c>
      <c r="F71" s="49">
        <f t="shared" si="2"/>
        <v>4045.21</v>
      </c>
      <c r="G71" s="49">
        <f t="shared" si="2"/>
        <v>21719.7</v>
      </c>
      <c r="H71" s="49">
        <f t="shared" si="2"/>
        <v>535.48</v>
      </c>
      <c r="I71" s="73">
        <v>29120</v>
      </c>
      <c r="J71" s="73">
        <v>3595.26</v>
      </c>
      <c r="K71" s="73">
        <v>11100</v>
      </c>
      <c r="L71" s="73">
        <v>575</v>
      </c>
      <c r="M71" s="73">
        <v>0</v>
      </c>
      <c r="N71" s="73">
        <v>0</v>
      </c>
      <c r="O71" s="73">
        <v>0</v>
      </c>
      <c r="P71" s="73">
        <v>0</v>
      </c>
      <c r="Q71" s="73">
        <v>0</v>
      </c>
      <c r="R71" s="73">
        <v>0</v>
      </c>
      <c r="S71" s="73">
        <v>0</v>
      </c>
      <c r="T71" s="73">
        <v>0</v>
      </c>
      <c r="U71" s="74">
        <v>0</v>
      </c>
      <c r="V71" s="74">
        <v>0</v>
      </c>
      <c r="W71" s="74">
        <v>0</v>
      </c>
      <c r="X71" s="74">
        <v>-39.52</v>
      </c>
      <c r="Y71" s="74">
        <v>0</v>
      </c>
      <c r="Z71" s="74">
        <v>0</v>
      </c>
      <c r="AA71" s="74">
        <v>0</v>
      </c>
      <c r="AB71" s="74">
        <v>0</v>
      </c>
      <c r="AC71" s="74">
        <v>0</v>
      </c>
      <c r="AD71" s="74">
        <v>0</v>
      </c>
      <c r="AE71" s="74">
        <v>0</v>
      </c>
      <c r="AF71" s="74">
        <v>0</v>
      </c>
      <c r="AG71" s="74">
        <v>0</v>
      </c>
      <c r="AH71" s="74">
        <v>0</v>
      </c>
      <c r="AI71" s="74">
        <v>0</v>
      </c>
      <c r="AJ71" s="74">
        <v>0</v>
      </c>
      <c r="AK71" s="74">
        <v>1926.2</v>
      </c>
      <c r="AL71" s="74">
        <v>146.5</v>
      </c>
      <c r="AM71" s="74">
        <v>0</v>
      </c>
      <c r="AN71" s="74">
        <v>0</v>
      </c>
      <c r="AO71" s="74">
        <v>7200</v>
      </c>
      <c r="AP71" s="74">
        <v>303.45</v>
      </c>
      <c r="AQ71" s="74">
        <v>10000</v>
      </c>
      <c r="AR71" s="74">
        <v>0</v>
      </c>
      <c r="AS71" s="74">
        <v>0</v>
      </c>
      <c r="AT71" s="74">
        <v>0</v>
      </c>
      <c r="AU71" s="74">
        <v>0</v>
      </c>
      <c r="AV71" s="74">
        <v>0</v>
      </c>
      <c r="AW71" s="74">
        <v>2717.3</v>
      </c>
      <c r="AX71" s="74">
        <v>0</v>
      </c>
      <c r="AY71" s="74">
        <v>619.7</v>
      </c>
      <c r="AZ71" s="74">
        <v>0</v>
      </c>
    </row>
    <row r="72" spans="1:52" s="15" customFormat="1" ht="11.25" customHeight="1">
      <c r="A72" s="46">
        <v>64</v>
      </c>
      <c r="B72" s="1" t="s">
        <v>77</v>
      </c>
      <c r="C72" s="37">
        <f t="shared" si="1"/>
        <v>34495</v>
      </c>
      <c r="D72" s="37">
        <f t="shared" si="1"/>
        <v>5430.782</v>
      </c>
      <c r="E72" s="49">
        <f t="shared" si="2"/>
        <v>34495</v>
      </c>
      <c r="F72" s="49">
        <f t="shared" si="2"/>
        <v>5430.782</v>
      </c>
      <c r="G72" s="49">
        <f t="shared" si="2"/>
        <v>2708.6</v>
      </c>
      <c r="H72" s="49">
        <f t="shared" si="2"/>
        <v>0</v>
      </c>
      <c r="I72" s="73">
        <v>26816.8</v>
      </c>
      <c r="J72" s="73">
        <v>4063.532</v>
      </c>
      <c r="K72" s="73">
        <v>0</v>
      </c>
      <c r="L72" s="73">
        <v>0</v>
      </c>
      <c r="M72" s="73">
        <v>0</v>
      </c>
      <c r="N72" s="73">
        <v>0</v>
      </c>
      <c r="O72" s="73">
        <v>0</v>
      </c>
      <c r="P72" s="73">
        <v>0</v>
      </c>
      <c r="Q72" s="73">
        <v>0</v>
      </c>
      <c r="R72" s="73">
        <v>0</v>
      </c>
      <c r="S72" s="73">
        <v>0</v>
      </c>
      <c r="T72" s="73">
        <v>0</v>
      </c>
      <c r="U72" s="74">
        <v>600</v>
      </c>
      <c r="V72" s="74">
        <v>0</v>
      </c>
      <c r="W72" s="74">
        <v>0</v>
      </c>
      <c r="X72" s="74">
        <v>0</v>
      </c>
      <c r="Y72" s="74">
        <v>500</v>
      </c>
      <c r="Z72" s="74">
        <v>0</v>
      </c>
      <c r="AA72" s="74">
        <v>0</v>
      </c>
      <c r="AB72" s="74">
        <v>0</v>
      </c>
      <c r="AC72" s="74">
        <v>0</v>
      </c>
      <c r="AD72" s="74">
        <v>0</v>
      </c>
      <c r="AE72" s="74">
        <v>2708.6</v>
      </c>
      <c r="AF72" s="74">
        <v>0</v>
      </c>
      <c r="AG72" s="74">
        <v>0</v>
      </c>
      <c r="AH72" s="74">
        <v>0</v>
      </c>
      <c r="AI72" s="74">
        <v>0</v>
      </c>
      <c r="AJ72" s="74">
        <v>0</v>
      </c>
      <c r="AK72" s="74">
        <v>1269.6</v>
      </c>
      <c r="AL72" s="74">
        <v>317.25</v>
      </c>
      <c r="AM72" s="74">
        <v>0</v>
      </c>
      <c r="AN72" s="74">
        <v>0</v>
      </c>
      <c r="AO72" s="74">
        <v>500</v>
      </c>
      <c r="AP72" s="74">
        <v>350</v>
      </c>
      <c r="AQ72" s="74">
        <v>0</v>
      </c>
      <c r="AR72" s="74">
        <v>0</v>
      </c>
      <c r="AS72" s="74">
        <v>2100</v>
      </c>
      <c r="AT72" s="74">
        <v>700</v>
      </c>
      <c r="AU72" s="74">
        <v>0</v>
      </c>
      <c r="AV72" s="74">
        <v>0</v>
      </c>
      <c r="AW72" s="74">
        <v>2708.6</v>
      </c>
      <c r="AX72" s="74">
        <v>0</v>
      </c>
      <c r="AY72" s="74">
        <v>0</v>
      </c>
      <c r="AZ72" s="74">
        <v>0</v>
      </c>
    </row>
    <row r="73" spans="1:52" s="15" customFormat="1" ht="11.25" customHeight="1">
      <c r="A73" s="46">
        <v>65</v>
      </c>
      <c r="B73" s="1" t="s">
        <v>78</v>
      </c>
      <c r="C73" s="37">
        <f t="shared" si="1"/>
        <v>6416.7</v>
      </c>
      <c r="D73" s="37">
        <f t="shared" si="1"/>
        <v>815.2</v>
      </c>
      <c r="E73" s="49">
        <f aca="true" t="shared" si="3" ref="E73:H104">I73+M73+Q73+U73+Y73+AC73+AG73+AK73+AO73+AS73+AW73</f>
        <v>6412.3</v>
      </c>
      <c r="F73" s="49">
        <f t="shared" si="3"/>
        <v>815.2</v>
      </c>
      <c r="G73" s="49">
        <f t="shared" si="3"/>
        <v>324.4</v>
      </c>
      <c r="H73" s="49">
        <f t="shared" si="3"/>
        <v>0</v>
      </c>
      <c r="I73" s="73">
        <v>6092.3</v>
      </c>
      <c r="J73" s="73">
        <v>815.2</v>
      </c>
      <c r="K73" s="73">
        <v>324.4</v>
      </c>
      <c r="L73" s="73">
        <v>0</v>
      </c>
      <c r="M73" s="73">
        <v>0</v>
      </c>
      <c r="N73" s="73">
        <v>0</v>
      </c>
      <c r="O73" s="73">
        <v>0</v>
      </c>
      <c r="P73" s="73">
        <v>0</v>
      </c>
      <c r="Q73" s="73">
        <v>0</v>
      </c>
      <c r="R73" s="73">
        <v>0</v>
      </c>
      <c r="S73" s="73">
        <v>0</v>
      </c>
      <c r="T73" s="73">
        <v>0</v>
      </c>
      <c r="U73" s="74">
        <v>0</v>
      </c>
      <c r="V73" s="74">
        <v>0</v>
      </c>
      <c r="W73" s="74">
        <v>0</v>
      </c>
      <c r="X73" s="74">
        <v>0</v>
      </c>
      <c r="Y73" s="74">
        <v>0</v>
      </c>
      <c r="Z73" s="74">
        <v>0</v>
      </c>
      <c r="AA73" s="74">
        <v>0</v>
      </c>
      <c r="AB73" s="74">
        <v>0</v>
      </c>
      <c r="AC73" s="74">
        <v>0</v>
      </c>
      <c r="AD73" s="74">
        <v>0</v>
      </c>
      <c r="AE73" s="74">
        <v>0</v>
      </c>
      <c r="AF73" s="74">
        <v>0</v>
      </c>
      <c r="AG73" s="74">
        <v>0</v>
      </c>
      <c r="AH73" s="74">
        <v>0</v>
      </c>
      <c r="AI73" s="74">
        <v>0</v>
      </c>
      <c r="AJ73" s="74">
        <v>0</v>
      </c>
      <c r="AK73" s="74">
        <v>0</v>
      </c>
      <c r="AL73" s="74">
        <v>0</v>
      </c>
      <c r="AM73" s="74">
        <v>0</v>
      </c>
      <c r="AN73" s="74">
        <v>0</v>
      </c>
      <c r="AO73" s="74">
        <v>0</v>
      </c>
      <c r="AP73" s="74">
        <v>0</v>
      </c>
      <c r="AQ73" s="74">
        <v>0</v>
      </c>
      <c r="AR73" s="74">
        <v>0</v>
      </c>
      <c r="AS73" s="74">
        <v>0</v>
      </c>
      <c r="AT73" s="74">
        <v>0</v>
      </c>
      <c r="AU73" s="74">
        <v>0</v>
      </c>
      <c r="AV73" s="74">
        <v>0</v>
      </c>
      <c r="AW73" s="74">
        <v>320</v>
      </c>
      <c r="AX73" s="74">
        <v>0</v>
      </c>
      <c r="AY73" s="74">
        <v>0</v>
      </c>
      <c r="AZ73" s="74">
        <v>0</v>
      </c>
    </row>
    <row r="74" spans="1:52" s="51" customFormat="1" ht="11.25" customHeight="1">
      <c r="A74" s="46">
        <v>66</v>
      </c>
      <c r="B74" s="1" t="s">
        <v>79</v>
      </c>
      <c r="C74" s="37">
        <f aca="true" t="shared" si="4" ref="C74:D122">E74+G74-AW74</f>
        <v>22978.500000000004</v>
      </c>
      <c r="D74" s="37">
        <f t="shared" si="4"/>
        <v>3258.687</v>
      </c>
      <c r="E74" s="49">
        <f t="shared" si="3"/>
        <v>17860.300000000003</v>
      </c>
      <c r="F74" s="49">
        <f t="shared" si="3"/>
        <v>3258.687</v>
      </c>
      <c r="G74" s="49">
        <f t="shared" si="3"/>
        <v>6918.2</v>
      </c>
      <c r="H74" s="49">
        <f t="shared" si="3"/>
        <v>0</v>
      </c>
      <c r="I74" s="73">
        <v>12824.2</v>
      </c>
      <c r="J74" s="73">
        <v>3074.502</v>
      </c>
      <c r="K74" s="73">
        <v>2018.2</v>
      </c>
      <c r="L74" s="73">
        <v>0</v>
      </c>
      <c r="M74" s="73">
        <v>0</v>
      </c>
      <c r="N74" s="73">
        <v>0</v>
      </c>
      <c r="O74" s="73">
        <v>0</v>
      </c>
      <c r="P74" s="73">
        <v>0</v>
      </c>
      <c r="Q74" s="73">
        <v>0</v>
      </c>
      <c r="R74" s="73">
        <v>0</v>
      </c>
      <c r="S74" s="73">
        <v>0</v>
      </c>
      <c r="T74" s="73">
        <v>0</v>
      </c>
      <c r="U74" s="74">
        <v>900</v>
      </c>
      <c r="V74" s="74">
        <v>0</v>
      </c>
      <c r="W74" s="74">
        <v>600</v>
      </c>
      <c r="X74" s="74">
        <v>0</v>
      </c>
      <c r="Y74" s="74">
        <v>198.1</v>
      </c>
      <c r="Z74" s="74">
        <v>0</v>
      </c>
      <c r="AA74" s="74">
        <v>0</v>
      </c>
      <c r="AB74" s="74">
        <v>0</v>
      </c>
      <c r="AC74" s="74">
        <v>0</v>
      </c>
      <c r="AD74" s="74">
        <v>0</v>
      </c>
      <c r="AE74" s="74">
        <v>1300</v>
      </c>
      <c r="AF74" s="74">
        <v>0</v>
      </c>
      <c r="AG74" s="74">
        <v>0</v>
      </c>
      <c r="AH74" s="74">
        <v>0</v>
      </c>
      <c r="AI74" s="74">
        <v>0</v>
      </c>
      <c r="AJ74" s="74">
        <v>0</v>
      </c>
      <c r="AK74" s="74">
        <v>738</v>
      </c>
      <c r="AL74" s="74">
        <v>184.185</v>
      </c>
      <c r="AM74" s="74">
        <v>3000</v>
      </c>
      <c r="AN74" s="74">
        <v>0</v>
      </c>
      <c r="AO74" s="74">
        <v>0</v>
      </c>
      <c r="AP74" s="74">
        <v>0</v>
      </c>
      <c r="AQ74" s="74">
        <v>0</v>
      </c>
      <c r="AR74" s="74">
        <v>0</v>
      </c>
      <c r="AS74" s="74">
        <v>1400</v>
      </c>
      <c r="AT74" s="74">
        <v>0</v>
      </c>
      <c r="AU74" s="74">
        <v>0</v>
      </c>
      <c r="AV74" s="74">
        <v>0</v>
      </c>
      <c r="AW74" s="74">
        <v>1800</v>
      </c>
      <c r="AX74" s="74">
        <v>0</v>
      </c>
      <c r="AY74" s="74">
        <v>0</v>
      </c>
      <c r="AZ74" s="74">
        <v>0</v>
      </c>
    </row>
    <row r="75" spans="1:52" s="15" customFormat="1" ht="11.25" customHeight="1">
      <c r="A75" s="46">
        <v>67</v>
      </c>
      <c r="B75" s="1" t="s">
        <v>80</v>
      </c>
      <c r="C75" s="37">
        <f t="shared" si="4"/>
        <v>5786.4</v>
      </c>
      <c r="D75" s="37">
        <f t="shared" si="4"/>
        <v>887.014</v>
      </c>
      <c r="E75" s="49">
        <f t="shared" si="3"/>
        <v>5243</v>
      </c>
      <c r="F75" s="49">
        <f t="shared" si="3"/>
        <v>887.014</v>
      </c>
      <c r="G75" s="49">
        <f t="shared" si="3"/>
        <v>815.4</v>
      </c>
      <c r="H75" s="49">
        <f t="shared" si="3"/>
        <v>0</v>
      </c>
      <c r="I75" s="73">
        <v>3956.6</v>
      </c>
      <c r="J75" s="73">
        <v>847.014</v>
      </c>
      <c r="K75" s="73">
        <v>0</v>
      </c>
      <c r="L75" s="73">
        <v>0</v>
      </c>
      <c r="M75" s="73">
        <v>0</v>
      </c>
      <c r="N75" s="73">
        <v>0</v>
      </c>
      <c r="O75" s="73">
        <v>0</v>
      </c>
      <c r="P75" s="73">
        <v>0</v>
      </c>
      <c r="Q75" s="73">
        <v>0</v>
      </c>
      <c r="R75" s="73">
        <v>0</v>
      </c>
      <c r="S75" s="73">
        <v>0</v>
      </c>
      <c r="T75" s="73">
        <v>0</v>
      </c>
      <c r="U75" s="74">
        <v>873</v>
      </c>
      <c r="V75" s="74">
        <v>0</v>
      </c>
      <c r="W75" s="74">
        <v>272</v>
      </c>
      <c r="X75" s="74">
        <v>0</v>
      </c>
      <c r="Y75" s="74">
        <v>0</v>
      </c>
      <c r="Z75" s="74">
        <v>0</v>
      </c>
      <c r="AA75" s="74">
        <v>0</v>
      </c>
      <c r="AB75" s="74">
        <v>0</v>
      </c>
      <c r="AC75" s="74">
        <v>0</v>
      </c>
      <c r="AD75" s="74">
        <v>0</v>
      </c>
      <c r="AE75" s="74">
        <v>543.4</v>
      </c>
      <c r="AF75" s="74">
        <v>0</v>
      </c>
      <c r="AG75" s="74">
        <v>0</v>
      </c>
      <c r="AH75" s="74">
        <v>0</v>
      </c>
      <c r="AI75" s="74">
        <v>0</v>
      </c>
      <c r="AJ75" s="74">
        <v>0</v>
      </c>
      <c r="AK75" s="74">
        <v>0</v>
      </c>
      <c r="AL75" s="74">
        <v>0</v>
      </c>
      <c r="AM75" s="74">
        <v>0</v>
      </c>
      <c r="AN75" s="74">
        <v>0</v>
      </c>
      <c r="AO75" s="74">
        <v>0</v>
      </c>
      <c r="AP75" s="74">
        <v>0</v>
      </c>
      <c r="AQ75" s="74">
        <v>0</v>
      </c>
      <c r="AR75" s="74">
        <v>0</v>
      </c>
      <c r="AS75" s="74">
        <v>141.4</v>
      </c>
      <c r="AT75" s="74">
        <v>40</v>
      </c>
      <c r="AU75" s="74">
        <v>0</v>
      </c>
      <c r="AV75" s="74">
        <v>0</v>
      </c>
      <c r="AW75" s="74">
        <v>272</v>
      </c>
      <c r="AX75" s="74">
        <v>0</v>
      </c>
      <c r="AY75" s="74">
        <v>0</v>
      </c>
      <c r="AZ75" s="74">
        <v>0</v>
      </c>
    </row>
    <row r="76" spans="1:52" s="15" customFormat="1" ht="11.25" customHeight="1">
      <c r="A76" s="46">
        <v>68</v>
      </c>
      <c r="B76" s="1" t="s">
        <v>81</v>
      </c>
      <c r="C76" s="37">
        <f t="shared" si="4"/>
        <v>6576</v>
      </c>
      <c r="D76" s="37">
        <f t="shared" si="4"/>
        <v>1064.62</v>
      </c>
      <c r="E76" s="49">
        <f t="shared" si="3"/>
        <v>6348</v>
      </c>
      <c r="F76" s="49">
        <f t="shared" si="3"/>
        <v>1064.62</v>
      </c>
      <c r="G76" s="49">
        <f t="shared" si="3"/>
        <v>572</v>
      </c>
      <c r="H76" s="49">
        <f t="shared" si="3"/>
        <v>0</v>
      </c>
      <c r="I76" s="73">
        <v>5704</v>
      </c>
      <c r="J76" s="73">
        <v>1064.62</v>
      </c>
      <c r="K76" s="73">
        <v>572</v>
      </c>
      <c r="L76" s="73">
        <v>0</v>
      </c>
      <c r="M76" s="73">
        <v>0</v>
      </c>
      <c r="N76" s="73">
        <v>0</v>
      </c>
      <c r="O76" s="73">
        <v>0</v>
      </c>
      <c r="P76" s="73">
        <v>0</v>
      </c>
      <c r="Q76" s="73">
        <v>0</v>
      </c>
      <c r="R76" s="73">
        <v>0</v>
      </c>
      <c r="S76" s="73">
        <v>0</v>
      </c>
      <c r="T76" s="73">
        <v>0</v>
      </c>
      <c r="U76" s="74">
        <v>0</v>
      </c>
      <c r="V76" s="74">
        <v>0</v>
      </c>
      <c r="W76" s="74">
        <v>0</v>
      </c>
      <c r="X76" s="74">
        <v>0</v>
      </c>
      <c r="Y76" s="74">
        <v>0</v>
      </c>
      <c r="Z76" s="74">
        <v>0</v>
      </c>
      <c r="AA76" s="74">
        <v>0</v>
      </c>
      <c r="AB76" s="74">
        <v>0</v>
      </c>
      <c r="AC76" s="74">
        <v>0</v>
      </c>
      <c r="AD76" s="74">
        <v>0</v>
      </c>
      <c r="AE76" s="74">
        <v>0</v>
      </c>
      <c r="AF76" s="74">
        <v>0</v>
      </c>
      <c r="AG76" s="74">
        <v>0</v>
      </c>
      <c r="AH76" s="74">
        <v>0</v>
      </c>
      <c r="AI76" s="74">
        <v>0</v>
      </c>
      <c r="AJ76" s="74">
        <v>0</v>
      </c>
      <c r="AK76" s="74">
        <v>0</v>
      </c>
      <c r="AL76" s="74">
        <v>0</v>
      </c>
      <c r="AM76" s="74">
        <v>0</v>
      </c>
      <c r="AN76" s="74">
        <v>0</v>
      </c>
      <c r="AO76" s="74">
        <v>0</v>
      </c>
      <c r="AP76" s="74">
        <v>0</v>
      </c>
      <c r="AQ76" s="74">
        <v>0</v>
      </c>
      <c r="AR76" s="74">
        <v>0</v>
      </c>
      <c r="AS76" s="74">
        <v>300</v>
      </c>
      <c r="AT76" s="74">
        <v>0</v>
      </c>
      <c r="AU76" s="74">
        <v>0</v>
      </c>
      <c r="AV76" s="74">
        <v>0</v>
      </c>
      <c r="AW76" s="74">
        <v>344</v>
      </c>
      <c r="AX76" s="74">
        <v>0</v>
      </c>
      <c r="AY76" s="74">
        <v>0</v>
      </c>
      <c r="AZ76" s="74">
        <v>0</v>
      </c>
    </row>
    <row r="77" spans="1:52" s="15" customFormat="1" ht="11.25" customHeight="1">
      <c r="A77" s="46">
        <v>69</v>
      </c>
      <c r="B77" s="1" t="s">
        <v>82</v>
      </c>
      <c r="C77" s="37">
        <f t="shared" si="4"/>
        <v>10409.5</v>
      </c>
      <c r="D77" s="37">
        <f t="shared" si="4"/>
        <v>1556.62</v>
      </c>
      <c r="E77" s="49">
        <f t="shared" si="3"/>
        <v>8862.6</v>
      </c>
      <c r="F77" s="49">
        <f t="shared" si="3"/>
        <v>1556.62</v>
      </c>
      <c r="G77" s="49">
        <f t="shared" si="3"/>
        <v>1989.9</v>
      </c>
      <c r="H77" s="49">
        <f t="shared" si="3"/>
        <v>0</v>
      </c>
      <c r="I77" s="73">
        <v>7619.6</v>
      </c>
      <c r="J77" s="73">
        <v>1556.62</v>
      </c>
      <c r="K77" s="73">
        <v>500</v>
      </c>
      <c r="L77" s="73">
        <v>0</v>
      </c>
      <c r="M77" s="73">
        <v>0</v>
      </c>
      <c r="N77" s="73">
        <v>0</v>
      </c>
      <c r="O77" s="73">
        <v>0</v>
      </c>
      <c r="P77" s="73">
        <v>0</v>
      </c>
      <c r="Q77" s="73">
        <v>0</v>
      </c>
      <c r="R77" s="73">
        <v>0</v>
      </c>
      <c r="S77" s="73">
        <v>0</v>
      </c>
      <c r="T77" s="73">
        <v>0</v>
      </c>
      <c r="U77" s="74">
        <v>600</v>
      </c>
      <c r="V77" s="74">
        <v>0</v>
      </c>
      <c r="W77" s="74">
        <v>700</v>
      </c>
      <c r="X77" s="74">
        <v>0</v>
      </c>
      <c r="Y77" s="74">
        <v>0</v>
      </c>
      <c r="Z77" s="74">
        <v>0</v>
      </c>
      <c r="AA77" s="74">
        <v>0</v>
      </c>
      <c r="AB77" s="74">
        <v>0</v>
      </c>
      <c r="AC77" s="74">
        <v>0</v>
      </c>
      <c r="AD77" s="74">
        <v>0</v>
      </c>
      <c r="AE77" s="74">
        <v>0</v>
      </c>
      <c r="AF77" s="74">
        <v>0</v>
      </c>
      <c r="AG77" s="74">
        <v>0</v>
      </c>
      <c r="AH77" s="74">
        <v>0</v>
      </c>
      <c r="AI77" s="74">
        <v>0</v>
      </c>
      <c r="AJ77" s="74">
        <v>0</v>
      </c>
      <c r="AK77" s="74">
        <v>0</v>
      </c>
      <c r="AL77" s="74">
        <v>0</v>
      </c>
      <c r="AM77" s="74">
        <v>0</v>
      </c>
      <c r="AN77" s="74">
        <v>0</v>
      </c>
      <c r="AO77" s="74">
        <v>0</v>
      </c>
      <c r="AP77" s="74">
        <v>0</v>
      </c>
      <c r="AQ77" s="74">
        <v>500</v>
      </c>
      <c r="AR77" s="74">
        <v>0</v>
      </c>
      <c r="AS77" s="74">
        <v>200</v>
      </c>
      <c r="AT77" s="74">
        <v>0</v>
      </c>
      <c r="AU77" s="74">
        <v>289.9</v>
      </c>
      <c r="AV77" s="74">
        <v>0</v>
      </c>
      <c r="AW77" s="74">
        <v>443</v>
      </c>
      <c r="AX77" s="74">
        <v>0</v>
      </c>
      <c r="AY77" s="74">
        <v>0</v>
      </c>
      <c r="AZ77" s="74">
        <v>0</v>
      </c>
    </row>
    <row r="78" spans="1:52" s="15" customFormat="1" ht="11.25" customHeight="1">
      <c r="A78" s="46">
        <v>70</v>
      </c>
      <c r="B78" s="1" t="s">
        <v>83</v>
      </c>
      <c r="C78" s="37">
        <f t="shared" si="4"/>
        <v>7980.799999999999</v>
      </c>
      <c r="D78" s="37">
        <f t="shared" si="4"/>
        <v>1216.5</v>
      </c>
      <c r="E78" s="49">
        <f t="shared" si="3"/>
        <v>7906</v>
      </c>
      <c r="F78" s="49">
        <f t="shared" si="3"/>
        <v>1216.5</v>
      </c>
      <c r="G78" s="49">
        <f t="shared" si="3"/>
        <v>698.8</v>
      </c>
      <c r="H78" s="49">
        <f t="shared" si="3"/>
        <v>0</v>
      </c>
      <c r="I78" s="73">
        <v>6218</v>
      </c>
      <c r="J78" s="73">
        <v>1216.5</v>
      </c>
      <c r="K78" s="73">
        <v>0</v>
      </c>
      <c r="L78" s="73">
        <v>0</v>
      </c>
      <c r="M78" s="73">
        <v>0</v>
      </c>
      <c r="N78" s="73">
        <v>0</v>
      </c>
      <c r="O78" s="73">
        <v>0</v>
      </c>
      <c r="P78" s="73">
        <v>0</v>
      </c>
      <c r="Q78" s="73">
        <v>0</v>
      </c>
      <c r="R78" s="73">
        <v>0</v>
      </c>
      <c r="S78" s="73">
        <v>0</v>
      </c>
      <c r="T78" s="73">
        <v>0</v>
      </c>
      <c r="U78" s="74">
        <v>600</v>
      </c>
      <c r="V78" s="74">
        <v>0</v>
      </c>
      <c r="W78" s="74">
        <v>374.8</v>
      </c>
      <c r="X78" s="74">
        <v>0</v>
      </c>
      <c r="Y78" s="74">
        <v>164</v>
      </c>
      <c r="Z78" s="74">
        <v>0</v>
      </c>
      <c r="AA78" s="74">
        <v>0</v>
      </c>
      <c r="AB78" s="74">
        <v>0</v>
      </c>
      <c r="AC78" s="74">
        <v>0</v>
      </c>
      <c r="AD78" s="74">
        <v>0</v>
      </c>
      <c r="AE78" s="74">
        <v>324</v>
      </c>
      <c r="AF78" s="74">
        <v>0</v>
      </c>
      <c r="AG78" s="74">
        <v>0</v>
      </c>
      <c r="AH78" s="74">
        <v>0</v>
      </c>
      <c r="AI78" s="74">
        <v>0</v>
      </c>
      <c r="AJ78" s="74">
        <v>0</v>
      </c>
      <c r="AK78" s="74">
        <v>0</v>
      </c>
      <c r="AL78" s="74">
        <v>0</v>
      </c>
      <c r="AM78" s="74">
        <v>0</v>
      </c>
      <c r="AN78" s="74">
        <v>0</v>
      </c>
      <c r="AO78" s="74">
        <v>0</v>
      </c>
      <c r="AP78" s="74">
        <v>0</v>
      </c>
      <c r="AQ78" s="74">
        <v>0</v>
      </c>
      <c r="AR78" s="74">
        <v>0</v>
      </c>
      <c r="AS78" s="74">
        <v>300</v>
      </c>
      <c r="AT78" s="74">
        <v>0</v>
      </c>
      <c r="AU78" s="74">
        <v>0</v>
      </c>
      <c r="AV78" s="74">
        <v>0</v>
      </c>
      <c r="AW78" s="74">
        <v>624</v>
      </c>
      <c r="AX78" s="74">
        <v>0</v>
      </c>
      <c r="AY78" s="74">
        <v>0</v>
      </c>
      <c r="AZ78" s="74">
        <v>0</v>
      </c>
    </row>
    <row r="79" spans="1:52" s="15" customFormat="1" ht="11.25" customHeight="1">
      <c r="A79" s="46">
        <v>71</v>
      </c>
      <c r="B79" s="1" t="s">
        <v>84</v>
      </c>
      <c r="C79" s="37">
        <f t="shared" si="4"/>
        <v>5747</v>
      </c>
      <c r="D79" s="37">
        <f t="shared" si="4"/>
        <v>1017</v>
      </c>
      <c r="E79" s="49">
        <f t="shared" si="3"/>
        <v>5706.8</v>
      </c>
      <c r="F79" s="49">
        <f t="shared" si="3"/>
        <v>1017</v>
      </c>
      <c r="G79" s="49">
        <f t="shared" si="3"/>
        <v>328.2</v>
      </c>
      <c r="H79" s="49">
        <f t="shared" si="3"/>
        <v>0</v>
      </c>
      <c r="I79" s="73">
        <v>5066</v>
      </c>
      <c r="J79" s="73">
        <v>1017</v>
      </c>
      <c r="K79" s="73">
        <v>0</v>
      </c>
      <c r="L79" s="73">
        <v>0</v>
      </c>
      <c r="M79" s="73">
        <v>0</v>
      </c>
      <c r="N79" s="73">
        <v>0</v>
      </c>
      <c r="O79" s="73">
        <v>0</v>
      </c>
      <c r="P79" s="73">
        <v>0</v>
      </c>
      <c r="Q79" s="73">
        <v>0</v>
      </c>
      <c r="R79" s="73">
        <v>0</v>
      </c>
      <c r="S79" s="73">
        <v>0</v>
      </c>
      <c r="T79" s="73">
        <v>0</v>
      </c>
      <c r="U79" s="74">
        <v>0</v>
      </c>
      <c r="V79" s="74">
        <v>0</v>
      </c>
      <c r="W79" s="74">
        <v>0</v>
      </c>
      <c r="X79" s="74">
        <v>0</v>
      </c>
      <c r="Y79" s="74">
        <v>100</v>
      </c>
      <c r="Z79" s="74">
        <v>0</v>
      </c>
      <c r="AA79" s="74">
        <v>0</v>
      </c>
      <c r="AB79" s="74">
        <v>0</v>
      </c>
      <c r="AC79" s="74">
        <v>0</v>
      </c>
      <c r="AD79" s="74">
        <v>0</v>
      </c>
      <c r="AE79" s="74">
        <v>328.2</v>
      </c>
      <c r="AF79" s="74">
        <v>0</v>
      </c>
      <c r="AG79" s="74">
        <v>0</v>
      </c>
      <c r="AH79" s="74">
        <v>0</v>
      </c>
      <c r="AI79" s="74">
        <v>0</v>
      </c>
      <c r="AJ79" s="74">
        <v>0</v>
      </c>
      <c r="AK79" s="74">
        <v>92.8</v>
      </c>
      <c r="AL79" s="74">
        <v>0</v>
      </c>
      <c r="AM79" s="74">
        <v>0</v>
      </c>
      <c r="AN79" s="74">
        <v>0</v>
      </c>
      <c r="AO79" s="74">
        <v>0</v>
      </c>
      <c r="AP79" s="74">
        <v>0</v>
      </c>
      <c r="AQ79" s="74">
        <v>0</v>
      </c>
      <c r="AR79" s="74">
        <v>0</v>
      </c>
      <c r="AS79" s="74">
        <v>160</v>
      </c>
      <c r="AT79" s="74">
        <v>0</v>
      </c>
      <c r="AU79" s="74">
        <v>0</v>
      </c>
      <c r="AV79" s="74">
        <v>0</v>
      </c>
      <c r="AW79" s="74">
        <v>288</v>
      </c>
      <c r="AX79" s="74">
        <v>0</v>
      </c>
      <c r="AY79" s="74">
        <v>0</v>
      </c>
      <c r="AZ79" s="74">
        <v>0</v>
      </c>
    </row>
    <row r="80" spans="1:52" s="15" customFormat="1" ht="11.25" customHeight="1">
      <c r="A80" s="46">
        <v>72</v>
      </c>
      <c r="B80" s="1" t="s">
        <v>85</v>
      </c>
      <c r="C80" s="37">
        <f t="shared" si="4"/>
        <v>9301.9</v>
      </c>
      <c r="D80" s="37">
        <f t="shared" si="4"/>
        <v>1361.4</v>
      </c>
      <c r="E80" s="49">
        <f t="shared" si="3"/>
        <v>9257.9</v>
      </c>
      <c r="F80" s="49">
        <f t="shared" si="3"/>
        <v>1361.4</v>
      </c>
      <c r="G80" s="49">
        <f t="shared" si="3"/>
        <v>505</v>
      </c>
      <c r="H80" s="49">
        <f t="shared" si="3"/>
        <v>0</v>
      </c>
      <c r="I80" s="73">
        <v>6471.6</v>
      </c>
      <c r="J80" s="73">
        <v>1206.4</v>
      </c>
      <c r="K80" s="73">
        <v>505</v>
      </c>
      <c r="L80" s="73">
        <v>0</v>
      </c>
      <c r="M80" s="73">
        <v>0</v>
      </c>
      <c r="N80" s="73">
        <v>0</v>
      </c>
      <c r="O80" s="73">
        <v>0</v>
      </c>
      <c r="P80" s="73">
        <v>0</v>
      </c>
      <c r="Q80" s="73">
        <v>0</v>
      </c>
      <c r="R80" s="73">
        <v>0</v>
      </c>
      <c r="S80" s="73">
        <v>0</v>
      </c>
      <c r="T80" s="73">
        <v>0</v>
      </c>
      <c r="U80" s="74">
        <v>600</v>
      </c>
      <c r="V80" s="74">
        <v>0</v>
      </c>
      <c r="W80" s="74">
        <v>0</v>
      </c>
      <c r="X80" s="74">
        <v>0</v>
      </c>
      <c r="Y80" s="74">
        <v>0</v>
      </c>
      <c r="Z80" s="74">
        <v>0</v>
      </c>
      <c r="AA80" s="74">
        <v>0</v>
      </c>
      <c r="AB80" s="74">
        <v>0</v>
      </c>
      <c r="AC80" s="74">
        <v>0</v>
      </c>
      <c r="AD80" s="74">
        <v>0</v>
      </c>
      <c r="AE80" s="74">
        <v>0</v>
      </c>
      <c r="AF80" s="74">
        <v>0</v>
      </c>
      <c r="AG80" s="74">
        <v>0</v>
      </c>
      <c r="AH80" s="74">
        <v>0</v>
      </c>
      <c r="AI80" s="74">
        <v>0</v>
      </c>
      <c r="AJ80" s="74">
        <v>0</v>
      </c>
      <c r="AK80" s="74">
        <v>600</v>
      </c>
      <c r="AL80" s="74">
        <v>150</v>
      </c>
      <c r="AM80" s="74">
        <v>0</v>
      </c>
      <c r="AN80" s="74">
        <v>0</v>
      </c>
      <c r="AO80" s="74">
        <v>1125.3</v>
      </c>
      <c r="AP80" s="74">
        <v>5</v>
      </c>
      <c r="AQ80" s="74">
        <v>0</v>
      </c>
      <c r="AR80" s="74">
        <v>0</v>
      </c>
      <c r="AS80" s="74">
        <v>0</v>
      </c>
      <c r="AT80" s="74">
        <v>0</v>
      </c>
      <c r="AU80" s="74">
        <v>0</v>
      </c>
      <c r="AV80" s="74">
        <v>0</v>
      </c>
      <c r="AW80" s="74">
        <v>461</v>
      </c>
      <c r="AX80" s="74">
        <v>0</v>
      </c>
      <c r="AY80" s="74">
        <v>0</v>
      </c>
      <c r="AZ80" s="74">
        <v>0</v>
      </c>
    </row>
    <row r="81" spans="1:52" s="15" customFormat="1" ht="11.25" customHeight="1">
      <c r="A81" s="46">
        <v>73</v>
      </c>
      <c r="B81" s="1" t="s">
        <v>86</v>
      </c>
      <c r="C81" s="37">
        <f t="shared" si="4"/>
        <v>7088.1</v>
      </c>
      <c r="D81" s="37">
        <f t="shared" si="4"/>
        <v>1094</v>
      </c>
      <c r="E81" s="49">
        <f t="shared" si="3"/>
        <v>5230</v>
      </c>
      <c r="F81" s="49">
        <f t="shared" si="3"/>
        <v>1094</v>
      </c>
      <c r="G81" s="49">
        <f t="shared" si="3"/>
        <v>2120.1</v>
      </c>
      <c r="H81" s="49">
        <f t="shared" si="3"/>
        <v>0</v>
      </c>
      <c r="I81" s="73">
        <v>4768</v>
      </c>
      <c r="J81" s="73">
        <v>1094</v>
      </c>
      <c r="K81" s="73">
        <v>450</v>
      </c>
      <c r="L81" s="73">
        <v>0</v>
      </c>
      <c r="M81" s="73">
        <v>0</v>
      </c>
      <c r="N81" s="73">
        <v>0</v>
      </c>
      <c r="O81" s="73">
        <v>0</v>
      </c>
      <c r="P81" s="73">
        <v>0</v>
      </c>
      <c r="Q81" s="73">
        <v>0</v>
      </c>
      <c r="R81" s="73">
        <v>0</v>
      </c>
      <c r="S81" s="73">
        <v>0</v>
      </c>
      <c r="T81" s="73">
        <v>0</v>
      </c>
      <c r="U81" s="74">
        <v>0</v>
      </c>
      <c r="V81" s="74">
        <v>0</v>
      </c>
      <c r="W81" s="74">
        <v>800</v>
      </c>
      <c r="X81" s="74">
        <v>0</v>
      </c>
      <c r="Y81" s="74">
        <v>0</v>
      </c>
      <c r="Z81" s="74">
        <v>0</v>
      </c>
      <c r="AA81" s="74">
        <v>0</v>
      </c>
      <c r="AB81" s="74">
        <v>0</v>
      </c>
      <c r="AC81" s="74">
        <v>0</v>
      </c>
      <c r="AD81" s="74">
        <v>0</v>
      </c>
      <c r="AE81" s="74">
        <v>870.1</v>
      </c>
      <c r="AF81" s="74">
        <v>0</v>
      </c>
      <c r="AG81" s="74">
        <v>0</v>
      </c>
      <c r="AH81" s="74">
        <v>0</v>
      </c>
      <c r="AI81" s="74">
        <v>0</v>
      </c>
      <c r="AJ81" s="74">
        <v>0</v>
      </c>
      <c r="AK81" s="74">
        <v>0</v>
      </c>
      <c r="AL81" s="74">
        <v>0</v>
      </c>
      <c r="AM81" s="74">
        <v>0</v>
      </c>
      <c r="AN81" s="74">
        <v>0</v>
      </c>
      <c r="AO81" s="74">
        <v>0</v>
      </c>
      <c r="AP81" s="74">
        <v>0</v>
      </c>
      <c r="AQ81" s="74">
        <v>0</v>
      </c>
      <c r="AR81" s="74">
        <v>0</v>
      </c>
      <c r="AS81" s="74">
        <v>200</v>
      </c>
      <c r="AT81" s="74">
        <v>0</v>
      </c>
      <c r="AU81" s="74">
        <v>0</v>
      </c>
      <c r="AV81" s="74">
        <v>0</v>
      </c>
      <c r="AW81" s="74">
        <v>262</v>
      </c>
      <c r="AX81" s="74">
        <v>0</v>
      </c>
      <c r="AY81" s="74">
        <v>0</v>
      </c>
      <c r="AZ81" s="74">
        <v>0</v>
      </c>
    </row>
    <row r="82" spans="1:52" s="15" customFormat="1" ht="11.25" customHeight="1">
      <c r="A82" s="46">
        <v>74</v>
      </c>
      <c r="B82" s="1" t="s">
        <v>87</v>
      </c>
      <c r="C82" s="37">
        <f t="shared" si="4"/>
        <v>9508.599999999999</v>
      </c>
      <c r="D82" s="37">
        <f t="shared" si="4"/>
        <v>2180</v>
      </c>
      <c r="E82" s="49">
        <f t="shared" si="3"/>
        <v>9273.3</v>
      </c>
      <c r="F82" s="49">
        <f t="shared" si="3"/>
        <v>2180</v>
      </c>
      <c r="G82" s="49">
        <f t="shared" si="3"/>
        <v>735.3</v>
      </c>
      <c r="H82" s="49">
        <f t="shared" si="3"/>
        <v>0</v>
      </c>
      <c r="I82" s="73">
        <v>6427</v>
      </c>
      <c r="J82" s="73">
        <v>1733</v>
      </c>
      <c r="K82" s="73">
        <v>735.3</v>
      </c>
      <c r="L82" s="73">
        <v>0</v>
      </c>
      <c r="M82" s="73">
        <v>0</v>
      </c>
      <c r="N82" s="73">
        <v>0</v>
      </c>
      <c r="O82" s="73">
        <v>0</v>
      </c>
      <c r="P82" s="73">
        <v>0</v>
      </c>
      <c r="Q82" s="73">
        <v>0</v>
      </c>
      <c r="R82" s="73">
        <v>0</v>
      </c>
      <c r="S82" s="73">
        <v>0</v>
      </c>
      <c r="T82" s="73">
        <v>0</v>
      </c>
      <c r="U82" s="74">
        <v>0</v>
      </c>
      <c r="V82" s="74">
        <v>0</v>
      </c>
      <c r="W82" s="74">
        <v>0</v>
      </c>
      <c r="X82" s="74">
        <v>0</v>
      </c>
      <c r="Y82" s="74">
        <v>0</v>
      </c>
      <c r="Z82" s="74">
        <v>0</v>
      </c>
      <c r="AA82" s="74">
        <v>0</v>
      </c>
      <c r="AB82" s="74">
        <v>0</v>
      </c>
      <c r="AC82" s="74">
        <v>145</v>
      </c>
      <c r="AD82" s="74">
        <v>23</v>
      </c>
      <c r="AE82" s="74">
        <v>0</v>
      </c>
      <c r="AF82" s="74">
        <v>0</v>
      </c>
      <c r="AG82" s="74">
        <v>0</v>
      </c>
      <c r="AH82" s="74">
        <v>0</v>
      </c>
      <c r="AI82" s="74">
        <v>0</v>
      </c>
      <c r="AJ82" s="74">
        <v>0</v>
      </c>
      <c r="AK82" s="74">
        <v>1601.3</v>
      </c>
      <c r="AL82" s="74">
        <v>274</v>
      </c>
      <c r="AM82" s="74">
        <v>0</v>
      </c>
      <c r="AN82" s="74">
        <v>0</v>
      </c>
      <c r="AO82" s="74">
        <v>0</v>
      </c>
      <c r="AP82" s="74">
        <v>0</v>
      </c>
      <c r="AQ82" s="74">
        <v>0</v>
      </c>
      <c r="AR82" s="74">
        <v>0</v>
      </c>
      <c r="AS82" s="74">
        <v>600</v>
      </c>
      <c r="AT82" s="74">
        <v>150</v>
      </c>
      <c r="AU82" s="74">
        <v>0</v>
      </c>
      <c r="AV82" s="74">
        <v>0</v>
      </c>
      <c r="AW82" s="74">
        <v>500</v>
      </c>
      <c r="AX82" s="74">
        <v>0</v>
      </c>
      <c r="AY82" s="74">
        <v>0</v>
      </c>
      <c r="AZ82" s="74">
        <v>0</v>
      </c>
    </row>
    <row r="83" spans="1:52" s="15" customFormat="1" ht="11.25" customHeight="1">
      <c r="A83" s="46">
        <v>75</v>
      </c>
      <c r="B83" s="1" t="s">
        <v>88</v>
      </c>
      <c r="C83" s="37">
        <f t="shared" si="4"/>
        <v>109739.7</v>
      </c>
      <c r="D83" s="37">
        <f t="shared" si="4"/>
        <v>12976.956</v>
      </c>
      <c r="E83" s="49">
        <f t="shared" si="3"/>
        <v>87945</v>
      </c>
      <c r="F83" s="49">
        <f t="shared" si="3"/>
        <v>13645.728000000001</v>
      </c>
      <c r="G83" s="49">
        <f t="shared" si="3"/>
        <v>26794.7</v>
      </c>
      <c r="H83" s="49">
        <f t="shared" si="3"/>
        <v>-668.772</v>
      </c>
      <c r="I83" s="73">
        <v>22388.1</v>
      </c>
      <c r="J83" s="73">
        <v>3351.6</v>
      </c>
      <c r="K83" s="73">
        <v>9500</v>
      </c>
      <c r="L83" s="73">
        <v>0</v>
      </c>
      <c r="M83" s="73">
        <v>0</v>
      </c>
      <c r="N83" s="73">
        <v>0</v>
      </c>
      <c r="O83" s="73">
        <v>0</v>
      </c>
      <c r="P83" s="73">
        <v>0</v>
      </c>
      <c r="Q83" s="73">
        <v>0</v>
      </c>
      <c r="R83" s="73">
        <v>0</v>
      </c>
      <c r="S83" s="73">
        <v>0</v>
      </c>
      <c r="T83" s="73">
        <v>0</v>
      </c>
      <c r="U83" s="74">
        <v>0</v>
      </c>
      <c r="V83" s="74">
        <v>0</v>
      </c>
      <c r="W83" s="74">
        <v>4294.7</v>
      </c>
      <c r="X83" s="74">
        <v>-668.772</v>
      </c>
      <c r="Y83" s="74">
        <v>0</v>
      </c>
      <c r="Z83" s="74">
        <v>0</v>
      </c>
      <c r="AA83" s="74">
        <v>0</v>
      </c>
      <c r="AB83" s="74">
        <v>0</v>
      </c>
      <c r="AC83" s="74">
        <v>21053</v>
      </c>
      <c r="AD83" s="74">
        <v>3449</v>
      </c>
      <c r="AE83" s="74">
        <v>13000</v>
      </c>
      <c r="AF83" s="74">
        <v>0</v>
      </c>
      <c r="AG83" s="74">
        <v>0</v>
      </c>
      <c r="AH83" s="74">
        <v>0</v>
      </c>
      <c r="AI83" s="74">
        <v>0</v>
      </c>
      <c r="AJ83" s="74">
        <v>0</v>
      </c>
      <c r="AK83" s="74">
        <v>5450.5</v>
      </c>
      <c r="AL83" s="74">
        <v>829.3</v>
      </c>
      <c r="AM83" s="74">
        <v>0</v>
      </c>
      <c r="AN83" s="74">
        <v>0</v>
      </c>
      <c r="AO83" s="74">
        <v>20972.8</v>
      </c>
      <c r="AP83" s="74">
        <v>3715.828</v>
      </c>
      <c r="AQ83" s="74">
        <v>0</v>
      </c>
      <c r="AR83" s="74">
        <v>0</v>
      </c>
      <c r="AS83" s="74">
        <v>13080.6</v>
      </c>
      <c r="AT83" s="74">
        <v>2300</v>
      </c>
      <c r="AU83" s="74">
        <v>0</v>
      </c>
      <c r="AV83" s="74">
        <v>0</v>
      </c>
      <c r="AW83" s="74">
        <v>5000</v>
      </c>
      <c r="AX83" s="74">
        <v>0</v>
      </c>
      <c r="AY83" s="74">
        <v>0</v>
      </c>
      <c r="AZ83" s="74">
        <v>0</v>
      </c>
    </row>
    <row r="84" spans="1:52" s="15" customFormat="1" ht="11.25" customHeight="1">
      <c r="A84" s="46">
        <v>76</v>
      </c>
      <c r="B84" s="1" t="s">
        <v>89</v>
      </c>
      <c r="C84" s="37">
        <f t="shared" si="4"/>
        <v>57373.94</v>
      </c>
      <c r="D84" s="37">
        <f t="shared" si="4"/>
        <v>9889.897</v>
      </c>
      <c r="E84" s="49">
        <f t="shared" si="3"/>
        <v>53243.5</v>
      </c>
      <c r="F84" s="49">
        <f t="shared" si="3"/>
        <v>7226.897000000001</v>
      </c>
      <c r="G84" s="49">
        <f t="shared" si="3"/>
        <v>7130.44</v>
      </c>
      <c r="H84" s="49">
        <f t="shared" si="3"/>
        <v>2663</v>
      </c>
      <c r="I84" s="73">
        <v>19071.6</v>
      </c>
      <c r="J84" s="73">
        <v>3090.321</v>
      </c>
      <c r="K84" s="73">
        <v>6330.44</v>
      </c>
      <c r="L84" s="73">
        <v>2663</v>
      </c>
      <c r="M84" s="73">
        <v>0</v>
      </c>
      <c r="N84" s="73">
        <v>0</v>
      </c>
      <c r="O84" s="73">
        <v>0</v>
      </c>
      <c r="P84" s="73">
        <v>0</v>
      </c>
      <c r="Q84" s="73">
        <v>0</v>
      </c>
      <c r="R84" s="73">
        <v>0</v>
      </c>
      <c r="S84" s="73">
        <v>0</v>
      </c>
      <c r="T84" s="73">
        <v>0</v>
      </c>
      <c r="U84" s="74">
        <v>0</v>
      </c>
      <c r="V84" s="74">
        <v>0</v>
      </c>
      <c r="W84" s="74">
        <v>-1000</v>
      </c>
      <c r="X84" s="74">
        <v>0</v>
      </c>
      <c r="Y84" s="74">
        <v>0</v>
      </c>
      <c r="Z84" s="74">
        <v>0</v>
      </c>
      <c r="AA84" s="74">
        <v>0</v>
      </c>
      <c r="AB84" s="74">
        <v>0</v>
      </c>
      <c r="AC84" s="74">
        <v>17720</v>
      </c>
      <c r="AD84" s="74">
        <v>3354.726</v>
      </c>
      <c r="AE84" s="74">
        <v>1800</v>
      </c>
      <c r="AF84" s="74">
        <v>0</v>
      </c>
      <c r="AG84" s="74">
        <v>0</v>
      </c>
      <c r="AH84" s="74">
        <v>0</v>
      </c>
      <c r="AI84" s="74">
        <v>0</v>
      </c>
      <c r="AJ84" s="74">
        <v>0</v>
      </c>
      <c r="AK84" s="74">
        <v>3721</v>
      </c>
      <c r="AL84" s="74">
        <v>631.85</v>
      </c>
      <c r="AM84" s="74">
        <v>0</v>
      </c>
      <c r="AN84" s="74">
        <v>0</v>
      </c>
      <c r="AO84" s="74">
        <v>6730.9</v>
      </c>
      <c r="AP84" s="74">
        <v>0</v>
      </c>
      <c r="AQ84" s="74">
        <v>0</v>
      </c>
      <c r="AR84" s="74">
        <v>0</v>
      </c>
      <c r="AS84" s="74">
        <v>3000</v>
      </c>
      <c r="AT84" s="74">
        <v>150</v>
      </c>
      <c r="AU84" s="74">
        <v>0</v>
      </c>
      <c r="AV84" s="74">
        <v>0</v>
      </c>
      <c r="AW84" s="74">
        <v>3000</v>
      </c>
      <c r="AX84" s="74">
        <v>0</v>
      </c>
      <c r="AY84" s="74">
        <v>0</v>
      </c>
      <c r="AZ84" s="74">
        <v>0</v>
      </c>
    </row>
    <row r="85" spans="1:52" s="15" customFormat="1" ht="11.25" customHeight="1">
      <c r="A85" s="46">
        <v>77</v>
      </c>
      <c r="B85" s="1" t="s">
        <v>90</v>
      </c>
      <c r="C85" s="37">
        <f t="shared" si="4"/>
        <v>22735.5</v>
      </c>
      <c r="D85" s="37">
        <f t="shared" si="4"/>
        <v>3840.889</v>
      </c>
      <c r="E85" s="49">
        <f t="shared" si="3"/>
        <v>20135.1</v>
      </c>
      <c r="F85" s="49">
        <f t="shared" si="3"/>
        <v>3840.889</v>
      </c>
      <c r="G85" s="49">
        <f t="shared" si="3"/>
        <v>3800.4</v>
      </c>
      <c r="H85" s="49">
        <f t="shared" si="3"/>
        <v>0</v>
      </c>
      <c r="I85" s="73">
        <v>11952.5</v>
      </c>
      <c r="J85" s="73">
        <v>2414.064</v>
      </c>
      <c r="K85" s="73">
        <v>0</v>
      </c>
      <c r="L85" s="73">
        <v>0</v>
      </c>
      <c r="M85" s="73">
        <v>0</v>
      </c>
      <c r="N85" s="73">
        <v>0</v>
      </c>
      <c r="O85" s="73">
        <v>0</v>
      </c>
      <c r="P85" s="73">
        <v>0</v>
      </c>
      <c r="Q85" s="73">
        <v>0</v>
      </c>
      <c r="R85" s="73">
        <v>0</v>
      </c>
      <c r="S85" s="73">
        <v>0</v>
      </c>
      <c r="T85" s="73">
        <v>0</v>
      </c>
      <c r="U85" s="74">
        <v>2246.5</v>
      </c>
      <c r="V85" s="74">
        <v>774.075</v>
      </c>
      <c r="W85" s="74">
        <v>3800.4</v>
      </c>
      <c r="X85" s="74">
        <v>0</v>
      </c>
      <c r="Y85" s="74">
        <v>0</v>
      </c>
      <c r="Z85" s="74">
        <v>0</v>
      </c>
      <c r="AA85" s="74">
        <v>0</v>
      </c>
      <c r="AB85" s="74">
        <v>0</v>
      </c>
      <c r="AC85" s="74">
        <v>430</v>
      </c>
      <c r="AD85" s="74">
        <v>60</v>
      </c>
      <c r="AE85" s="74">
        <v>0</v>
      </c>
      <c r="AF85" s="74">
        <v>0</v>
      </c>
      <c r="AG85" s="74">
        <v>0</v>
      </c>
      <c r="AH85" s="74">
        <v>0</v>
      </c>
      <c r="AI85" s="74">
        <v>0</v>
      </c>
      <c r="AJ85" s="74">
        <v>0</v>
      </c>
      <c r="AK85" s="74">
        <v>2181</v>
      </c>
      <c r="AL85" s="74">
        <v>432.75</v>
      </c>
      <c r="AM85" s="74">
        <v>0</v>
      </c>
      <c r="AN85" s="74">
        <v>0</v>
      </c>
      <c r="AO85" s="74">
        <v>1825.1</v>
      </c>
      <c r="AP85" s="74">
        <v>0</v>
      </c>
      <c r="AQ85" s="74">
        <v>0</v>
      </c>
      <c r="AR85" s="74">
        <v>0</v>
      </c>
      <c r="AS85" s="74">
        <v>300</v>
      </c>
      <c r="AT85" s="74">
        <v>160</v>
      </c>
      <c r="AU85" s="74">
        <v>0</v>
      </c>
      <c r="AV85" s="74">
        <v>0</v>
      </c>
      <c r="AW85" s="74">
        <v>1200</v>
      </c>
      <c r="AX85" s="74">
        <v>0</v>
      </c>
      <c r="AY85" s="74">
        <v>0</v>
      </c>
      <c r="AZ85" s="74">
        <v>0</v>
      </c>
    </row>
    <row r="86" spans="1:52" s="15" customFormat="1" ht="11.25" customHeight="1">
      <c r="A86" s="46">
        <v>78</v>
      </c>
      <c r="B86" s="1" t="s">
        <v>91</v>
      </c>
      <c r="C86" s="37">
        <f t="shared" si="4"/>
        <v>22909.299999999996</v>
      </c>
      <c r="D86" s="37">
        <f t="shared" si="4"/>
        <v>1638.05</v>
      </c>
      <c r="E86" s="49">
        <f t="shared" si="3"/>
        <v>15987.899999999998</v>
      </c>
      <c r="F86" s="49">
        <f t="shared" si="3"/>
        <v>1638.05</v>
      </c>
      <c r="G86" s="49">
        <f t="shared" si="3"/>
        <v>7721.4</v>
      </c>
      <c r="H86" s="49">
        <f t="shared" si="3"/>
        <v>0</v>
      </c>
      <c r="I86" s="73">
        <v>12142.8</v>
      </c>
      <c r="J86" s="73">
        <v>1286.05</v>
      </c>
      <c r="K86" s="73">
        <v>0</v>
      </c>
      <c r="L86" s="73">
        <v>0</v>
      </c>
      <c r="M86" s="73">
        <v>0</v>
      </c>
      <c r="N86" s="73">
        <v>0</v>
      </c>
      <c r="O86" s="73">
        <v>0</v>
      </c>
      <c r="P86" s="73">
        <v>0</v>
      </c>
      <c r="Q86" s="73">
        <v>0</v>
      </c>
      <c r="R86" s="73">
        <v>0</v>
      </c>
      <c r="S86" s="73">
        <v>0</v>
      </c>
      <c r="T86" s="73">
        <v>0</v>
      </c>
      <c r="U86" s="74">
        <v>0</v>
      </c>
      <c r="V86" s="74">
        <v>0</v>
      </c>
      <c r="W86" s="74">
        <v>4721.4</v>
      </c>
      <c r="X86" s="74">
        <v>0</v>
      </c>
      <c r="Y86" s="74">
        <v>200</v>
      </c>
      <c r="Z86" s="74">
        <v>0</v>
      </c>
      <c r="AA86" s="74">
        <v>0</v>
      </c>
      <c r="AB86" s="74">
        <v>0</v>
      </c>
      <c r="AC86" s="74">
        <v>0</v>
      </c>
      <c r="AD86" s="74">
        <v>0</v>
      </c>
      <c r="AE86" s="74">
        <v>2000</v>
      </c>
      <c r="AF86" s="74">
        <v>0</v>
      </c>
      <c r="AG86" s="74">
        <v>0</v>
      </c>
      <c r="AH86" s="74">
        <v>0</v>
      </c>
      <c r="AI86" s="74">
        <v>0</v>
      </c>
      <c r="AJ86" s="74">
        <v>0</v>
      </c>
      <c r="AK86" s="74">
        <v>2427.3</v>
      </c>
      <c r="AL86" s="74">
        <v>292</v>
      </c>
      <c r="AM86" s="74">
        <v>1000</v>
      </c>
      <c r="AN86" s="74">
        <v>0</v>
      </c>
      <c r="AO86" s="74">
        <v>0</v>
      </c>
      <c r="AP86" s="74">
        <v>0</v>
      </c>
      <c r="AQ86" s="74">
        <v>0</v>
      </c>
      <c r="AR86" s="74">
        <v>0</v>
      </c>
      <c r="AS86" s="74">
        <v>417.8</v>
      </c>
      <c r="AT86" s="74">
        <v>60</v>
      </c>
      <c r="AU86" s="74">
        <v>0</v>
      </c>
      <c r="AV86" s="74">
        <v>0</v>
      </c>
      <c r="AW86" s="74">
        <v>800</v>
      </c>
      <c r="AX86" s="74">
        <v>0</v>
      </c>
      <c r="AY86" s="74">
        <v>0</v>
      </c>
      <c r="AZ86" s="74">
        <v>0</v>
      </c>
    </row>
    <row r="87" spans="1:52" s="15" customFormat="1" ht="11.25" customHeight="1">
      <c r="A87" s="46">
        <v>79</v>
      </c>
      <c r="B87" s="1" t="s">
        <v>92</v>
      </c>
      <c r="C87" s="37">
        <f t="shared" si="4"/>
        <v>5918.6</v>
      </c>
      <c r="D87" s="37">
        <f t="shared" si="4"/>
        <v>951.9</v>
      </c>
      <c r="E87" s="49">
        <f t="shared" si="3"/>
        <v>4173.7</v>
      </c>
      <c r="F87" s="49">
        <f t="shared" si="3"/>
        <v>951.9</v>
      </c>
      <c r="G87" s="49">
        <f t="shared" si="3"/>
        <v>1954.9</v>
      </c>
      <c r="H87" s="49">
        <f t="shared" si="3"/>
        <v>0</v>
      </c>
      <c r="I87" s="73">
        <v>3913.7</v>
      </c>
      <c r="J87" s="73">
        <v>951.9</v>
      </c>
      <c r="K87" s="73">
        <v>300</v>
      </c>
      <c r="L87" s="73">
        <v>0</v>
      </c>
      <c r="M87" s="73">
        <v>0</v>
      </c>
      <c r="N87" s="73">
        <v>0</v>
      </c>
      <c r="O87" s="73">
        <v>0</v>
      </c>
      <c r="P87" s="73">
        <v>0</v>
      </c>
      <c r="Q87" s="73">
        <v>0</v>
      </c>
      <c r="R87" s="73">
        <v>0</v>
      </c>
      <c r="S87" s="73">
        <v>0</v>
      </c>
      <c r="T87" s="73">
        <v>0</v>
      </c>
      <c r="U87" s="74">
        <v>0</v>
      </c>
      <c r="V87" s="74">
        <v>0</v>
      </c>
      <c r="W87" s="74">
        <v>1654.9</v>
      </c>
      <c r="X87" s="74">
        <v>0</v>
      </c>
      <c r="Y87" s="74">
        <v>0</v>
      </c>
      <c r="Z87" s="74">
        <v>0</v>
      </c>
      <c r="AA87" s="74">
        <v>0</v>
      </c>
      <c r="AB87" s="74">
        <v>0</v>
      </c>
      <c r="AC87" s="74">
        <v>50</v>
      </c>
      <c r="AD87" s="74">
        <v>0</v>
      </c>
      <c r="AE87" s="74">
        <v>0</v>
      </c>
      <c r="AF87" s="74">
        <v>0</v>
      </c>
      <c r="AG87" s="74">
        <v>0</v>
      </c>
      <c r="AH87" s="74">
        <v>0</v>
      </c>
      <c r="AI87" s="74">
        <v>0</v>
      </c>
      <c r="AJ87" s="74">
        <v>0</v>
      </c>
      <c r="AK87" s="74">
        <v>0</v>
      </c>
      <c r="AL87" s="74">
        <v>0</v>
      </c>
      <c r="AM87" s="74">
        <v>0</v>
      </c>
      <c r="AN87" s="74">
        <v>0</v>
      </c>
      <c r="AO87" s="74">
        <v>0</v>
      </c>
      <c r="AP87" s="74">
        <v>0</v>
      </c>
      <c r="AQ87" s="74">
        <v>0</v>
      </c>
      <c r="AR87" s="74">
        <v>0</v>
      </c>
      <c r="AS87" s="74">
        <v>0</v>
      </c>
      <c r="AT87" s="74">
        <v>0</v>
      </c>
      <c r="AU87" s="74">
        <v>0</v>
      </c>
      <c r="AV87" s="74">
        <v>0</v>
      </c>
      <c r="AW87" s="74">
        <v>210</v>
      </c>
      <c r="AX87" s="74">
        <v>0</v>
      </c>
      <c r="AY87" s="74">
        <v>0</v>
      </c>
      <c r="AZ87" s="74">
        <v>0</v>
      </c>
    </row>
    <row r="88" spans="1:52" s="15" customFormat="1" ht="11.25" customHeight="1">
      <c r="A88" s="46">
        <v>80</v>
      </c>
      <c r="B88" s="1" t="s">
        <v>93</v>
      </c>
      <c r="C88" s="37">
        <f t="shared" si="4"/>
        <v>4948.8</v>
      </c>
      <c r="D88" s="37">
        <f t="shared" si="4"/>
        <v>611.6</v>
      </c>
      <c r="E88" s="49">
        <f t="shared" si="3"/>
        <v>4790</v>
      </c>
      <c r="F88" s="49">
        <f t="shared" si="3"/>
        <v>611.6</v>
      </c>
      <c r="G88" s="49">
        <f t="shared" si="3"/>
        <v>398.8</v>
      </c>
      <c r="H88" s="49">
        <f t="shared" si="3"/>
        <v>0</v>
      </c>
      <c r="I88" s="73">
        <v>3772</v>
      </c>
      <c r="J88" s="73">
        <v>550.1</v>
      </c>
      <c r="K88" s="73">
        <v>398.8</v>
      </c>
      <c r="L88" s="73">
        <v>0</v>
      </c>
      <c r="M88" s="73">
        <v>0</v>
      </c>
      <c r="N88" s="73">
        <v>0</v>
      </c>
      <c r="O88" s="73">
        <v>0</v>
      </c>
      <c r="P88" s="73">
        <v>0</v>
      </c>
      <c r="Q88" s="73">
        <v>0</v>
      </c>
      <c r="R88" s="73">
        <v>0</v>
      </c>
      <c r="S88" s="73">
        <v>0</v>
      </c>
      <c r="T88" s="73">
        <v>0</v>
      </c>
      <c r="U88" s="74">
        <v>0</v>
      </c>
      <c r="V88" s="74">
        <v>0</v>
      </c>
      <c r="W88" s="74">
        <v>0</v>
      </c>
      <c r="X88" s="74">
        <v>0</v>
      </c>
      <c r="Y88" s="74">
        <v>0</v>
      </c>
      <c r="Z88" s="74">
        <v>0</v>
      </c>
      <c r="AA88" s="74">
        <v>0</v>
      </c>
      <c r="AB88" s="74">
        <v>0</v>
      </c>
      <c r="AC88" s="74">
        <v>40</v>
      </c>
      <c r="AD88" s="74">
        <v>0</v>
      </c>
      <c r="AE88" s="74">
        <v>0</v>
      </c>
      <c r="AF88" s="74">
        <v>0</v>
      </c>
      <c r="AG88" s="74">
        <v>0</v>
      </c>
      <c r="AH88" s="74">
        <v>0</v>
      </c>
      <c r="AI88" s="74">
        <v>0</v>
      </c>
      <c r="AJ88" s="74">
        <v>0</v>
      </c>
      <c r="AK88" s="74">
        <v>738</v>
      </c>
      <c r="AL88" s="74">
        <v>61.5</v>
      </c>
      <c r="AM88" s="74">
        <v>0</v>
      </c>
      <c r="AN88" s="74">
        <v>0</v>
      </c>
      <c r="AO88" s="74">
        <v>0</v>
      </c>
      <c r="AP88" s="74">
        <v>0</v>
      </c>
      <c r="AQ88" s="74">
        <v>0</v>
      </c>
      <c r="AR88" s="74">
        <v>0</v>
      </c>
      <c r="AS88" s="74">
        <v>0</v>
      </c>
      <c r="AT88" s="74">
        <v>0</v>
      </c>
      <c r="AU88" s="74">
        <v>0</v>
      </c>
      <c r="AV88" s="74">
        <v>0</v>
      </c>
      <c r="AW88" s="74">
        <v>240</v>
      </c>
      <c r="AX88" s="74">
        <v>0</v>
      </c>
      <c r="AY88" s="74">
        <v>0</v>
      </c>
      <c r="AZ88" s="74">
        <v>0</v>
      </c>
    </row>
    <row r="89" spans="1:52" s="15" customFormat="1" ht="11.25" customHeight="1">
      <c r="A89" s="46">
        <v>81</v>
      </c>
      <c r="B89" s="1" t="s">
        <v>94</v>
      </c>
      <c r="C89" s="37">
        <f t="shared" si="4"/>
        <v>5472.5</v>
      </c>
      <c r="D89" s="37">
        <f t="shared" si="4"/>
        <v>1121.3999999999999</v>
      </c>
      <c r="E89" s="49">
        <f t="shared" si="3"/>
        <v>4745</v>
      </c>
      <c r="F89" s="49">
        <f t="shared" si="3"/>
        <v>1121.3999999999999</v>
      </c>
      <c r="G89" s="49">
        <f t="shared" si="3"/>
        <v>997.5</v>
      </c>
      <c r="H89" s="49">
        <f t="shared" si="3"/>
        <v>0</v>
      </c>
      <c r="I89" s="73">
        <v>3324</v>
      </c>
      <c r="J89" s="73">
        <v>988.8</v>
      </c>
      <c r="K89" s="73">
        <v>0</v>
      </c>
      <c r="L89" s="73">
        <v>0</v>
      </c>
      <c r="M89" s="73">
        <v>0</v>
      </c>
      <c r="N89" s="73">
        <v>0</v>
      </c>
      <c r="O89" s="73">
        <v>0</v>
      </c>
      <c r="P89" s="73">
        <v>0</v>
      </c>
      <c r="Q89" s="73">
        <v>0</v>
      </c>
      <c r="R89" s="73">
        <v>0</v>
      </c>
      <c r="S89" s="73">
        <v>0</v>
      </c>
      <c r="T89" s="73">
        <v>0</v>
      </c>
      <c r="U89" s="74">
        <v>600</v>
      </c>
      <c r="V89" s="74">
        <v>0</v>
      </c>
      <c r="W89" s="74">
        <v>0</v>
      </c>
      <c r="X89" s="74">
        <v>0</v>
      </c>
      <c r="Y89" s="74">
        <v>0</v>
      </c>
      <c r="Z89" s="74">
        <v>0</v>
      </c>
      <c r="AA89" s="74">
        <v>0</v>
      </c>
      <c r="AB89" s="74">
        <v>0</v>
      </c>
      <c r="AC89" s="74">
        <v>0</v>
      </c>
      <c r="AD89" s="74">
        <v>0</v>
      </c>
      <c r="AE89" s="74">
        <v>997.5</v>
      </c>
      <c r="AF89" s="74">
        <v>0</v>
      </c>
      <c r="AG89" s="74">
        <v>0</v>
      </c>
      <c r="AH89" s="74">
        <v>0</v>
      </c>
      <c r="AI89" s="74">
        <v>0</v>
      </c>
      <c r="AJ89" s="74">
        <v>0</v>
      </c>
      <c r="AK89" s="74">
        <v>551</v>
      </c>
      <c r="AL89" s="74">
        <v>132.6</v>
      </c>
      <c r="AM89" s="74">
        <v>0</v>
      </c>
      <c r="AN89" s="74">
        <v>0</v>
      </c>
      <c r="AO89" s="74">
        <v>0</v>
      </c>
      <c r="AP89" s="74">
        <v>0</v>
      </c>
      <c r="AQ89" s="74">
        <v>0</v>
      </c>
      <c r="AR89" s="74">
        <v>0</v>
      </c>
      <c r="AS89" s="74">
        <v>0</v>
      </c>
      <c r="AT89" s="74">
        <v>0</v>
      </c>
      <c r="AU89" s="74">
        <v>0</v>
      </c>
      <c r="AV89" s="74">
        <v>0</v>
      </c>
      <c r="AW89" s="74">
        <v>270</v>
      </c>
      <c r="AX89" s="74">
        <v>0</v>
      </c>
      <c r="AY89" s="74">
        <v>0</v>
      </c>
      <c r="AZ89" s="74">
        <v>0</v>
      </c>
    </row>
    <row r="90" spans="1:52" s="15" customFormat="1" ht="11.25" customHeight="1">
      <c r="A90" s="46">
        <v>82</v>
      </c>
      <c r="B90" s="1" t="s">
        <v>95</v>
      </c>
      <c r="C90" s="37">
        <f t="shared" si="4"/>
        <v>7158.445</v>
      </c>
      <c r="D90" s="37">
        <f t="shared" si="4"/>
        <v>1497</v>
      </c>
      <c r="E90" s="49">
        <f t="shared" si="3"/>
        <v>7156</v>
      </c>
      <c r="F90" s="49">
        <f t="shared" si="3"/>
        <v>1497</v>
      </c>
      <c r="G90" s="49">
        <f t="shared" si="3"/>
        <v>372.445</v>
      </c>
      <c r="H90" s="49">
        <f t="shared" si="3"/>
        <v>0</v>
      </c>
      <c r="I90" s="73">
        <v>4604.2</v>
      </c>
      <c r="J90" s="73">
        <v>1145.5</v>
      </c>
      <c r="K90" s="73">
        <v>372.445</v>
      </c>
      <c r="L90" s="73">
        <v>0</v>
      </c>
      <c r="M90" s="73">
        <v>0</v>
      </c>
      <c r="N90" s="73">
        <v>0</v>
      </c>
      <c r="O90" s="73">
        <v>0</v>
      </c>
      <c r="P90" s="73">
        <v>0</v>
      </c>
      <c r="Q90" s="73">
        <v>0</v>
      </c>
      <c r="R90" s="73">
        <v>0</v>
      </c>
      <c r="S90" s="73">
        <v>0</v>
      </c>
      <c r="T90" s="73">
        <v>0</v>
      </c>
      <c r="U90" s="74">
        <v>0</v>
      </c>
      <c r="V90" s="74">
        <v>0</v>
      </c>
      <c r="W90" s="74">
        <v>0</v>
      </c>
      <c r="X90" s="74">
        <v>0</v>
      </c>
      <c r="Y90" s="74">
        <v>0</v>
      </c>
      <c r="Z90" s="74">
        <v>0</v>
      </c>
      <c r="AA90" s="74">
        <v>0</v>
      </c>
      <c r="AB90" s="74">
        <v>0</v>
      </c>
      <c r="AC90" s="74">
        <v>35</v>
      </c>
      <c r="AD90" s="74">
        <v>0</v>
      </c>
      <c r="AE90" s="74">
        <v>0</v>
      </c>
      <c r="AF90" s="74">
        <v>0</v>
      </c>
      <c r="AG90" s="74">
        <v>0</v>
      </c>
      <c r="AH90" s="74">
        <v>0</v>
      </c>
      <c r="AI90" s="74">
        <v>0</v>
      </c>
      <c r="AJ90" s="74">
        <v>0</v>
      </c>
      <c r="AK90" s="74">
        <v>1446.8</v>
      </c>
      <c r="AL90" s="74">
        <v>211.5</v>
      </c>
      <c r="AM90" s="74">
        <v>0</v>
      </c>
      <c r="AN90" s="74">
        <v>0</v>
      </c>
      <c r="AO90" s="74">
        <v>0</v>
      </c>
      <c r="AP90" s="74">
        <v>0</v>
      </c>
      <c r="AQ90" s="74">
        <v>0</v>
      </c>
      <c r="AR90" s="74">
        <v>0</v>
      </c>
      <c r="AS90" s="74">
        <v>700</v>
      </c>
      <c r="AT90" s="74">
        <v>140</v>
      </c>
      <c r="AU90" s="74">
        <v>0</v>
      </c>
      <c r="AV90" s="74">
        <v>0</v>
      </c>
      <c r="AW90" s="74">
        <v>370</v>
      </c>
      <c r="AX90" s="74">
        <v>0</v>
      </c>
      <c r="AY90" s="74">
        <v>0</v>
      </c>
      <c r="AZ90" s="74">
        <v>0</v>
      </c>
    </row>
    <row r="91" spans="1:52" s="15" customFormat="1" ht="11.25" customHeight="1">
      <c r="A91" s="46">
        <v>83</v>
      </c>
      <c r="B91" s="1" t="s">
        <v>96</v>
      </c>
      <c r="C91" s="37">
        <f t="shared" si="4"/>
        <v>6858.1</v>
      </c>
      <c r="D91" s="37">
        <f t="shared" si="4"/>
        <v>1346.802</v>
      </c>
      <c r="E91" s="49">
        <f t="shared" si="3"/>
        <v>6380</v>
      </c>
      <c r="F91" s="49">
        <f t="shared" si="3"/>
        <v>1118.3519999999999</v>
      </c>
      <c r="G91" s="49">
        <f t="shared" si="3"/>
        <v>798.1</v>
      </c>
      <c r="H91" s="49">
        <f t="shared" si="3"/>
        <v>228.45</v>
      </c>
      <c r="I91" s="73">
        <v>4836</v>
      </c>
      <c r="J91" s="73">
        <v>903.352</v>
      </c>
      <c r="K91" s="73">
        <v>0</v>
      </c>
      <c r="L91" s="73">
        <v>0</v>
      </c>
      <c r="M91" s="73">
        <v>0</v>
      </c>
      <c r="N91" s="73">
        <v>0</v>
      </c>
      <c r="O91" s="73">
        <v>0</v>
      </c>
      <c r="P91" s="73">
        <v>0</v>
      </c>
      <c r="Q91" s="73">
        <v>0</v>
      </c>
      <c r="R91" s="73">
        <v>0</v>
      </c>
      <c r="S91" s="73">
        <v>0</v>
      </c>
      <c r="T91" s="73">
        <v>0</v>
      </c>
      <c r="U91" s="74">
        <v>50</v>
      </c>
      <c r="V91" s="74">
        <v>0</v>
      </c>
      <c r="W91" s="74">
        <v>-600</v>
      </c>
      <c r="X91" s="74">
        <v>0</v>
      </c>
      <c r="Y91" s="74">
        <v>0</v>
      </c>
      <c r="Z91" s="74">
        <v>0</v>
      </c>
      <c r="AA91" s="74">
        <v>0</v>
      </c>
      <c r="AB91" s="74">
        <v>0</v>
      </c>
      <c r="AC91" s="74">
        <v>290</v>
      </c>
      <c r="AD91" s="74">
        <v>25</v>
      </c>
      <c r="AE91" s="74">
        <v>998.1</v>
      </c>
      <c r="AF91" s="74">
        <v>0</v>
      </c>
      <c r="AG91" s="74">
        <v>0</v>
      </c>
      <c r="AH91" s="74">
        <v>0</v>
      </c>
      <c r="AI91" s="74">
        <v>0</v>
      </c>
      <c r="AJ91" s="74">
        <v>0</v>
      </c>
      <c r="AK91" s="74">
        <v>884</v>
      </c>
      <c r="AL91" s="74">
        <v>190</v>
      </c>
      <c r="AM91" s="74">
        <v>400</v>
      </c>
      <c r="AN91" s="74">
        <v>228.45</v>
      </c>
      <c r="AO91" s="74">
        <v>0</v>
      </c>
      <c r="AP91" s="74">
        <v>0</v>
      </c>
      <c r="AQ91" s="74">
        <v>0</v>
      </c>
      <c r="AR91" s="74">
        <v>0</v>
      </c>
      <c r="AS91" s="74">
        <v>0</v>
      </c>
      <c r="AT91" s="74">
        <v>0</v>
      </c>
      <c r="AU91" s="74">
        <v>0</v>
      </c>
      <c r="AV91" s="74">
        <v>0</v>
      </c>
      <c r="AW91" s="74">
        <v>320</v>
      </c>
      <c r="AX91" s="74">
        <v>0</v>
      </c>
      <c r="AY91" s="74">
        <v>0</v>
      </c>
      <c r="AZ91" s="74">
        <v>0</v>
      </c>
    </row>
    <row r="92" spans="1:52" s="15" customFormat="1" ht="11.25" customHeight="1">
      <c r="A92" s="46">
        <v>84</v>
      </c>
      <c r="B92" s="1" t="s">
        <v>97</v>
      </c>
      <c r="C92" s="37">
        <f t="shared" si="4"/>
        <v>4431.7</v>
      </c>
      <c r="D92" s="37">
        <f t="shared" si="4"/>
        <v>863.35</v>
      </c>
      <c r="E92" s="49">
        <f t="shared" si="3"/>
        <v>4431.7</v>
      </c>
      <c r="F92" s="49">
        <f t="shared" si="3"/>
        <v>863.35</v>
      </c>
      <c r="G92" s="49">
        <f t="shared" si="3"/>
        <v>230</v>
      </c>
      <c r="H92" s="49">
        <f t="shared" si="3"/>
        <v>0</v>
      </c>
      <c r="I92" s="73">
        <v>3801.7</v>
      </c>
      <c r="J92" s="73">
        <v>863.35</v>
      </c>
      <c r="K92" s="73">
        <v>150</v>
      </c>
      <c r="L92" s="73">
        <v>0</v>
      </c>
      <c r="M92" s="73">
        <v>0</v>
      </c>
      <c r="N92" s="73">
        <v>0</v>
      </c>
      <c r="O92" s="73">
        <v>0</v>
      </c>
      <c r="P92" s="73">
        <v>0</v>
      </c>
      <c r="Q92" s="73">
        <v>0</v>
      </c>
      <c r="R92" s="73">
        <v>0</v>
      </c>
      <c r="S92" s="73">
        <v>0</v>
      </c>
      <c r="T92" s="73">
        <v>0</v>
      </c>
      <c r="U92" s="74">
        <v>0</v>
      </c>
      <c r="V92" s="74">
        <v>0</v>
      </c>
      <c r="W92" s="74">
        <v>80</v>
      </c>
      <c r="X92" s="74">
        <v>0</v>
      </c>
      <c r="Y92" s="74">
        <v>0</v>
      </c>
      <c r="Z92" s="74">
        <v>0</v>
      </c>
      <c r="AA92" s="74">
        <v>0</v>
      </c>
      <c r="AB92" s="74">
        <v>0</v>
      </c>
      <c r="AC92" s="74">
        <v>0</v>
      </c>
      <c r="AD92" s="74">
        <v>0</v>
      </c>
      <c r="AE92" s="74">
        <v>0</v>
      </c>
      <c r="AF92" s="74">
        <v>0</v>
      </c>
      <c r="AG92" s="74">
        <v>0</v>
      </c>
      <c r="AH92" s="74">
        <v>0</v>
      </c>
      <c r="AI92" s="74">
        <v>0</v>
      </c>
      <c r="AJ92" s="74">
        <v>0</v>
      </c>
      <c r="AK92" s="74">
        <v>200</v>
      </c>
      <c r="AL92" s="74">
        <v>0</v>
      </c>
      <c r="AM92" s="74">
        <v>0</v>
      </c>
      <c r="AN92" s="74">
        <v>0</v>
      </c>
      <c r="AO92" s="74">
        <v>0</v>
      </c>
      <c r="AP92" s="74">
        <v>0</v>
      </c>
      <c r="AQ92" s="74">
        <v>0</v>
      </c>
      <c r="AR92" s="74">
        <v>0</v>
      </c>
      <c r="AS92" s="74">
        <v>200</v>
      </c>
      <c r="AT92" s="74">
        <v>0</v>
      </c>
      <c r="AU92" s="74">
        <v>0</v>
      </c>
      <c r="AV92" s="74">
        <v>0</v>
      </c>
      <c r="AW92" s="74">
        <v>230</v>
      </c>
      <c r="AX92" s="74">
        <v>0</v>
      </c>
      <c r="AY92" s="74">
        <v>0</v>
      </c>
      <c r="AZ92" s="74">
        <v>0</v>
      </c>
    </row>
    <row r="93" spans="1:52" s="15" customFormat="1" ht="11.25" customHeight="1">
      <c r="A93" s="46">
        <v>85</v>
      </c>
      <c r="B93" s="1" t="s">
        <v>98</v>
      </c>
      <c r="C93" s="37">
        <f t="shared" si="4"/>
        <v>14766</v>
      </c>
      <c r="D93" s="37">
        <f t="shared" si="4"/>
        <v>1981.475</v>
      </c>
      <c r="E93" s="49">
        <f t="shared" si="3"/>
        <v>12127.8</v>
      </c>
      <c r="F93" s="49">
        <f t="shared" si="3"/>
        <v>1981.475</v>
      </c>
      <c r="G93" s="49">
        <f t="shared" si="3"/>
        <v>3245.2</v>
      </c>
      <c r="H93" s="49">
        <f t="shared" si="3"/>
        <v>0</v>
      </c>
      <c r="I93" s="73">
        <v>6632.2</v>
      </c>
      <c r="J93" s="73">
        <v>1373.475</v>
      </c>
      <c r="K93" s="73">
        <v>2600</v>
      </c>
      <c r="L93" s="73">
        <v>0</v>
      </c>
      <c r="M93" s="73">
        <v>0</v>
      </c>
      <c r="N93" s="73">
        <v>0</v>
      </c>
      <c r="O93" s="73">
        <v>0</v>
      </c>
      <c r="P93" s="73">
        <v>0</v>
      </c>
      <c r="Q93" s="73">
        <v>0</v>
      </c>
      <c r="R93" s="73">
        <v>0</v>
      </c>
      <c r="S93" s="73">
        <v>0</v>
      </c>
      <c r="T93" s="73">
        <v>0</v>
      </c>
      <c r="U93" s="74">
        <v>600</v>
      </c>
      <c r="V93" s="74">
        <v>0</v>
      </c>
      <c r="W93" s="74">
        <v>-754.8</v>
      </c>
      <c r="X93" s="74">
        <v>0</v>
      </c>
      <c r="Y93" s="74">
        <v>0</v>
      </c>
      <c r="Z93" s="74">
        <v>0</v>
      </c>
      <c r="AA93" s="74">
        <v>0</v>
      </c>
      <c r="AB93" s="74">
        <v>0</v>
      </c>
      <c r="AC93" s="74">
        <v>0</v>
      </c>
      <c r="AD93" s="74">
        <v>0</v>
      </c>
      <c r="AE93" s="74">
        <v>0</v>
      </c>
      <c r="AF93" s="74">
        <v>0</v>
      </c>
      <c r="AG93" s="74">
        <v>0</v>
      </c>
      <c r="AH93" s="74">
        <v>0</v>
      </c>
      <c r="AI93" s="74">
        <v>0</v>
      </c>
      <c r="AJ93" s="74">
        <v>0</v>
      </c>
      <c r="AK93" s="74">
        <v>1649.3</v>
      </c>
      <c r="AL93" s="74">
        <v>449.375</v>
      </c>
      <c r="AM93" s="74">
        <v>0</v>
      </c>
      <c r="AN93" s="74">
        <v>0</v>
      </c>
      <c r="AO93" s="74">
        <v>2379.3</v>
      </c>
      <c r="AP93" s="74">
        <v>158.625</v>
      </c>
      <c r="AQ93" s="74">
        <v>1400</v>
      </c>
      <c r="AR93" s="74">
        <v>0</v>
      </c>
      <c r="AS93" s="74">
        <v>260</v>
      </c>
      <c r="AT93" s="74">
        <v>0</v>
      </c>
      <c r="AU93" s="74">
        <v>0</v>
      </c>
      <c r="AV93" s="74">
        <v>0</v>
      </c>
      <c r="AW93" s="74">
        <v>607</v>
      </c>
      <c r="AX93" s="74">
        <v>0</v>
      </c>
      <c r="AY93" s="74">
        <v>0</v>
      </c>
      <c r="AZ93" s="74">
        <v>0</v>
      </c>
    </row>
    <row r="94" spans="1:52" s="15" customFormat="1" ht="11.25" customHeight="1">
      <c r="A94" s="46">
        <v>86</v>
      </c>
      <c r="B94" s="1" t="s">
        <v>99</v>
      </c>
      <c r="C94" s="37">
        <f t="shared" si="4"/>
        <v>12056.199999999999</v>
      </c>
      <c r="D94" s="37">
        <f t="shared" si="4"/>
        <v>2133.9</v>
      </c>
      <c r="E94" s="49">
        <f t="shared" si="3"/>
        <v>11076.8</v>
      </c>
      <c r="F94" s="49">
        <f t="shared" si="3"/>
        <v>2133.9</v>
      </c>
      <c r="G94" s="49">
        <f t="shared" si="3"/>
        <v>2079.4</v>
      </c>
      <c r="H94" s="49">
        <f t="shared" si="3"/>
        <v>0</v>
      </c>
      <c r="I94" s="73">
        <v>8642.8</v>
      </c>
      <c r="J94" s="73">
        <v>1935.9</v>
      </c>
      <c r="K94" s="73">
        <v>4079.4</v>
      </c>
      <c r="L94" s="73">
        <v>0</v>
      </c>
      <c r="M94" s="73">
        <v>0</v>
      </c>
      <c r="N94" s="73">
        <v>0</v>
      </c>
      <c r="O94" s="73">
        <v>0</v>
      </c>
      <c r="P94" s="73">
        <v>0</v>
      </c>
      <c r="Q94" s="73">
        <v>0</v>
      </c>
      <c r="R94" s="73">
        <v>0</v>
      </c>
      <c r="S94" s="73">
        <v>0</v>
      </c>
      <c r="T94" s="73">
        <v>0</v>
      </c>
      <c r="U94" s="74">
        <v>0</v>
      </c>
      <c r="V94" s="74">
        <v>0</v>
      </c>
      <c r="W94" s="74">
        <v>-2000</v>
      </c>
      <c r="X94" s="74">
        <v>0</v>
      </c>
      <c r="Y94" s="74">
        <v>100</v>
      </c>
      <c r="Z94" s="74">
        <v>0</v>
      </c>
      <c r="AA94" s="74">
        <v>0</v>
      </c>
      <c r="AB94" s="74">
        <v>0</v>
      </c>
      <c r="AC94" s="74">
        <v>0</v>
      </c>
      <c r="AD94" s="74">
        <v>0</v>
      </c>
      <c r="AE94" s="74">
        <v>0</v>
      </c>
      <c r="AF94" s="74">
        <v>0</v>
      </c>
      <c r="AG94" s="74">
        <v>0</v>
      </c>
      <c r="AH94" s="74">
        <v>0</v>
      </c>
      <c r="AI94" s="74">
        <v>0</v>
      </c>
      <c r="AJ94" s="74">
        <v>0</v>
      </c>
      <c r="AK94" s="74">
        <v>934</v>
      </c>
      <c r="AL94" s="74">
        <v>198</v>
      </c>
      <c r="AM94" s="74">
        <v>0</v>
      </c>
      <c r="AN94" s="74">
        <v>0</v>
      </c>
      <c r="AO94" s="74">
        <v>0</v>
      </c>
      <c r="AP94" s="74">
        <v>0</v>
      </c>
      <c r="AQ94" s="74">
        <v>0</v>
      </c>
      <c r="AR94" s="74">
        <v>0</v>
      </c>
      <c r="AS94" s="74">
        <v>300</v>
      </c>
      <c r="AT94" s="74">
        <v>0</v>
      </c>
      <c r="AU94" s="74">
        <v>0</v>
      </c>
      <c r="AV94" s="74">
        <v>0</v>
      </c>
      <c r="AW94" s="74">
        <v>1100</v>
      </c>
      <c r="AX94" s="74">
        <v>0</v>
      </c>
      <c r="AY94" s="74">
        <v>0</v>
      </c>
      <c r="AZ94" s="74">
        <v>0</v>
      </c>
    </row>
    <row r="95" spans="1:52" s="15" customFormat="1" ht="11.25" customHeight="1">
      <c r="A95" s="46">
        <v>87</v>
      </c>
      <c r="B95" s="1" t="s">
        <v>100</v>
      </c>
      <c r="C95" s="37">
        <f t="shared" si="4"/>
        <v>5328.4</v>
      </c>
      <c r="D95" s="37">
        <f t="shared" si="4"/>
        <v>1206.351</v>
      </c>
      <c r="E95" s="49">
        <f t="shared" si="3"/>
        <v>4307.8</v>
      </c>
      <c r="F95" s="49">
        <f t="shared" si="3"/>
        <v>856.351</v>
      </c>
      <c r="G95" s="49">
        <f t="shared" si="3"/>
        <v>1270.6</v>
      </c>
      <c r="H95" s="49">
        <f t="shared" si="3"/>
        <v>350</v>
      </c>
      <c r="I95" s="73">
        <v>3486.8</v>
      </c>
      <c r="J95" s="73">
        <v>723.601</v>
      </c>
      <c r="K95" s="73">
        <v>350</v>
      </c>
      <c r="L95" s="73">
        <v>350</v>
      </c>
      <c r="M95" s="73">
        <v>0</v>
      </c>
      <c r="N95" s="73">
        <v>0</v>
      </c>
      <c r="O95" s="73">
        <v>0</v>
      </c>
      <c r="P95" s="73">
        <v>0</v>
      </c>
      <c r="Q95" s="73">
        <v>0</v>
      </c>
      <c r="R95" s="73">
        <v>0</v>
      </c>
      <c r="S95" s="73">
        <v>0</v>
      </c>
      <c r="T95" s="73">
        <v>0</v>
      </c>
      <c r="U95" s="74">
        <v>0</v>
      </c>
      <c r="V95" s="74">
        <v>0</v>
      </c>
      <c r="W95" s="74">
        <v>-250</v>
      </c>
      <c r="X95" s="74">
        <v>0</v>
      </c>
      <c r="Y95" s="74">
        <v>0</v>
      </c>
      <c r="Z95" s="74">
        <v>0</v>
      </c>
      <c r="AA95" s="74">
        <v>0</v>
      </c>
      <c r="AB95" s="74">
        <v>0</v>
      </c>
      <c r="AC95" s="74">
        <v>40</v>
      </c>
      <c r="AD95" s="74">
        <v>0</v>
      </c>
      <c r="AE95" s="74">
        <v>1170.6</v>
      </c>
      <c r="AF95" s="74">
        <v>0</v>
      </c>
      <c r="AG95" s="74">
        <v>0</v>
      </c>
      <c r="AH95" s="74">
        <v>0</v>
      </c>
      <c r="AI95" s="74">
        <v>0</v>
      </c>
      <c r="AJ95" s="74">
        <v>0</v>
      </c>
      <c r="AK95" s="74">
        <v>531</v>
      </c>
      <c r="AL95" s="74">
        <v>132.75</v>
      </c>
      <c r="AM95" s="74">
        <v>0</v>
      </c>
      <c r="AN95" s="74">
        <v>0</v>
      </c>
      <c r="AO95" s="74">
        <v>0</v>
      </c>
      <c r="AP95" s="74">
        <v>0</v>
      </c>
      <c r="AQ95" s="74">
        <v>0</v>
      </c>
      <c r="AR95" s="74">
        <v>0</v>
      </c>
      <c r="AS95" s="74">
        <v>0</v>
      </c>
      <c r="AT95" s="74">
        <v>0</v>
      </c>
      <c r="AU95" s="74">
        <v>0</v>
      </c>
      <c r="AV95" s="74">
        <v>0</v>
      </c>
      <c r="AW95" s="74">
        <v>250</v>
      </c>
      <c r="AX95" s="74">
        <v>0</v>
      </c>
      <c r="AY95" s="74">
        <v>0</v>
      </c>
      <c r="AZ95" s="74">
        <v>0</v>
      </c>
    </row>
    <row r="96" spans="1:52" s="15" customFormat="1" ht="11.25" customHeight="1">
      <c r="A96" s="46">
        <v>88</v>
      </c>
      <c r="B96" s="1" t="s">
        <v>101</v>
      </c>
      <c r="C96" s="37">
        <f t="shared" si="4"/>
        <v>9525.800000000001</v>
      </c>
      <c r="D96" s="37">
        <f t="shared" si="4"/>
        <v>1611.75</v>
      </c>
      <c r="E96" s="49">
        <f t="shared" si="3"/>
        <v>8997.6</v>
      </c>
      <c r="F96" s="49">
        <f t="shared" si="3"/>
        <v>1611.75</v>
      </c>
      <c r="G96" s="49">
        <f t="shared" si="3"/>
        <v>978.2</v>
      </c>
      <c r="H96" s="49">
        <f t="shared" si="3"/>
        <v>0</v>
      </c>
      <c r="I96" s="73">
        <v>7062.6</v>
      </c>
      <c r="J96" s="73">
        <v>1479</v>
      </c>
      <c r="K96" s="73">
        <v>1278.2</v>
      </c>
      <c r="L96" s="73">
        <v>0</v>
      </c>
      <c r="M96" s="73">
        <v>0</v>
      </c>
      <c r="N96" s="73">
        <v>0</v>
      </c>
      <c r="O96" s="73">
        <v>0</v>
      </c>
      <c r="P96" s="73">
        <v>0</v>
      </c>
      <c r="Q96" s="73">
        <v>0</v>
      </c>
      <c r="R96" s="73">
        <v>0</v>
      </c>
      <c r="S96" s="73">
        <v>0</v>
      </c>
      <c r="T96" s="73">
        <v>0</v>
      </c>
      <c r="U96" s="74">
        <v>600</v>
      </c>
      <c r="V96" s="74">
        <v>0</v>
      </c>
      <c r="W96" s="74">
        <v>-300</v>
      </c>
      <c r="X96" s="74">
        <v>0</v>
      </c>
      <c r="Y96" s="74">
        <v>0</v>
      </c>
      <c r="Z96" s="74">
        <v>0</v>
      </c>
      <c r="AA96" s="74">
        <v>0</v>
      </c>
      <c r="AB96" s="74">
        <v>0</v>
      </c>
      <c r="AC96" s="74">
        <v>150</v>
      </c>
      <c r="AD96" s="74">
        <v>0</v>
      </c>
      <c r="AE96" s="74">
        <v>0</v>
      </c>
      <c r="AF96" s="74">
        <v>0</v>
      </c>
      <c r="AG96" s="74">
        <v>0</v>
      </c>
      <c r="AH96" s="74">
        <v>0</v>
      </c>
      <c r="AI96" s="74">
        <v>0</v>
      </c>
      <c r="AJ96" s="74">
        <v>0</v>
      </c>
      <c r="AK96" s="74">
        <v>535</v>
      </c>
      <c r="AL96" s="74">
        <v>132.75</v>
      </c>
      <c r="AM96" s="74">
        <v>0</v>
      </c>
      <c r="AN96" s="74">
        <v>0</v>
      </c>
      <c r="AO96" s="74">
        <v>0</v>
      </c>
      <c r="AP96" s="74">
        <v>0</v>
      </c>
      <c r="AQ96" s="74">
        <v>0</v>
      </c>
      <c r="AR96" s="74">
        <v>0</v>
      </c>
      <c r="AS96" s="74">
        <v>200</v>
      </c>
      <c r="AT96" s="74">
        <v>0</v>
      </c>
      <c r="AU96" s="74">
        <v>0</v>
      </c>
      <c r="AV96" s="74">
        <v>0</v>
      </c>
      <c r="AW96" s="74">
        <v>450</v>
      </c>
      <c r="AX96" s="74">
        <v>0</v>
      </c>
      <c r="AY96" s="74">
        <v>0</v>
      </c>
      <c r="AZ96" s="74">
        <v>0</v>
      </c>
    </row>
    <row r="97" spans="1:52" s="15" customFormat="1" ht="11.25" customHeight="1">
      <c r="A97" s="46">
        <v>89</v>
      </c>
      <c r="B97" s="1" t="s">
        <v>102</v>
      </c>
      <c r="C97" s="37">
        <f t="shared" si="4"/>
        <v>10176.400000000001</v>
      </c>
      <c r="D97" s="37">
        <f t="shared" si="4"/>
        <v>1903.8</v>
      </c>
      <c r="E97" s="49">
        <f t="shared" si="3"/>
        <v>9236.2</v>
      </c>
      <c r="F97" s="49">
        <f t="shared" si="3"/>
        <v>1903.8</v>
      </c>
      <c r="G97" s="49">
        <f t="shared" si="3"/>
        <v>1440.2</v>
      </c>
      <c r="H97" s="49">
        <f t="shared" si="3"/>
        <v>0</v>
      </c>
      <c r="I97" s="73">
        <v>6370.2</v>
      </c>
      <c r="J97" s="73">
        <v>1471.05</v>
      </c>
      <c r="K97" s="73">
        <v>100</v>
      </c>
      <c r="L97" s="73">
        <v>0</v>
      </c>
      <c r="M97" s="73">
        <v>0</v>
      </c>
      <c r="N97" s="73">
        <v>0</v>
      </c>
      <c r="O97" s="73">
        <v>0</v>
      </c>
      <c r="P97" s="73">
        <v>0</v>
      </c>
      <c r="Q97" s="73">
        <v>0</v>
      </c>
      <c r="R97" s="73">
        <v>0</v>
      </c>
      <c r="S97" s="73">
        <v>0</v>
      </c>
      <c r="T97" s="73">
        <v>0</v>
      </c>
      <c r="U97" s="74">
        <v>0</v>
      </c>
      <c r="V97" s="74">
        <v>0</v>
      </c>
      <c r="W97" s="74">
        <v>0</v>
      </c>
      <c r="X97" s="74">
        <v>0</v>
      </c>
      <c r="Y97" s="74">
        <v>0</v>
      </c>
      <c r="Z97" s="74">
        <v>0</v>
      </c>
      <c r="AA97" s="74">
        <v>0</v>
      </c>
      <c r="AB97" s="74">
        <v>0</v>
      </c>
      <c r="AC97" s="74">
        <v>95</v>
      </c>
      <c r="AD97" s="74">
        <v>0</v>
      </c>
      <c r="AE97" s="74">
        <v>0</v>
      </c>
      <c r="AF97" s="74">
        <v>0</v>
      </c>
      <c r="AG97" s="74">
        <v>0</v>
      </c>
      <c r="AH97" s="74">
        <v>0</v>
      </c>
      <c r="AI97" s="74">
        <v>0</v>
      </c>
      <c r="AJ97" s="74">
        <v>0</v>
      </c>
      <c r="AK97" s="74">
        <v>2171</v>
      </c>
      <c r="AL97" s="74">
        <v>432.75</v>
      </c>
      <c r="AM97" s="74">
        <v>1340.2</v>
      </c>
      <c r="AN97" s="74">
        <v>0</v>
      </c>
      <c r="AO97" s="74">
        <v>0</v>
      </c>
      <c r="AP97" s="74">
        <v>0</v>
      </c>
      <c r="AQ97" s="74">
        <v>0</v>
      </c>
      <c r="AR97" s="74">
        <v>0</v>
      </c>
      <c r="AS97" s="74">
        <v>100</v>
      </c>
      <c r="AT97" s="74">
        <v>0</v>
      </c>
      <c r="AU97" s="74">
        <v>0</v>
      </c>
      <c r="AV97" s="74">
        <v>0</v>
      </c>
      <c r="AW97" s="74">
        <v>500</v>
      </c>
      <c r="AX97" s="74">
        <v>0</v>
      </c>
      <c r="AY97" s="74">
        <v>0</v>
      </c>
      <c r="AZ97" s="74">
        <v>0</v>
      </c>
    </row>
    <row r="98" spans="1:52" s="15" customFormat="1" ht="11.25" customHeight="1">
      <c r="A98" s="46">
        <v>90</v>
      </c>
      <c r="B98" s="1" t="s">
        <v>103</v>
      </c>
      <c r="C98" s="37">
        <f t="shared" si="4"/>
        <v>10780.599999999999</v>
      </c>
      <c r="D98" s="37">
        <f t="shared" si="4"/>
        <v>1559.3500000000001</v>
      </c>
      <c r="E98" s="49">
        <f t="shared" si="3"/>
        <v>10120.8</v>
      </c>
      <c r="F98" s="49">
        <f t="shared" si="3"/>
        <v>1559.3500000000001</v>
      </c>
      <c r="G98" s="49">
        <f t="shared" si="3"/>
        <v>1169.8</v>
      </c>
      <c r="H98" s="49">
        <f t="shared" si="3"/>
        <v>0</v>
      </c>
      <c r="I98" s="73">
        <v>7075.8</v>
      </c>
      <c r="J98" s="73">
        <v>1423.15</v>
      </c>
      <c r="K98" s="73">
        <v>520</v>
      </c>
      <c r="L98" s="73">
        <v>0</v>
      </c>
      <c r="M98" s="73">
        <v>0</v>
      </c>
      <c r="N98" s="73">
        <v>0</v>
      </c>
      <c r="O98" s="73">
        <v>0</v>
      </c>
      <c r="P98" s="73">
        <v>0</v>
      </c>
      <c r="Q98" s="73">
        <v>0</v>
      </c>
      <c r="R98" s="73">
        <v>0</v>
      </c>
      <c r="S98" s="73">
        <v>0</v>
      </c>
      <c r="T98" s="73">
        <v>0</v>
      </c>
      <c r="U98" s="74">
        <v>575</v>
      </c>
      <c r="V98" s="74">
        <v>0</v>
      </c>
      <c r="W98" s="74">
        <v>649.8</v>
      </c>
      <c r="X98" s="74">
        <v>0</v>
      </c>
      <c r="Y98" s="74">
        <v>120</v>
      </c>
      <c r="Z98" s="74">
        <v>0</v>
      </c>
      <c r="AA98" s="74">
        <v>0</v>
      </c>
      <c r="AB98" s="74">
        <v>0</v>
      </c>
      <c r="AC98" s="74">
        <v>345</v>
      </c>
      <c r="AD98" s="74">
        <v>0</v>
      </c>
      <c r="AE98" s="74">
        <v>0</v>
      </c>
      <c r="AF98" s="74">
        <v>0</v>
      </c>
      <c r="AG98" s="74">
        <v>0</v>
      </c>
      <c r="AH98" s="74">
        <v>0</v>
      </c>
      <c r="AI98" s="74">
        <v>0</v>
      </c>
      <c r="AJ98" s="74">
        <v>0</v>
      </c>
      <c r="AK98" s="74">
        <v>1095</v>
      </c>
      <c r="AL98" s="74">
        <v>136.2</v>
      </c>
      <c r="AM98" s="74">
        <v>0</v>
      </c>
      <c r="AN98" s="74">
        <v>0</v>
      </c>
      <c r="AO98" s="74">
        <v>0</v>
      </c>
      <c r="AP98" s="74">
        <v>0</v>
      </c>
      <c r="AQ98" s="74">
        <v>0</v>
      </c>
      <c r="AR98" s="74">
        <v>0</v>
      </c>
      <c r="AS98" s="74">
        <v>400</v>
      </c>
      <c r="AT98" s="74">
        <v>0</v>
      </c>
      <c r="AU98" s="74">
        <v>0</v>
      </c>
      <c r="AV98" s="74">
        <v>0</v>
      </c>
      <c r="AW98" s="74">
        <v>510</v>
      </c>
      <c r="AX98" s="74">
        <v>0</v>
      </c>
      <c r="AY98" s="74">
        <v>0</v>
      </c>
      <c r="AZ98" s="74">
        <v>0</v>
      </c>
    </row>
    <row r="99" spans="1:52" s="15" customFormat="1" ht="11.25" customHeight="1">
      <c r="A99" s="46">
        <v>91</v>
      </c>
      <c r="B99" s="1" t="s">
        <v>104</v>
      </c>
      <c r="C99" s="37">
        <f t="shared" si="4"/>
        <v>116264.3</v>
      </c>
      <c r="D99" s="37">
        <f t="shared" si="4"/>
        <v>24003.177</v>
      </c>
      <c r="E99" s="49">
        <f t="shared" si="3"/>
        <v>113380.6</v>
      </c>
      <c r="F99" s="49">
        <f t="shared" si="3"/>
        <v>24173.002</v>
      </c>
      <c r="G99" s="49">
        <f t="shared" si="3"/>
        <v>8343.7</v>
      </c>
      <c r="H99" s="49">
        <f t="shared" si="3"/>
        <v>-169.825</v>
      </c>
      <c r="I99" s="73">
        <v>34991</v>
      </c>
      <c r="J99" s="73">
        <v>6175.729</v>
      </c>
      <c r="K99" s="73">
        <v>8360</v>
      </c>
      <c r="L99" s="73">
        <v>0</v>
      </c>
      <c r="M99" s="73">
        <v>250</v>
      </c>
      <c r="N99" s="73">
        <v>0</v>
      </c>
      <c r="O99" s="73">
        <v>0</v>
      </c>
      <c r="P99" s="73">
        <v>0</v>
      </c>
      <c r="Q99" s="73">
        <v>0</v>
      </c>
      <c r="R99" s="73">
        <v>0</v>
      </c>
      <c r="S99" s="73">
        <v>0</v>
      </c>
      <c r="T99" s="73">
        <v>0</v>
      </c>
      <c r="U99" s="74">
        <v>0</v>
      </c>
      <c r="V99" s="74">
        <v>0</v>
      </c>
      <c r="W99" s="74">
        <v>-6000</v>
      </c>
      <c r="X99" s="74">
        <v>-169.825</v>
      </c>
      <c r="Y99" s="74">
        <v>0</v>
      </c>
      <c r="Z99" s="74">
        <v>0</v>
      </c>
      <c r="AA99" s="74">
        <v>0</v>
      </c>
      <c r="AB99" s="74">
        <v>0</v>
      </c>
      <c r="AC99" s="74">
        <v>19959.6</v>
      </c>
      <c r="AD99" s="74">
        <v>5397.273</v>
      </c>
      <c r="AE99" s="74">
        <v>0</v>
      </c>
      <c r="AF99" s="74">
        <v>0</v>
      </c>
      <c r="AG99" s="74">
        <v>0</v>
      </c>
      <c r="AH99" s="74">
        <v>0</v>
      </c>
      <c r="AI99" s="74">
        <v>0</v>
      </c>
      <c r="AJ99" s="74">
        <v>0</v>
      </c>
      <c r="AK99" s="74">
        <v>20420</v>
      </c>
      <c r="AL99" s="74">
        <v>4770</v>
      </c>
      <c r="AM99" s="74">
        <v>5983.7</v>
      </c>
      <c r="AN99" s="74">
        <v>0</v>
      </c>
      <c r="AO99" s="74">
        <v>31200</v>
      </c>
      <c r="AP99" s="74">
        <v>7830</v>
      </c>
      <c r="AQ99" s="74">
        <v>0</v>
      </c>
      <c r="AR99" s="74">
        <v>0</v>
      </c>
      <c r="AS99" s="74">
        <v>1100</v>
      </c>
      <c r="AT99" s="74">
        <v>0</v>
      </c>
      <c r="AU99" s="74">
        <v>0</v>
      </c>
      <c r="AV99" s="74">
        <v>0</v>
      </c>
      <c r="AW99" s="74">
        <v>5460</v>
      </c>
      <c r="AX99" s="74">
        <v>0</v>
      </c>
      <c r="AY99" s="74">
        <v>0</v>
      </c>
      <c r="AZ99" s="74">
        <v>0</v>
      </c>
    </row>
    <row r="100" spans="1:52" s="15" customFormat="1" ht="11.25" customHeight="1">
      <c r="A100" s="46">
        <v>92</v>
      </c>
      <c r="B100" s="1" t="s">
        <v>105</v>
      </c>
      <c r="C100" s="37">
        <f t="shared" si="4"/>
        <v>8448.8</v>
      </c>
      <c r="D100" s="37">
        <f t="shared" si="4"/>
        <v>780.5</v>
      </c>
      <c r="E100" s="49">
        <f t="shared" si="3"/>
        <v>4609</v>
      </c>
      <c r="F100" s="49">
        <f t="shared" si="3"/>
        <v>780.5</v>
      </c>
      <c r="G100" s="49">
        <f t="shared" si="3"/>
        <v>4074.8</v>
      </c>
      <c r="H100" s="49">
        <f t="shared" si="3"/>
        <v>0</v>
      </c>
      <c r="I100" s="73">
        <v>3593</v>
      </c>
      <c r="J100" s="73">
        <v>611.25</v>
      </c>
      <c r="K100" s="73">
        <v>700</v>
      </c>
      <c r="L100" s="73">
        <v>0</v>
      </c>
      <c r="M100" s="73">
        <v>0</v>
      </c>
      <c r="N100" s="73">
        <v>0</v>
      </c>
      <c r="O100" s="73">
        <v>0</v>
      </c>
      <c r="P100" s="73">
        <v>0</v>
      </c>
      <c r="Q100" s="73">
        <v>0</v>
      </c>
      <c r="R100" s="73">
        <v>0</v>
      </c>
      <c r="S100" s="73">
        <v>0</v>
      </c>
      <c r="T100" s="73">
        <v>0</v>
      </c>
      <c r="U100" s="74">
        <v>0</v>
      </c>
      <c r="V100" s="74">
        <v>0</v>
      </c>
      <c r="W100" s="74">
        <v>3374.8</v>
      </c>
      <c r="X100" s="74">
        <v>0</v>
      </c>
      <c r="Y100" s="74">
        <v>0</v>
      </c>
      <c r="Z100" s="74">
        <v>0</v>
      </c>
      <c r="AA100" s="74">
        <v>0</v>
      </c>
      <c r="AB100" s="74">
        <v>0</v>
      </c>
      <c r="AC100" s="74">
        <v>0</v>
      </c>
      <c r="AD100" s="74">
        <v>0</v>
      </c>
      <c r="AE100" s="74">
        <v>0</v>
      </c>
      <c r="AF100" s="74">
        <v>0</v>
      </c>
      <c r="AG100" s="74">
        <v>0</v>
      </c>
      <c r="AH100" s="74">
        <v>0</v>
      </c>
      <c r="AI100" s="74">
        <v>0</v>
      </c>
      <c r="AJ100" s="74">
        <v>0</v>
      </c>
      <c r="AK100" s="74">
        <v>781</v>
      </c>
      <c r="AL100" s="74">
        <v>169.25</v>
      </c>
      <c r="AM100" s="74">
        <v>0</v>
      </c>
      <c r="AN100" s="74">
        <v>0</v>
      </c>
      <c r="AO100" s="74">
        <v>0</v>
      </c>
      <c r="AP100" s="74">
        <v>0</v>
      </c>
      <c r="AQ100" s="74">
        <v>0</v>
      </c>
      <c r="AR100" s="74">
        <v>0</v>
      </c>
      <c r="AS100" s="74">
        <v>0</v>
      </c>
      <c r="AT100" s="74">
        <v>0</v>
      </c>
      <c r="AU100" s="74">
        <v>0</v>
      </c>
      <c r="AV100" s="74">
        <v>0</v>
      </c>
      <c r="AW100" s="74">
        <v>235</v>
      </c>
      <c r="AX100" s="74">
        <v>0</v>
      </c>
      <c r="AY100" s="74">
        <v>0</v>
      </c>
      <c r="AZ100" s="74">
        <v>0</v>
      </c>
    </row>
    <row r="101" spans="1:52" s="15" customFormat="1" ht="11.25" customHeight="1">
      <c r="A101" s="46">
        <v>93</v>
      </c>
      <c r="B101" s="1" t="s">
        <v>106</v>
      </c>
      <c r="C101" s="37">
        <f t="shared" si="4"/>
        <v>15751.3</v>
      </c>
      <c r="D101" s="37">
        <f t="shared" si="4"/>
        <v>2987.051</v>
      </c>
      <c r="E101" s="49">
        <f t="shared" si="3"/>
        <v>14356.9</v>
      </c>
      <c r="F101" s="49">
        <f t="shared" si="3"/>
        <v>2987.051</v>
      </c>
      <c r="G101" s="49">
        <f t="shared" si="3"/>
        <v>2144.4</v>
      </c>
      <c r="H101" s="49">
        <f t="shared" si="3"/>
        <v>0</v>
      </c>
      <c r="I101" s="73">
        <v>11711.9</v>
      </c>
      <c r="J101" s="73">
        <v>2637.051</v>
      </c>
      <c r="K101" s="73">
        <v>3894.4</v>
      </c>
      <c r="L101" s="73">
        <v>0</v>
      </c>
      <c r="M101" s="73">
        <v>0</v>
      </c>
      <c r="N101" s="73">
        <v>0</v>
      </c>
      <c r="O101" s="73">
        <v>0</v>
      </c>
      <c r="P101" s="73">
        <v>0</v>
      </c>
      <c r="Q101" s="73">
        <v>0</v>
      </c>
      <c r="R101" s="73">
        <v>0</v>
      </c>
      <c r="S101" s="73">
        <v>0</v>
      </c>
      <c r="T101" s="73">
        <v>0</v>
      </c>
      <c r="U101" s="74">
        <v>400</v>
      </c>
      <c r="V101" s="74">
        <v>0</v>
      </c>
      <c r="W101" s="74">
        <v>-1750</v>
      </c>
      <c r="X101" s="74">
        <v>0</v>
      </c>
      <c r="Y101" s="74">
        <v>0</v>
      </c>
      <c r="Z101" s="74">
        <v>0</v>
      </c>
      <c r="AA101" s="74">
        <v>0</v>
      </c>
      <c r="AB101" s="74">
        <v>0</v>
      </c>
      <c r="AC101" s="74">
        <v>95</v>
      </c>
      <c r="AD101" s="74">
        <v>0</v>
      </c>
      <c r="AE101" s="74">
        <v>0</v>
      </c>
      <c r="AF101" s="74">
        <v>0</v>
      </c>
      <c r="AG101" s="74">
        <v>0</v>
      </c>
      <c r="AH101" s="74">
        <v>0</v>
      </c>
      <c r="AI101" s="74">
        <v>0</v>
      </c>
      <c r="AJ101" s="74">
        <v>0</v>
      </c>
      <c r="AK101" s="74">
        <v>1200</v>
      </c>
      <c r="AL101" s="74">
        <v>300</v>
      </c>
      <c r="AM101" s="74">
        <v>0</v>
      </c>
      <c r="AN101" s="74">
        <v>0</v>
      </c>
      <c r="AO101" s="74">
        <v>0</v>
      </c>
      <c r="AP101" s="74">
        <v>0</v>
      </c>
      <c r="AQ101" s="74">
        <v>0</v>
      </c>
      <c r="AR101" s="74">
        <v>0</v>
      </c>
      <c r="AS101" s="74">
        <v>200</v>
      </c>
      <c r="AT101" s="74">
        <v>50</v>
      </c>
      <c r="AU101" s="74">
        <v>0</v>
      </c>
      <c r="AV101" s="74">
        <v>0</v>
      </c>
      <c r="AW101" s="74">
        <v>750</v>
      </c>
      <c r="AX101" s="74">
        <v>0</v>
      </c>
      <c r="AY101" s="74">
        <v>0</v>
      </c>
      <c r="AZ101" s="74">
        <v>0</v>
      </c>
    </row>
    <row r="102" spans="1:52" s="15" customFormat="1" ht="11.25" customHeight="1">
      <c r="A102" s="46">
        <v>94</v>
      </c>
      <c r="B102" s="1" t="s">
        <v>107</v>
      </c>
      <c r="C102" s="37">
        <f t="shared" si="4"/>
        <v>9037.14</v>
      </c>
      <c r="D102" s="37">
        <f t="shared" si="4"/>
        <v>1232.5</v>
      </c>
      <c r="E102" s="49">
        <f t="shared" si="3"/>
        <v>8457.119999999999</v>
      </c>
      <c r="F102" s="49">
        <f t="shared" si="3"/>
        <v>1232.5</v>
      </c>
      <c r="G102" s="49">
        <f t="shared" si="3"/>
        <v>1010.02</v>
      </c>
      <c r="H102" s="49">
        <f t="shared" si="3"/>
        <v>0</v>
      </c>
      <c r="I102" s="73">
        <v>7522.12</v>
      </c>
      <c r="J102" s="73">
        <v>1232.5</v>
      </c>
      <c r="K102" s="73">
        <v>0</v>
      </c>
      <c r="L102" s="73">
        <v>0</v>
      </c>
      <c r="M102" s="73">
        <v>0</v>
      </c>
      <c r="N102" s="73">
        <v>0</v>
      </c>
      <c r="O102" s="73">
        <v>0</v>
      </c>
      <c r="P102" s="73">
        <v>0</v>
      </c>
      <c r="Q102" s="73">
        <v>0</v>
      </c>
      <c r="R102" s="73">
        <v>0</v>
      </c>
      <c r="S102" s="73">
        <v>0</v>
      </c>
      <c r="T102" s="73">
        <v>0</v>
      </c>
      <c r="U102" s="74">
        <v>0</v>
      </c>
      <c r="V102" s="74">
        <v>0</v>
      </c>
      <c r="W102" s="74">
        <v>1010.02</v>
      </c>
      <c r="X102" s="74">
        <v>0</v>
      </c>
      <c r="Y102" s="74">
        <v>0</v>
      </c>
      <c r="Z102" s="74">
        <v>0</v>
      </c>
      <c r="AA102" s="74">
        <v>0</v>
      </c>
      <c r="AB102" s="74">
        <v>0</v>
      </c>
      <c r="AC102" s="74">
        <v>0</v>
      </c>
      <c r="AD102" s="74">
        <v>0</v>
      </c>
      <c r="AE102" s="74">
        <v>0</v>
      </c>
      <c r="AF102" s="74">
        <v>0</v>
      </c>
      <c r="AG102" s="74">
        <v>0</v>
      </c>
      <c r="AH102" s="74">
        <v>0</v>
      </c>
      <c r="AI102" s="74">
        <v>0</v>
      </c>
      <c r="AJ102" s="74">
        <v>0</v>
      </c>
      <c r="AK102" s="74">
        <v>505</v>
      </c>
      <c r="AL102" s="74">
        <v>0</v>
      </c>
      <c r="AM102" s="74">
        <v>0</v>
      </c>
      <c r="AN102" s="74">
        <v>0</v>
      </c>
      <c r="AO102" s="74">
        <v>0</v>
      </c>
      <c r="AP102" s="74">
        <v>0</v>
      </c>
      <c r="AQ102" s="74">
        <v>0</v>
      </c>
      <c r="AR102" s="74">
        <v>0</v>
      </c>
      <c r="AS102" s="74">
        <v>0</v>
      </c>
      <c r="AT102" s="74">
        <v>0</v>
      </c>
      <c r="AU102" s="74">
        <v>0</v>
      </c>
      <c r="AV102" s="74">
        <v>0</v>
      </c>
      <c r="AW102" s="74">
        <v>430</v>
      </c>
      <c r="AX102" s="74">
        <v>0</v>
      </c>
      <c r="AY102" s="74">
        <v>0</v>
      </c>
      <c r="AZ102" s="74">
        <v>0</v>
      </c>
    </row>
    <row r="103" spans="1:52" s="15" customFormat="1" ht="11.25" customHeight="1">
      <c r="A103" s="46">
        <v>95</v>
      </c>
      <c r="B103" s="1" t="s">
        <v>108</v>
      </c>
      <c r="C103" s="37">
        <f t="shared" si="4"/>
        <v>4628.6</v>
      </c>
      <c r="D103" s="37">
        <f t="shared" si="4"/>
        <v>913.95</v>
      </c>
      <c r="E103" s="49">
        <f t="shared" si="3"/>
        <v>4290</v>
      </c>
      <c r="F103" s="49">
        <f t="shared" si="3"/>
        <v>913.95</v>
      </c>
      <c r="G103" s="49">
        <f t="shared" si="3"/>
        <v>553.6</v>
      </c>
      <c r="H103" s="49">
        <f t="shared" si="3"/>
        <v>0</v>
      </c>
      <c r="I103" s="73">
        <v>3925</v>
      </c>
      <c r="J103" s="73">
        <v>913.95</v>
      </c>
      <c r="K103" s="73">
        <v>553.6</v>
      </c>
      <c r="L103" s="73">
        <v>0</v>
      </c>
      <c r="M103" s="73">
        <v>0</v>
      </c>
      <c r="N103" s="73">
        <v>0</v>
      </c>
      <c r="O103" s="73">
        <v>0</v>
      </c>
      <c r="P103" s="73">
        <v>0</v>
      </c>
      <c r="Q103" s="73">
        <v>0</v>
      </c>
      <c r="R103" s="73">
        <v>0</v>
      </c>
      <c r="S103" s="73">
        <v>0</v>
      </c>
      <c r="T103" s="73">
        <v>0</v>
      </c>
      <c r="U103" s="74">
        <v>0</v>
      </c>
      <c r="V103" s="74">
        <v>0</v>
      </c>
      <c r="W103" s="74">
        <v>0</v>
      </c>
      <c r="X103" s="74">
        <v>0</v>
      </c>
      <c r="Y103" s="74">
        <v>0</v>
      </c>
      <c r="Z103" s="74">
        <v>0</v>
      </c>
      <c r="AA103" s="74">
        <v>0</v>
      </c>
      <c r="AB103" s="74">
        <v>0</v>
      </c>
      <c r="AC103" s="74">
        <v>0</v>
      </c>
      <c r="AD103" s="74">
        <v>0</v>
      </c>
      <c r="AE103" s="74">
        <v>0</v>
      </c>
      <c r="AF103" s="74">
        <v>0</v>
      </c>
      <c r="AG103" s="74">
        <v>0</v>
      </c>
      <c r="AH103" s="74">
        <v>0</v>
      </c>
      <c r="AI103" s="74">
        <v>0</v>
      </c>
      <c r="AJ103" s="74">
        <v>0</v>
      </c>
      <c r="AK103" s="74">
        <v>0</v>
      </c>
      <c r="AL103" s="74">
        <v>0</v>
      </c>
      <c r="AM103" s="74">
        <v>0</v>
      </c>
      <c r="AN103" s="74">
        <v>0</v>
      </c>
      <c r="AO103" s="74">
        <v>0</v>
      </c>
      <c r="AP103" s="74">
        <v>0</v>
      </c>
      <c r="AQ103" s="74">
        <v>0</v>
      </c>
      <c r="AR103" s="74">
        <v>0</v>
      </c>
      <c r="AS103" s="74">
        <v>150</v>
      </c>
      <c r="AT103" s="74">
        <v>0</v>
      </c>
      <c r="AU103" s="74">
        <v>0</v>
      </c>
      <c r="AV103" s="74">
        <v>0</v>
      </c>
      <c r="AW103" s="74">
        <v>215</v>
      </c>
      <c r="AX103" s="74">
        <v>0</v>
      </c>
      <c r="AY103" s="74">
        <v>0</v>
      </c>
      <c r="AZ103" s="74">
        <v>0</v>
      </c>
    </row>
    <row r="104" spans="1:52" s="15" customFormat="1" ht="11.25" customHeight="1">
      <c r="A104" s="46">
        <v>96</v>
      </c>
      <c r="B104" s="1" t="s">
        <v>109</v>
      </c>
      <c r="C104" s="37">
        <f t="shared" si="4"/>
        <v>28477.1</v>
      </c>
      <c r="D104" s="37">
        <f t="shared" si="4"/>
        <v>6005.545</v>
      </c>
      <c r="E104" s="49">
        <f t="shared" si="3"/>
        <v>20514.2</v>
      </c>
      <c r="F104" s="49">
        <f t="shared" si="3"/>
        <v>3755.545</v>
      </c>
      <c r="G104" s="49">
        <f t="shared" si="3"/>
        <v>9062.9</v>
      </c>
      <c r="H104" s="49">
        <f t="shared" si="3"/>
        <v>2250</v>
      </c>
      <c r="I104" s="73">
        <v>13059.2</v>
      </c>
      <c r="J104" s="73">
        <v>2960.495</v>
      </c>
      <c r="K104" s="73">
        <v>3900.9</v>
      </c>
      <c r="L104" s="73">
        <v>2250</v>
      </c>
      <c r="M104" s="73">
        <v>0</v>
      </c>
      <c r="N104" s="73">
        <v>0</v>
      </c>
      <c r="O104" s="73">
        <v>0</v>
      </c>
      <c r="P104" s="73">
        <v>0</v>
      </c>
      <c r="Q104" s="73">
        <v>0</v>
      </c>
      <c r="R104" s="73">
        <v>0</v>
      </c>
      <c r="S104" s="73">
        <v>0</v>
      </c>
      <c r="T104" s="73">
        <v>0</v>
      </c>
      <c r="U104" s="74">
        <v>0</v>
      </c>
      <c r="V104" s="74">
        <v>0</v>
      </c>
      <c r="W104" s="74">
        <v>5162</v>
      </c>
      <c r="X104" s="74">
        <v>0</v>
      </c>
      <c r="Y104" s="74">
        <v>0</v>
      </c>
      <c r="Z104" s="74">
        <v>0</v>
      </c>
      <c r="AA104" s="74">
        <v>0</v>
      </c>
      <c r="AB104" s="74">
        <v>0</v>
      </c>
      <c r="AC104" s="74">
        <v>210</v>
      </c>
      <c r="AD104" s="74">
        <v>40</v>
      </c>
      <c r="AE104" s="74">
        <v>0</v>
      </c>
      <c r="AF104" s="74">
        <v>0</v>
      </c>
      <c r="AG104" s="74">
        <v>0</v>
      </c>
      <c r="AH104" s="74">
        <v>0</v>
      </c>
      <c r="AI104" s="74">
        <v>0</v>
      </c>
      <c r="AJ104" s="74">
        <v>0</v>
      </c>
      <c r="AK104" s="74">
        <v>4045</v>
      </c>
      <c r="AL104" s="74">
        <v>755.05</v>
      </c>
      <c r="AM104" s="74">
        <v>0</v>
      </c>
      <c r="AN104" s="74">
        <v>0</v>
      </c>
      <c r="AO104" s="74">
        <v>2100</v>
      </c>
      <c r="AP104" s="74">
        <v>0</v>
      </c>
      <c r="AQ104" s="74">
        <v>0</v>
      </c>
      <c r="AR104" s="74">
        <v>0</v>
      </c>
      <c r="AS104" s="74">
        <v>0</v>
      </c>
      <c r="AT104" s="74">
        <v>0</v>
      </c>
      <c r="AU104" s="74">
        <v>0</v>
      </c>
      <c r="AV104" s="74">
        <v>0</v>
      </c>
      <c r="AW104" s="74">
        <v>1100</v>
      </c>
      <c r="AX104" s="74">
        <v>0</v>
      </c>
      <c r="AY104" s="74">
        <v>0</v>
      </c>
      <c r="AZ104" s="74">
        <v>0</v>
      </c>
    </row>
    <row r="105" spans="1:52" s="15" customFormat="1" ht="11.25" customHeight="1">
      <c r="A105" s="46">
        <v>97</v>
      </c>
      <c r="B105" s="1" t="s">
        <v>110</v>
      </c>
      <c r="C105" s="37">
        <f t="shared" si="4"/>
        <v>17032.8</v>
      </c>
      <c r="D105" s="37">
        <f t="shared" si="4"/>
        <v>3258.35</v>
      </c>
      <c r="E105" s="49">
        <f aca="true" t="shared" si="5" ref="E105:H122">I105+M105+Q105+U105+Y105+AC105+AG105+AK105+AO105+AS105+AW105</f>
        <v>16966.2</v>
      </c>
      <c r="F105" s="49">
        <f t="shared" si="5"/>
        <v>3258.35</v>
      </c>
      <c r="G105" s="49">
        <f t="shared" si="5"/>
        <v>1066.6</v>
      </c>
      <c r="H105" s="49">
        <f t="shared" si="5"/>
        <v>0</v>
      </c>
      <c r="I105" s="73">
        <v>11046.2</v>
      </c>
      <c r="J105" s="73">
        <v>2263.6</v>
      </c>
      <c r="K105" s="73">
        <v>1272.6</v>
      </c>
      <c r="L105" s="73">
        <v>0</v>
      </c>
      <c r="M105" s="73">
        <v>0</v>
      </c>
      <c r="N105" s="73">
        <v>0</v>
      </c>
      <c r="O105" s="73">
        <v>0</v>
      </c>
      <c r="P105" s="73">
        <v>0</v>
      </c>
      <c r="Q105" s="73">
        <v>0</v>
      </c>
      <c r="R105" s="73">
        <v>0</v>
      </c>
      <c r="S105" s="73">
        <v>0</v>
      </c>
      <c r="T105" s="73">
        <v>0</v>
      </c>
      <c r="U105" s="74">
        <v>600</v>
      </c>
      <c r="V105" s="74">
        <v>0</v>
      </c>
      <c r="W105" s="74">
        <v>-206</v>
      </c>
      <c r="X105" s="74">
        <v>0</v>
      </c>
      <c r="Y105" s="74">
        <v>300</v>
      </c>
      <c r="Z105" s="74">
        <v>200</v>
      </c>
      <c r="AA105" s="74">
        <v>0</v>
      </c>
      <c r="AB105" s="74">
        <v>0</v>
      </c>
      <c r="AC105" s="74">
        <v>230</v>
      </c>
      <c r="AD105" s="74">
        <v>48</v>
      </c>
      <c r="AE105" s="74">
        <v>0</v>
      </c>
      <c r="AF105" s="74">
        <v>0</v>
      </c>
      <c r="AG105" s="74">
        <v>0</v>
      </c>
      <c r="AH105" s="74">
        <v>0</v>
      </c>
      <c r="AI105" s="74">
        <v>0</v>
      </c>
      <c r="AJ105" s="74">
        <v>0</v>
      </c>
      <c r="AK105" s="74">
        <v>2742</v>
      </c>
      <c r="AL105" s="74">
        <v>536.75</v>
      </c>
      <c r="AM105" s="74">
        <v>0</v>
      </c>
      <c r="AN105" s="74">
        <v>0</v>
      </c>
      <c r="AO105" s="74">
        <v>498</v>
      </c>
      <c r="AP105" s="74">
        <v>0</v>
      </c>
      <c r="AQ105" s="74">
        <v>0</v>
      </c>
      <c r="AR105" s="74">
        <v>0</v>
      </c>
      <c r="AS105" s="74">
        <v>550</v>
      </c>
      <c r="AT105" s="74">
        <v>210</v>
      </c>
      <c r="AU105" s="74">
        <v>0</v>
      </c>
      <c r="AV105" s="74">
        <v>0</v>
      </c>
      <c r="AW105" s="74">
        <v>1000</v>
      </c>
      <c r="AX105" s="74">
        <v>0</v>
      </c>
      <c r="AY105" s="74">
        <v>0</v>
      </c>
      <c r="AZ105" s="74">
        <v>0</v>
      </c>
    </row>
    <row r="106" spans="1:52" s="15" customFormat="1" ht="11.25" customHeight="1">
      <c r="A106" s="46">
        <v>98</v>
      </c>
      <c r="B106" s="1" t="s">
        <v>111</v>
      </c>
      <c r="C106" s="37">
        <f t="shared" si="4"/>
        <v>9006.5</v>
      </c>
      <c r="D106" s="37">
        <f t="shared" si="4"/>
        <v>2081.2</v>
      </c>
      <c r="E106" s="49">
        <f t="shared" si="5"/>
        <v>9000</v>
      </c>
      <c r="F106" s="49">
        <f t="shared" si="5"/>
        <v>2081.2</v>
      </c>
      <c r="G106" s="49">
        <f t="shared" si="5"/>
        <v>466.5</v>
      </c>
      <c r="H106" s="49">
        <f t="shared" si="5"/>
        <v>0</v>
      </c>
      <c r="I106" s="73">
        <v>5876.6</v>
      </c>
      <c r="J106" s="73">
        <v>1378</v>
      </c>
      <c r="K106" s="73">
        <v>0</v>
      </c>
      <c r="L106" s="73">
        <v>0</v>
      </c>
      <c r="M106" s="73">
        <v>0</v>
      </c>
      <c r="N106" s="73">
        <v>0</v>
      </c>
      <c r="O106" s="73">
        <v>0</v>
      </c>
      <c r="P106" s="73">
        <v>0</v>
      </c>
      <c r="Q106" s="73">
        <v>0</v>
      </c>
      <c r="R106" s="73">
        <v>0</v>
      </c>
      <c r="S106" s="73">
        <v>0</v>
      </c>
      <c r="T106" s="73">
        <v>0</v>
      </c>
      <c r="U106" s="74">
        <v>0</v>
      </c>
      <c r="V106" s="74">
        <v>0</v>
      </c>
      <c r="W106" s="74">
        <v>0</v>
      </c>
      <c r="X106" s="74">
        <v>0</v>
      </c>
      <c r="Y106" s="74">
        <v>0</v>
      </c>
      <c r="Z106" s="74">
        <v>0</v>
      </c>
      <c r="AA106" s="74">
        <v>0</v>
      </c>
      <c r="AB106" s="74">
        <v>0</v>
      </c>
      <c r="AC106" s="74">
        <v>128</v>
      </c>
      <c r="AD106" s="74">
        <v>27</v>
      </c>
      <c r="AE106" s="74">
        <v>0</v>
      </c>
      <c r="AF106" s="74">
        <v>0</v>
      </c>
      <c r="AG106" s="74">
        <v>0</v>
      </c>
      <c r="AH106" s="74">
        <v>0</v>
      </c>
      <c r="AI106" s="74">
        <v>0</v>
      </c>
      <c r="AJ106" s="74">
        <v>0</v>
      </c>
      <c r="AK106" s="74">
        <v>1205.4</v>
      </c>
      <c r="AL106" s="74">
        <v>136.2</v>
      </c>
      <c r="AM106" s="74">
        <v>466.5</v>
      </c>
      <c r="AN106" s="74">
        <v>0</v>
      </c>
      <c r="AO106" s="74">
        <v>0</v>
      </c>
      <c r="AP106" s="74">
        <v>0</v>
      </c>
      <c r="AQ106" s="74">
        <v>0</v>
      </c>
      <c r="AR106" s="74">
        <v>0</v>
      </c>
      <c r="AS106" s="74">
        <v>1330</v>
      </c>
      <c r="AT106" s="74">
        <v>540</v>
      </c>
      <c r="AU106" s="74">
        <v>0</v>
      </c>
      <c r="AV106" s="74">
        <v>0</v>
      </c>
      <c r="AW106" s="74">
        <v>460</v>
      </c>
      <c r="AX106" s="74">
        <v>0</v>
      </c>
      <c r="AY106" s="74">
        <v>0</v>
      </c>
      <c r="AZ106" s="74">
        <v>0</v>
      </c>
    </row>
    <row r="107" spans="1:52" s="15" customFormat="1" ht="11.25" customHeight="1">
      <c r="A107" s="46">
        <v>99</v>
      </c>
      <c r="B107" s="1" t="s">
        <v>112</v>
      </c>
      <c r="C107" s="37">
        <f t="shared" si="4"/>
        <v>11130</v>
      </c>
      <c r="D107" s="37">
        <f t="shared" si="4"/>
        <v>773</v>
      </c>
      <c r="E107" s="49">
        <f t="shared" si="5"/>
        <v>5690</v>
      </c>
      <c r="F107" s="49">
        <f t="shared" si="5"/>
        <v>773</v>
      </c>
      <c r="G107" s="49">
        <f t="shared" si="5"/>
        <v>5740</v>
      </c>
      <c r="H107" s="49">
        <f t="shared" si="5"/>
        <v>0</v>
      </c>
      <c r="I107" s="73">
        <v>5110</v>
      </c>
      <c r="J107" s="73">
        <v>773</v>
      </c>
      <c r="K107" s="73">
        <v>3820</v>
      </c>
      <c r="L107" s="73">
        <v>0</v>
      </c>
      <c r="M107" s="73">
        <v>40</v>
      </c>
      <c r="N107" s="73">
        <v>0</v>
      </c>
      <c r="O107" s="73">
        <v>0</v>
      </c>
      <c r="P107" s="73">
        <v>0</v>
      </c>
      <c r="Q107" s="73">
        <v>0</v>
      </c>
      <c r="R107" s="73">
        <v>0</v>
      </c>
      <c r="S107" s="73">
        <v>0</v>
      </c>
      <c r="T107" s="73">
        <v>0</v>
      </c>
      <c r="U107" s="74">
        <v>0</v>
      </c>
      <c r="V107" s="74">
        <v>0</v>
      </c>
      <c r="W107" s="74">
        <v>1920</v>
      </c>
      <c r="X107" s="74">
        <v>0</v>
      </c>
      <c r="Y107" s="74">
        <v>0</v>
      </c>
      <c r="Z107" s="74">
        <v>0</v>
      </c>
      <c r="AA107" s="74">
        <v>0</v>
      </c>
      <c r="AB107" s="74">
        <v>0</v>
      </c>
      <c r="AC107" s="74">
        <v>0</v>
      </c>
      <c r="AD107" s="74">
        <v>0</v>
      </c>
      <c r="AE107" s="74">
        <v>0</v>
      </c>
      <c r="AF107" s="74">
        <v>0</v>
      </c>
      <c r="AG107" s="74">
        <v>0</v>
      </c>
      <c r="AH107" s="74">
        <v>0</v>
      </c>
      <c r="AI107" s="74">
        <v>0</v>
      </c>
      <c r="AJ107" s="74">
        <v>0</v>
      </c>
      <c r="AK107" s="74">
        <v>140</v>
      </c>
      <c r="AL107" s="74">
        <v>0</v>
      </c>
      <c r="AM107" s="74">
        <v>0</v>
      </c>
      <c r="AN107" s="74">
        <v>0</v>
      </c>
      <c r="AO107" s="74">
        <v>0</v>
      </c>
      <c r="AP107" s="74">
        <v>0</v>
      </c>
      <c r="AQ107" s="74">
        <v>0</v>
      </c>
      <c r="AR107" s="74">
        <v>0</v>
      </c>
      <c r="AS107" s="74">
        <v>100</v>
      </c>
      <c r="AT107" s="74">
        <v>0</v>
      </c>
      <c r="AU107" s="74">
        <v>0</v>
      </c>
      <c r="AV107" s="74">
        <v>0</v>
      </c>
      <c r="AW107" s="74">
        <v>300</v>
      </c>
      <c r="AX107" s="74">
        <v>0</v>
      </c>
      <c r="AY107" s="74">
        <v>0</v>
      </c>
      <c r="AZ107" s="74">
        <v>0</v>
      </c>
    </row>
    <row r="108" spans="1:52" s="15" customFormat="1" ht="11.25" customHeight="1">
      <c r="A108" s="46">
        <v>100</v>
      </c>
      <c r="B108" s="1" t="s">
        <v>113</v>
      </c>
      <c r="C108" s="37">
        <f t="shared" si="4"/>
        <v>5600</v>
      </c>
      <c r="D108" s="37">
        <f t="shared" si="4"/>
        <v>756.5</v>
      </c>
      <c r="E108" s="49">
        <f t="shared" si="5"/>
        <v>5600</v>
      </c>
      <c r="F108" s="49">
        <f t="shared" si="5"/>
        <v>756.5</v>
      </c>
      <c r="G108" s="49">
        <f t="shared" si="5"/>
        <v>300</v>
      </c>
      <c r="H108" s="49">
        <f t="shared" si="5"/>
        <v>0</v>
      </c>
      <c r="I108" s="73">
        <v>4155</v>
      </c>
      <c r="J108" s="73">
        <v>632</v>
      </c>
      <c r="K108" s="73">
        <v>300</v>
      </c>
      <c r="L108" s="73">
        <v>0</v>
      </c>
      <c r="M108" s="73">
        <v>0</v>
      </c>
      <c r="N108" s="73">
        <v>0</v>
      </c>
      <c r="O108" s="73">
        <v>0</v>
      </c>
      <c r="P108" s="73">
        <v>0</v>
      </c>
      <c r="Q108" s="73">
        <v>0</v>
      </c>
      <c r="R108" s="73">
        <v>0</v>
      </c>
      <c r="S108" s="73">
        <v>0</v>
      </c>
      <c r="T108" s="73">
        <v>0</v>
      </c>
      <c r="U108" s="74">
        <v>0</v>
      </c>
      <c r="V108" s="74">
        <v>0</v>
      </c>
      <c r="W108" s="74">
        <v>0</v>
      </c>
      <c r="X108" s="74">
        <v>0</v>
      </c>
      <c r="Y108" s="74">
        <v>0</v>
      </c>
      <c r="Z108" s="74">
        <v>0</v>
      </c>
      <c r="AA108" s="74">
        <v>0</v>
      </c>
      <c r="AB108" s="74">
        <v>0</v>
      </c>
      <c r="AC108" s="74">
        <v>0</v>
      </c>
      <c r="AD108" s="74">
        <v>0</v>
      </c>
      <c r="AE108" s="74">
        <v>0</v>
      </c>
      <c r="AF108" s="74">
        <v>0</v>
      </c>
      <c r="AG108" s="74">
        <v>0</v>
      </c>
      <c r="AH108" s="74">
        <v>0</v>
      </c>
      <c r="AI108" s="74">
        <v>0</v>
      </c>
      <c r="AJ108" s="74">
        <v>0</v>
      </c>
      <c r="AK108" s="74">
        <v>1145</v>
      </c>
      <c r="AL108" s="74">
        <v>124.5</v>
      </c>
      <c r="AM108" s="74">
        <v>0</v>
      </c>
      <c r="AN108" s="74">
        <v>0</v>
      </c>
      <c r="AO108" s="74">
        <v>0</v>
      </c>
      <c r="AP108" s="74">
        <v>0</v>
      </c>
      <c r="AQ108" s="74">
        <v>0</v>
      </c>
      <c r="AR108" s="74">
        <v>0</v>
      </c>
      <c r="AS108" s="74">
        <v>0</v>
      </c>
      <c r="AT108" s="74">
        <v>0</v>
      </c>
      <c r="AU108" s="74">
        <v>0</v>
      </c>
      <c r="AV108" s="74">
        <v>0</v>
      </c>
      <c r="AW108" s="74">
        <v>300</v>
      </c>
      <c r="AX108" s="74">
        <v>0</v>
      </c>
      <c r="AY108" s="74">
        <v>0</v>
      </c>
      <c r="AZ108" s="74">
        <v>0</v>
      </c>
    </row>
    <row r="109" spans="1:52" s="15" customFormat="1" ht="11.25" customHeight="1">
      <c r="A109" s="46">
        <v>101</v>
      </c>
      <c r="B109" s="1" t="s">
        <v>114</v>
      </c>
      <c r="C109" s="37">
        <f t="shared" si="4"/>
        <v>4179.8</v>
      </c>
      <c r="D109" s="37">
        <f t="shared" si="4"/>
        <v>945.15</v>
      </c>
      <c r="E109" s="49">
        <f t="shared" si="5"/>
        <v>4123</v>
      </c>
      <c r="F109" s="49">
        <f t="shared" si="5"/>
        <v>945.15</v>
      </c>
      <c r="G109" s="49">
        <f t="shared" si="5"/>
        <v>263.8</v>
      </c>
      <c r="H109" s="49">
        <f t="shared" si="5"/>
        <v>0</v>
      </c>
      <c r="I109" s="73">
        <v>3766</v>
      </c>
      <c r="J109" s="73">
        <v>910.15</v>
      </c>
      <c r="K109" s="73">
        <v>263.8</v>
      </c>
      <c r="L109" s="73">
        <v>0</v>
      </c>
      <c r="M109" s="73">
        <v>0</v>
      </c>
      <c r="N109" s="73">
        <v>0</v>
      </c>
      <c r="O109" s="73">
        <v>0</v>
      </c>
      <c r="P109" s="73">
        <v>0</v>
      </c>
      <c r="Q109" s="73">
        <v>0</v>
      </c>
      <c r="R109" s="73">
        <v>0</v>
      </c>
      <c r="S109" s="73">
        <v>0</v>
      </c>
      <c r="T109" s="73">
        <v>0</v>
      </c>
      <c r="U109" s="74">
        <v>0</v>
      </c>
      <c r="V109" s="74">
        <v>0</v>
      </c>
      <c r="W109" s="74">
        <v>-203</v>
      </c>
      <c r="X109" s="74">
        <v>0</v>
      </c>
      <c r="Y109" s="74">
        <v>0</v>
      </c>
      <c r="Z109" s="74">
        <v>0</v>
      </c>
      <c r="AA109" s="74">
        <v>0</v>
      </c>
      <c r="AB109" s="74">
        <v>0</v>
      </c>
      <c r="AC109" s="74">
        <v>0</v>
      </c>
      <c r="AD109" s="74">
        <v>0</v>
      </c>
      <c r="AE109" s="74">
        <v>203</v>
      </c>
      <c r="AF109" s="74">
        <v>0</v>
      </c>
      <c r="AG109" s="74">
        <v>0</v>
      </c>
      <c r="AH109" s="74">
        <v>0</v>
      </c>
      <c r="AI109" s="74">
        <v>0</v>
      </c>
      <c r="AJ109" s="74">
        <v>0</v>
      </c>
      <c r="AK109" s="74">
        <v>150</v>
      </c>
      <c r="AL109" s="74">
        <v>35</v>
      </c>
      <c r="AM109" s="74">
        <v>0</v>
      </c>
      <c r="AN109" s="74">
        <v>0</v>
      </c>
      <c r="AO109" s="74">
        <v>0</v>
      </c>
      <c r="AP109" s="74">
        <v>0</v>
      </c>
      <c r="AQ109" s="74">
        <v>0</v>
      </c>
      <c r="AR109" s="74">
        <v>0</v>
      </c>
      <c r="AS109" s="74">
        <v>0</v>
      </c>
      <c r="AT109" s="74">
        <v>0</v>
      </c>
      <c r="AU109" s="74">
        <v>0</v>
      </c>
      <c r="AV109" s="74">
        <v>0</v>
      </c>
      <c r="AW109" s="74">
        <v>207</v>
      </c>
      <c r="AX109" s="74">
        <v>0</v>
      </c>
      <c r="AY109" s="74">
        <v>0</v>
      </c>
      <c r="AZ109" s="74">
        <v>0</v>
      </c>
    </row>
    <row r="110" spans="1:52" s="15" customFormat="1" ht="11.25" customHeight="1">
      <c r="A110" s="46">
        <v>102</v>
      </c>
      <c r="B110" s="1" t="s">
        <v>115</v>
      </c>
      <c r="C110" s="37">
        <f t="shared" si="4"/>
        <v>95883.1</v>
      </c>
      <c r="D110" s="37">
        <f t="shared" si="4"/>
        <v>5151.519</v>
      </c>
      <c r="E110" s="49">
        <f t="shared" si="5"/>
        <v>37704</v>
      </c>
      <c r="F110" s="49">
        <f t="shared" si="5"/>
        <v>5151.519</v>
      </c>
      <c r="G110" s="49">
        <f t="shared" si="5"/>
        <v>60679.1</v>
      </c>
      <c r="H110" s="49">
        <f t="shared" si="5"/>
        <v>0</v>
      </c>
      <c r="I110" s="73">
        <v>18052</v>
      </c>
      <c r="J110" s="73">
        <v>2352.809</v>
      </c>
      <c r="K110" s="73">
        <v>1000</v>
      </c>
      <c r="L110" s="73">
        <v>0</v>
      </c>
      <c r="M110" s="73">
        <v>400</v>
      </c>
      <c r="N110" s="73">
        <v>0</v>
      </c>
      <c r="O110" s="73">
        <v>0</v>
      </c>
      <c r="P110" s="73">
        <v>0</v>
      </c>
      <c r="Q110" s="73">
        <v>0</v>
      </c>
      <c r="R110" s="73">
        <v>0</v>
      </c>
      <c r="S110" s="73">
        <v>0</v>
      </c>
      <c r="T110" s="73">
        <v>0</v>
      </c>
      <c r="U110" s="74">
        <v>0</v>
      </c>
      <c r="V110" s="74">
        <v>0</v>
      </c>
      <c r="W110" s="74">
        <v>15000</v>
      </c>
      <c r="X110" s="74">
        <v>0</v>
      </c>
      <c r="Y110" s="74">
        <v>0</v>
      </c>
      <c r="Z110" s="74">
        <v>0</v>
      </c>
      <c r="AA110" s="74">
        <v>6079.1</v>
      </c>
      <c r="AB110" s="74">
        <v>0</v>
      </c>
      <c r="AC110" s="74">
        <v>1660</v>
      </c>
      <c r="AD110" s="74">
        <v>30</v>
      </c>
      <c r="AE110" s="74">
        <v>17500</v>
      </c>
      <c r="AF110" s="74">
        <v>0</v>
      </c>
      <c r="AG110" s="74">
        <v>0</v>
      </c>
      <c r="AH110" s="74">
        <v>0</v>
      </c>
      <c r="AI110" s="74">
        <v>0</v>
      </c>
      <c r="AJ110" s="74">
        <v>0</v>
      </c>
      <c r="AK110" s="74">
        <v>4592</v>
      </c>
      <c r="AL110" s="74">
        <v>343.71</v>
      </c>
      <c r="AM110" s="74">
        <v>21100</v>
      </c>
      <c r="AN110" s="74">
        <v>0</v>
      </c>
      <c r="AO110" s="74">
        <v>9700</v>
      </c>
      <c r="AP110" s="74">
        <v>2425</v>
      </c>
      <c r="AQ110" s="74">
        <v>0</v>
      </c>
      <c r="AR110" s="74">
        <v>0</v>
      </c>
      <c r="AS110" s="74">
        <v>800</v>
      </c>
      <c r="AT110" s="74">
        <v>0</v>
      </c>
      <c r="AU110" s="74">
        <v>0</v>
      </c>
      <c r="AV110" s="74">
        <v>0</v>
      </c>
      <c r="AW110" s="74">
        <v>2500</v>
      </c>
      <c r="AX110" s="74">
        <v>0</v>
      </c>
      <c r="AY110" s="74">
        <v>0</v>
      </c>
      <c r="AZ110" s="74">
        <v>0</v>
      </c>
    </row>
    <row r="111" spans="1:52" s="15" customFormat="1" ht="11.25" customHeight="1">
      <c r="A111" s="46">
        <v>103</v>
      </c>
      <c r="B111" s="1" t="s">
        <v>116</v>
      </c>
      <c r="C111" s="37">
        <f t="shared" si="4"/>
        <v>9317.199999999999</v>
      </c>
      <c r="D111" s="37">
        <f t="shared" si="4"/>
        <v>1135.75</v>
      </c>
      <c r="E111" s="49">
        <f t="shared" si="5"/>
        <v>9054.9</v>
      </c>
      <c r="F111" s="49">
        <f t="shared" si="5"/>
        <v>1135.75</v>
      </c>
      <c r="G111" s="49">
        <f t="shared" si="5"/>
        <v>732.3</v>
      </c>
      <c r="H111" s="49">
        <f t="shared" si="5"/>
        <v>0</v>
      </c>
      <c r="I111" s="73">
        <v>7140.9</v>
      </c>
      <c r="J111" s="73">
        <v>970.25</v>
      </c>
      <c r="K111" s="73">
        <v>220</v>
      </c>
      <c r="L111" s="73">
        <v>0</v>
      </c>
      <c r="M111" s="73">
        <v>0</v>
      </c>
      <c r="N111" s="73">
        <v>0</v>
      </c>
      <c r="O111" s="73">
        <v>0</v>
      </c>
      <c r="P111" s="73">
        <v>0</v>
      </c>
      <c r="Q111" s="73">
        <v>0</v>
      </c>
      <c r="R111" s="73">
        <v>0</v>
      </c>
      <c r="S111" s="73">
        <v>0</v>
      </c>
      <c r="T111" s="73">
        <v>0</v>
      </c>
      <c r="U111" s="74">
        <v>0</v>
      </c>
      <c r="V111" s="74">
        <v>0</v>
      </c>
      <c r="W111" s="74">
        <v>-1000</v>
      </c>
      <c r="X111" s="74">
        <v>0</v>
      </c>
      <c r="Y111" s="74">
        <v>0</v>
      </c>
      <c r="Z111" s="74">
        <v>0</v>
      </c>
      <c r="AA111" s="74">
        <v>0</v>
      </c>
      <c r="AB111" s="74">
        <v>0</v>
      </c>
      <c r="AC111" s="74">
        <v>0</v>
      </c>
      <c r="AD111" s="74">
        <v>0</v>
      </c>
      <c r="AE111" s="74">
        <v>0</v>
      </c>
      <c r="AF111" s="74">
        <v>0</v>
      </c>
      <c r="AG111" s="74">
        <v>0</v>
      </c>
      <c r="AH111" s="74">
        <v>0</v>
      </c>
      <c r="AI111" s="74">
        <v>0</v>
      </c>
      <c r="AJ111" s="74">
        <v>0</v>
      </c>
      <c r="AK111" s="74">
        <v>1444</v>
      </c>
      <c r="AL111" s="74">
        <v>165.5</v>
      </c>
      <c r="AM111" s="74">
        <v>1512.3</v>
      </c>
      <c r="AN111" s="74">
        <v>0</v>
      </c>
      <c r="AO111" s="74">
        <v>0</v>
      </c>
      <c r="AP111" s="74">
        <v>0</v>
      </c>
      <c r="AQ111" s="74">
        <v>0</v>
      </c>
      <c r="AR111" s="74">
        <v>0</v>
      </c>
      <c r="AS111" s="74">
        <v>0</v>
      </c>
      <c r="AT111" s="74">
        <v>0</v>
      </c>
      <c r="AU111" s="74">
        <v>0</v>
      </c>
      <c r="AV111" s="74">
        <v>0</v>
      </c>
      <c r="AW111" s="74">
        <v>470</v>
      </c>
      <c r="AX111" s="74">
        <v>0</v>
      </c>
      <c r="AY111" s="74">
        <v>0</v>
      </c>
      <c r="AZ111" s="74">
        <v>0</v>
      </c>
    </row>
    <row r="112" spans="1:52" s="15" customFormat="1" ht="11.25" customHeight="1">
      <c r="A112" s="46">
        <v>104</v>
      </c>
      <c r="B112" s="1" t="s">
        <v>117</v>
      </c>
      <c r="C112" s="37">
        <f t="shared" si="4"/>
        <v>26107</v>
      </c>
      <c r="D112" s="37">
        <f t="shared" si="4"/>
        <v>4806.4</v>
      </c>
      <c r="E112" s="49">
        <f t="shared" si="5"/>
        <v>23853.8</v>
      </c>
      <c r="F112" s="49">
        <f t="shared" si="5"/>
        <v>4306.4</v>
      </c>
      <c r="G112" s="49">
        <f t="shared" si="5"/>
        <v>4253.2</v>
      </c>
      <c r="H112" s="49">
        <f t="shared" si="5"/>
        <v>500</v>
      </c>
      <c r="I112" s="73">
        <v>13390</v>
      </c>
      <c r="J112" s="73">
        <v>3326.4</v>
      </c>
      <c r="K112" s="73">
        <v>1500</v>
      </c>
      <c r="L112" s="73">
        <v>500</v>
      </c>
      <c r="M112" s="73">
        <v>0</v>
      </c>
      <c r="N112" s="73">
        <v>0</v>
      </c>
      <c r="O112" s="73">
        <v>0</v>
      </c>
      <c r="P112" s="73">
        <v>0</v>
      </c>
      <c r="Q112" s="73">
        <v>0</v>
      </c>
      <c r="R112" s="73">
        <v>0</v>
      </c>
      <c r="S112" s="73">
        <v>0</v>
      </c>
      <c r="T112" s="73">
        <v>0</v>
      </c>
      <c r="U112" s="74">
        <v>0</v>
      </c>
      <c r="V112" s="74">
        <v>0</v>
      </c>
      <c r="W112" s="74">
        <v>-2500</v>
      </c>
      <c r="X112" s="74">
        <v>0</v>
      </c>
      <c r="Y112" s="74">
        <v>300</v>
      </c>
      <c r="Z112" s="74">
        <v>0</v>
      </c>
      <c r="AA112" s="74">
        <v>0</v>
      </c>
      <c r="AB112" s="74">
        <v>0</v>
      </c>
      <c r="AC112" s="74">
        <v>660</v>
      </c>
      <c r="AD112" s="74">
        <v>160</v>
      </c>
      <c r="AE112" s="74">
        <v>0</v>
      </c>
      <c r="AF112" s="74">
        <v>0</v>
      </c>
      <c r="AG112" s="74">
        <v>0</v>
      </c>
      <c r="AH112" s="74">
        <v>0</v>
      </c>
      <c r="AI112" s="74">
        <v>0</v>
      </c>
      <c r="AJ112" s="74">
        <v>0</v>
      </c>
      <c r="AK112" s="74">
        <v>7503.8</v>
      </c>
      <c r="AL112" s="74">
        <v>820</v>
      </c>
      <c r="AM112" s="74">
        <v>0</v>
      </c>
      <c r="AN112" s="74">
        <v>0</v>
      </c>
      <c r="AO112" s="74">
        <v>0</v>
      </c>
      <c r="AP112" s="74">
        <v>0</v>
      </c>
      <c r="AQ112" s="74">
        <v>5253.2</v>
      </c>
      <c r="AR112" s="74">
        <v>0</v>
      </c>
      <c r="AS112" s="74">
        <v>0</v>
      </c>
      <c r="AT112" s="74">
        <v>0</v>
      </c>
      <c r="AU112" s="74">
        <v>0</v>
      </c>
      <c r="AV112" s="74">
        <v>0</v>
      </c>
      <c r="AW112" s="74">
        <v>2000</v>
      </c>
      <c r="AX112" s="74">
        <v>0</v>
      </c>
      <c r="AY112" s="74">
        <v>0</v>
      </c>
      <c r="AZ112" s="74">
        <v>0</v>
      </c>
    </row>
    <row r="113" spans="1:52" s="15" customFormat="1" ht="11.25" customHeight="1">
      <c r="A113" s="46">
        <v>105</v>
      </c>
      <c r="B113" s="1" t="s">
        <v>118</v>
      </c>
      <c r="C113" s="37">
        <f t="shared" si="4"/>
        <v>20172</v>
      </c>
      <c r="D113" s="37">
        <f t="shared" si="4"/>
        <v>2979.1040000000003</v>
      </c>
      <c r="E113" s="49">
        <f t="shared" si="5"/>
        <v>19514.5</v>
      </c>
      <c r="F113" s="49">
        <f t="shared" si="5"/>
        <v>2979.1040000000003</v>
      </c>
      <c r="G113" s="49">
        <f t="shared" si="5"/>
        <v>1800</v>
      </c>
      <c r="H113" s="49">
        <f t="shared" si="5"/>
        <v>0</v>
      </c>
      <c r="I113" s="73">
        <v>10300</v>
      </c>
      <c r="J113" s="73">
        <v>2361.052</v>
      </c>
      <c r="K113" s="73">
        <v>1200</v>
      </c>
      <c r="L113" s="73">
        <v>0</v>
      </c>
      <c r="M113" s="73">
        <v>0</v>
      </c>
      <c r="N113" s="73">
        <v>0</v>
      </c>
      <c r="O113" s="73">
        <v>0</v>
      </c>
      <c r="P113" s="73">
        <v>0</v>
      </c>
      <c r="Q113" s="73">
        <v>0</v>
      </c>
      <c r="R113" s="73">
        <v>0</v>
      </c>
      <c r="S113" s="73">
        <v>0</v>
      </c>
      <c r="T113" s="73">
        <v>0</v>
      </c>
      <c r="U113" s="74">
        <v>0</v>
      </c>
      <c r="V113" s="74">
        <v>0</v>
      </c>
      <c r="W113" s="74">
        <v>100</v>
      </c>
      <c r="X113" s="74">
        <v>0</v>
      </c>
      <c r="Y113" s="74">
        <v>0</v>
      </c>
      <c r="Z113" s="74">
        <v>0</v>
      </c>
      <c r="AA113" s="74">
        <v>0</v>
      </c>
      <c r="AB113" s="74">
        <v>0</v>
      </c>
      <c r="AC113" s="74">
        <v>220</v>
      </c>
      <c r="AD113" s="74">
        <v>0</v>
      </c>
      <c r="AE113" s="74">
        <v>500</v>
      </c>
      <c r="AF113" s="74">
        <v>0</v>
      </c>
      <c r="AG113" s="74">
        <v>0</v>
      </c>
      <c r="AH113" s="74">
        <v>0</v>
      </c>
      <c r="AI113" s="74">
        <v>0</v>
      </c>
      <c r="AJ113" s="74">
        <v>0</v>
      </c>
      <c r="AK113" s="74">
        <v>1962</v>
      </c>
      <c r="AL113" s="74">
        <v>418.052</v>
      </c>
      <c r="AM113" s="74">
        <v>0</v>
      </c>
      <c r="AN113" s="74">
        <v>0</v>
      </c>
      <c r="AO113" s="74">
        <v>5890</v>
      </c>
      <c r="AP113" s="74">
        <v>200</v>
      </c>
      <c r="AQ113" s="74">
        <v>0</v>
      </c>
      <c r="AR113" s="74">
        <v>0</v>
      </c>
      <c r="AS113" s="74">
        <v>0</v>
      </c>
      <c r="AT113" s="74">
        <v>0</v>
      </c>
      <c r="AU113" s="74">
        <v>0</v>
      </c>
      <c r="AV113" s="74">
        <v>0</v>
      </c>
      <c r="AW113" s="74">
        <v>1142.5</v>
      </c>
      <c r="AX113" s="74">
        <v>0</v>
      </c>
      <c r="AY113" s="74">
        <v>0</v>
      </c>
      <c r="AZ113" s="74">
        <v>0</v>
      </c>
    </row>
    <row r="114" spans="1:52" s="15" customFormat="1" ht="11.25" customHeight="1">
      <c r="A114" s="46">
        <v>106</v>
      </c>
      <c r="B114" s="1" t="s">
        <v>119</v>
      </c>
      <c r="C114" s="37">
        <f t="shared" si="4"/>
        <v>9235.5</v>
      </c>
      <c r="D114" s="37">
        <f t="shared" si="4"/>
        <v>1928.4</v>
      </c>
      <c r="E114" s="49">
        <f t="shared" si="5"/>
        <v>8742.4</v>
      </c>
      <c r="F114" s="49">
        <f t="shared" si="5"/>
        <v>1928.4</v>
      </c>
      <c r="G114" s="49">
        <f t="shared" si="5"/>
        <v>943.1</v>
      </c>
      <c r="H114" s="49">
        <f t="shared" si="5"/>
        <v>0</v>
      </c>
      <c r="I114" s="73">
        <v>7368.4</v>
      </c>
      <c r="J114" s="73">
        <v>1697.4</v>
      </c>
      <c r="K114" s="73">
        <v>360</v>
      </c>
      <c r="L114" s="73">
        <v>0</v>
      </c>
      <c r="M114" s="73">
        <v>0</v>
      </c>
      <c r="N114" s="73">
        <v>0</v>
      </c>
      <c r="O114" s="73">
        <v>0</v>
      </c>
      <c r="P114" s="73">
        <v>0</v>
      </c>
      <c r="Q114" s="73">
        <v>0</v>
      </c>
      <c r="R114" s="73">
        <v>0</v>
      </c>
      <c r="S114" s="73">
        <v>0</v>
      </c>
      <c r="T114" s="73">
        <v>0</v>
      </c>
      <c r="U114" s="74">
        <v>0</v>
      </c>
      <c r="V114" s="74">
        <v>0</v>
      </c>
      <c r="W114" s="74">
        <v>0</v>
      </c>
      <c r="X114" s="74">
        <v>0</v>
      </c>
      <c r="Y114" s="74">
        <v>0</v>
      </c>
      <c r="Z114" s="74">
        <v>0</v>
      </c>
      <c r="AA114" s="74">
        <v>0</v>
      </c>
      <c r="AB114" s="74">
        <v>0</v>
      </c>
      <c r="AC114" s="74">
        <v>0</v>
      </c>
      <c r="AD114" s="74">
        <v>0</v>
      </c>
      <c r="AE114" s="74">
        <v>583.1</v>
      </c>
      <c r="AF114" s="74">
        <v>0</v>
      </c>
      <c r="AG114" s="74">
        <v>0</v>
      </c>
      <c r="AH114" s="74">
        <v>0</v>
      </c>
      <c r="AI114" s="74">
        <v>0</v>
      </c>
      <c r="AJ114" s="74">
        <v>0</v>
      </c>
      <c r="AK114" s="74">
        <v>924</v>
      </c>
      <c r="AL114" s="74">
        <v>231</v>
      </c>
      <c r="AM114" s="74">
        <v>0</v>
      </c>
      <c r="AN114" s="74">
        <v>0</v>
      </c>
      <c r="AO114" s="74">
        <v>0</v>
      </c>
      <c r="AP114" s="74">
        <v>0</v>
      </c>
      <c r="AQ114" s="74">
        <v>0</v>
      </c>
      <c r="AR114" s="74">
        <v>0</v>
      </c>
      <c r="AS114" s="74">
        <v>0</v>
      </c>
      <c r="AT114" s="74">
        <v>0</v>
      </c>
      <c r="AU114" s="74">
        <v>0</v>
      </c>
      <c r="AV114" s="74">
        <v>0</v>
      </c>
      <c r="AW114" s="74">
        <v>450</v>
      </c>
      <c r="AX114" s="74">
        <v>0</v>
      </c>
      <c r="AY114" s="74">
        <v>0</v>
      </c>
      <c r="AZ114" s="74">
        <v>0</v>
      </c>
    </row>
    <row r="115" spans="1:52" s="15" customFormat="1" ht="11.25" customHeight="1">
      <c r="A115" s="46">
        <v>107</v>
      </c>
      <c r="B115" s="1" t="s">
        <v>120</v>
      </c>
      <c r="C115" s="37">
        <f t="shared" si="4"/>
        <v>13927.400000000001</v>
      </c>
      <c r="D115" s="37">
        <f t="shared" si="4"/>
        <v>1827.05</v>
      </c>
      <c r="E115" s="49">
        <f t="shared" si="5"/>
        <v>8726.7</v>
      </c>
      <c r="F115" s="49">
        <f t="shared" si="5"/>
        <v>1827.05</v>
      </c>
      <c r="G115" s="49">
        <f t="shared" si="5"/>
        <v>5650.7</v>
      </c>
      <c r="H115" s="49">
        <f t="shared" si="5"/>
        <v>0</v>
      </c>
      <c r="I115" s="73">
        <v>6334.7</v>
      </c>
      <c r="J115" s="73">
        <v>1506.35</v>
      </c>
      <c r="K115" s="73">
        <v>2250.7</v>
      </c>
      <c r="L115" s="73">
        <v>0</v>
      </c>
      <c r="M115" s="73">
        <v>0</v>
      </c>
      <c r="N115" s="73">
        <v>0</v>
      </c>
      <c r="O115" s="73">
        <v>0</v>
      </c>
      <c r="P115" s="73">
        <v>0</v>
      </c>
      <c r="Q115" s="73">
        <v>0</v>
      </c>
      <c r="R115" s="73">
        <v>0</v>
      </c>
      <c r="S115" s="73">
        <v>0</v>
      </c>
      <c r="T115" s="73">
        <v>0</v>
      </c>
      <c r="U115" s="74">
        <v>0</v>
      </c>
      <c r="V115" s="74">
        <v>0</v>
      </c>
      <c r="W115" s="74">
        <v>1400</v>
      </c>
      <c r="X115" s="74">
        <v>0</v>
      </c>
      <c r="Y115" s="74">
        <v>0</v>
      </c>
      <c r="Z115" s="74">
        <v>0</v>
      </c>
      <c r="AA115" s="74">
        <v>0</v>
      </c>
      <c r="AB115" s="74">
        <v>0</v>
      </c>
      <c r="AC115" s="74">
        <v>50</v>
      </c>
      <c r="AD115" s="74">
        <v>0</v>
      </c>
      <c r="AE115" s="74">
        <v>0</v>
      </c>
      <c r="AF115" s="74">
        <v>0</v>
      </c>
      <c r="AG115" s="74">
        <v>0</v>
      </c>
      <c r="AH115" s="74">
        <v>0</v>
      </c>
      <c r="AI115" s="74">
        <v>0</v>
      </c>
      <c r="AJ115" s="74">
        <v>0</v>
      </c>
      <c r="AK115" s="74">
        <v>1592</v>
      </c>
      <c r="AL115" s="74">
        <v>320.7</v>
      </c>
      <c r="AM115" s="74">
        <v>2000</v>
      </c>
      <c r="AN115" s="74">
        <v>0</v>
      </c>
      <c r="AO115" s="74">
        <v>0</v>
      </c>
      <c r="AP115" s="74">
        <v>0</v>
      </c>
      <c r="AQ115" s="74">
        <v>0</v>
      </c>
      <c r="AR115" s="74">
        <v>0</v>
      </c>
      <c r="AS115" s="74">
        <v>300</v>
      </c>
      <c r="AT115" s="74">
        <v>0</v>
      </c>
      <c r="AU115" s="74">
        <v>0</v>
      </c>
      <c r="AV115" s="74">
        <v>0</v>
      </c>
      <c r="AW115" s="74">
        <v>450</v>
      </c>
      <c r="AX115" s="74">
        <v>0</v>
      </c>
      <c r="AY115" s="74">
        <v>0</v>
      </c>
      <c r="AZ115" s="74">
        <v>0</v>
      </c>
    </row>
    <row r="116" spans="1:52" s="15" customFormat="1" ht="11.25" customHeight="1">
      <c r="A116" s="46">
        <v>108</v>
      </c>
      <c r="B116" s="1" t="s">
        <v>121</v>
      </c>
      <c r="C116" s="37">
        <f t="shared" si="4"/>
        <v>10145</v>
      </c>
      <c r="D116" s="37">
        <f t="shared" si="4"/>
        <v>1006.533</v>
      </c>
      <c r="E116" s="49">
        <f t="shared" si="5"/>
        <v>6129.3</v>
      </c>
      <c r="F116" s="49">
        <f t="shared" si="5"/>
        <v>1006.533</v>
      </c>
      <c r="G116" s="49">
        <f t="shared" si="5"/>
        <v>4325.7</v>
      </c>
      <c r="H116" s="49">
        <f t="shared" si="5"/>
        <v>0</v>
      </c>
      <c r="I116" s="73">
        <v>4904.3</v>
      </c>
      <c r="J116" s="73">
        <v>1006.533</v>
      </c>
      <c r="K116" s="73">
        <v>300</v>
      </c>
      <c r="L116" s="73">
        <v>0</v>
      </c>
      <c r="M116" s="73">
        <v>0</v>
      </c>
      <c r="N116" s="73">
        <v>0</v>
      </c>
      <c r="O116" s="73">
        <v>0</v>
      </c>
      <c r="P116" s="73">
        <v>0</v>
      </c>
      <c r="Q116" s="73">
        <v>0</v>
      </c>
      <c r="R116" s="73">
        <v>0</v>
      </c>
      <c r="S116" s="73">
        <v>0</v>
      </c>
      <c r="T116" s="73">
        <v>0</v>
      </c>
      <c r="U116" s="74">
        <v>0</v>
      </c>
      <c r="V116" s="74">
        <v>0</v>
      </c>
      <c r="W116" s="74">
        <v>0</v>
      </c>
      <c r="X116" s="74">
        <v>0</v>
      </c>
      <c r="Y116" s="74">
        <v>0</v>
      </c>
      <c r="Z116" s="74">
        <v>0</v>
      </c>
      <c r="AA116" s="74">
        <v>0</v>
      </c>
      <c r="AB116" s="74">
        <v>0</v>
      </c>
      <c r="AC116" s="74">
        <v>635</v>
      </c>
      <c r="AD116" s="74">
        <v>0</v>
      </c>
      <c r="AE116" s="74">
        <v>4025.7</v>
      </c>
      <c r="AF116" s="74">
        <v>0</v>
      </c>
      <c r="AG116" s="74">
        <v>0</v>
      </c>
      <c r="AH116" s="74">
        <v>0</v>
      </c>
      <c r="AI116" s="74">
        <v>0</v>
      </c>
      <c r="AJ116" s="74">
        <v>0</v>
      </c>
      <c r="AK116" s="74">
        <v>180</v>
      </c>
      <c r="AL116" s="74">
        <v>0</v>
      </c>
      <c r="AM116" s="74">
        <v>0</v>
      </c>
      <c r="AN116" s="74">
        <v>0</v>
      </c>
      <c r="AO116" s="74">
        <v>0</v>
      </c>
      <c r="AP116" s="74">
        <v>0</v>
      </c>
      <c r="AQ116" s="74">
        <v>0</v>
      </c>
      <c r="AR116" s="74">
        <v>0</v>
      </c>
      <c r="AS116" s="74">
        <v>100</v>
      </c>
      <c r="AT116" s="74">
        <v>0</v>
      </c>
      <c r="AU116" s="74">
        <v>0</v>
      </c>
      <c r="AV116" s="74">
        <v>0</v>
      </c>
      <c r="AW116" s="74">
        <v>310</v>
      </c>
      <c r="AX116" s="74">
        <v>0</v>
      </c>
      <c r="AY116" s="74">
        <v>0</v>
      </c>
      <c r="AZ116" s="74">
        <v>0</v>
      </c>
    </row>
    <row r="117" spans="1:52" s="15" customFormat="1" ht="11.25" customHeight="1">
      <c r="A117" s="46">
        <v>109</v>
      </c>
      <c r="B117" s="1" t="s">
        <v>122</v>
      </c>
      <c r="C117" s="37">
        <f t="shared" si="4"/>
        <v>6935.599999999999</v>
      </c>
      <c r="D117" s="37">
        <f t="shared" si="4"/>
        <v>738.929</v>
      </c>
      <c r="E117" s="49">
        <f t="shared" si="5"/>
        <v>5260.599999999999</v>
      </c>
      <c r="F117" s="49">
        <f t="shared" si="5"/>
        <v>738.929</v>
      </c>
      <c r="G117" s="49">
        <f t="shared" si="5"/>
        <v>1940</v>
      </c>
      <c r="H117" s="49">
        <f t="shared" si="5"/>
        <v>0</v>
      </c>
      <c r="I117" s="73">
        <v>4263.4</v>
      </c>
      <c r="J117" s="73">
        <v>576.929</v>
      </c>
      <c r="K117" s="73">
        <v>1440</v>
      </c>
      <c r="L117" s="73">
        <v>0</v>
      </c>
      <c r="M117" s="73">
        <v>0</v>
      </c>
      <c r="N117" s="73">
        <v>0</v>
      </c>
      <c r="O117" s="73">
        <v>0</v>
      </c>
      <c r="P117" s="73">
        <v>0</v>
      </c>
      <c r="Q117" s="73">
        <v>0</v>
      </c>
      <c r="R117" s="73">
        <v>0</v>
      </c>
      <c r="S117" s="73">
        <v>0</v>
      </c>
      <c r="T117" s="73">
        <v>0</v>
      </c>
      <c r="U117" s="74">
        <v>0</v>
      </c>
      <c r="V117" s="74">
        <v>0</v>
      </c>
      <c r="W117" s="74">
        <v>500</v>
      </c>
      <c r="X117" s="74">
        <v>0</v>
      </c>
      <c r="Y117" s="74">
        <v>0</v>
      </c>
      <c r="Z117" s="74">
        <v>0</v>
      </c>
      <c r="AA117" s="74">
        <v>0</v>
      </c>
      <c r="AB117" s="74">
        <v>0</v>
      </c>
      <c r="AC117" s="74">
        <v>50</v>
      </c>
      <c r="AD117" s="74">
        <v>0</v>
      </c>
      <c r="AE117" s="74">
        <v>0</v>
      </c>
      <c r="AF117" s="74">
        <v>0</v>
      </c>
      <c r="AG117" s="74">
        <v>0</v>
      </c>
      <c r="AH117" s="74">
        <v>0</v>
      </c>
      <c r="AI117" s="74">
        <v>0</v>
      </c>
      <c r="AJ117" s="74">
        <v>0</v>
      </c>
      <c r="AK117" s="74">
        <v>648</v>
      </c>
      <c r="AL117" s="74">
        <v>162</v>
      </c>
      <c r="AM117" s="74">
        <v>0</v>
      </c>
      <c r="AN117" s="74">
        <v>0</v>
      </c>
      <c r="AO117" s="74">
        <v>0</v>
      </c>
      <c r="AP117" s="74">
        <v>0</v>
      </c>
      <c r="AQ117" s="74">
        <v>0</v>
      </c>
      <c r="AR117" s="74">
        <v>0</v>
      </c>
      <c r="AS117" s="74">
        <v>34.2</v>
      </c>
      <c r="AT117" s="74">
        <v>0</v>
      </c>
      <c r="AU117" s="74">
        <v>0</v>
      </c>
      <c r="AV117" s="74">
        <v>0</v>
      </c>
      <c r="AW117" s="74">
        <v>265</v>
      </c>
      <c r="AX117" s="74">
        <v>0</v>
      </c>
      <c r="AY117" s="74">
        <v>0</v>
      </c>
      <c r="AZ117" s="74">
        <v>0</v>
      </c>
    </row>
    <row r="118" spans="1:52" s="15" customFormat="1" ht="11.25" customHeight="1">
      <c r="A118" s="46">
        <v>110</v>
      </c>
      <c r="B118" s="1" t="s">
        <v>123</v>
      </c>
      <c r="C118" s="37">
        <f t="shared" si="4"/>
        <v>6280.9</v>
      </c>
      <c r="D118" s="37">
        <f t="shared" si="4"/>
        <v>656.75</v>
      </c>
      <c r="E118" s="49">
        <f t="shared" si="5"/>
        <v>5584</v>
      </c>
      <c r="F118" s="49">
        <f t="shared" si="5"/>
        <v>656.75</v>
      </c>
      <c r="G118" s="49">
        <f t="shared" si="5"/>
        <v>996.9</v>
      </c>
      <c r="H118" s="49">
        <f t="shared" si="5"/>
        <v>0</v>
      </c>
      <c r="I118" s="73">
        <v>5284</v>
      </c>
      <c r="J118" s="73">
        <v>656.75</v>
      </c>
      <c r="K118" s="73">
        <v>0</v>
      </c>
      <c r="L118" s="73">
        <v>0</v>
      </c>
      <c r="M118" s="73">
        <v>0</v>
      </c>
      <c r="N118" s="73">
        <v>0</v>
      </c>
      <c r="O118" s="73">
        <v>0</v>
      </c>
      <c r="P118" s="73">
        <v>0</v>
      </c>
      <c r="Q118" s="73">
        <v>0</v>
      </c>
      <c r="R118" s="73">
        <v>0</v>
      </c>
      <c r="S118" s="73">
        <v>0</v>
      </c>
      <c r="T118" s="73">
        <v>0</v>
      </c>
      <c r="U118" s="74">
        <v>0</v>
      </c>
      <c r="V118" s="74">
        <v>0</v>
      </c>
      <c r="W118" s="74">
        <v>0</v>
      </c>
      <c r="X118" s="74">
        <v>0</v>
      </c>
      <c r="Y118" s="74">
        <v>0</v>
      </c>
      <c r="Z118" s="74">
        <v>0</v>
      </c>
      <c r="AA118" s="74">
        <v>0</v>
      </c>
      <c r="AB118" s="74">
        <v>0</v>
      </c>
      <c r="AC118" s="74">
        <v>0</v>
      </c>
      <c r="AD118" s="74">
        <v>0</v>
      </c>
      <c r="AE118" s="74">
        <v>996.9</v>
      </c>
      <c r="AF118" s="74">
        <v>0</v>
      </c>
      <c r="AG118" s="74">
        <v>0</v>
      </c>
      <c r="AH118" s="74">
        <v>0</v>
      </c>
      <c r="AI118" s="74">
        <v>0</v>
      </c>
      <c r="AJ118" s="74">
        <v>0</v>
      </c>
      <c r="AK118" s="74">
        <v>0</v>
      </c>
      <c r="AL118" s="74">
        <v>0</v>
      </c>
      <c r="AM118" s="74">
        <v>0</v>
      </c>
      <c r="AN118" s="74">
        <v>0</v>
      </c>
      <c r="AO118" s="74">
        <v>0</v>
      </c>
      <c r="AP118" s="74">
        <v>0</v>
      </c>
      <c r="AQ118" s="74">
        <v>0</v>
      </c>
      <c r="AR118" s="74">
        <v>0</v>
      </c>
      <c r="AS118" s="74">
        <v>0</v>
      </c>
      <c r="AT118" s="74">
        <v>0</v>
      </c>
      <c r="AU118" s="74">
        <v>0</v>
      </c>
      <c r="AV118" s="74">
        <v>0</v>
      </c>
      <c r="AW118" s="74">
        <v>300</v>
      </c>
      <c r="AX118" s="74">
        <v>0</v>
      </c>
      <c r="AY118" s="74">
        <v>0</v>
      </c>
      <c r="AZ118" s="74">
        <v>0</v>
      </c>
    </row>
    <row r="119" spans="1:52" s="15" customFormat="1" ht="11.25" customHeight="1">
      <c r="A119" s="46">
        <v>111</v>
      </c>
      <c r="B119" s="1" t="s">
        <v>124</v>
      </c>
      <c r="C119" s="37">
        <f t="shared" si="4"/>
        <v>16731.8</v>
      </c>
      <c r="D119" s="37">
        <f t="shared" si="4"/>
        <v>4499.4</v>
      </c>
      <c r="E119" s="49">
        <f t="shared" si="5"/>
        <v>15467.8</v>
      </c>
      <c r="F119" s="49">
        <f t="shared" si="5"/>
        <v>3235.4</v>
      </c>
      <c r="G119" s="49">
        <f t="shared" si="5"/>
        <v>2074</v>
      </c>
      <c r="H119" s="49">
        <f t="shared" si="5"/>
        <v>1264</v>
      </c>
      <c r="I119" s="73">
        <v>12732.8</v>
      </c>
      <c r="J119" s="73">
        <v>2900.9</v>
      </c>
      <c r="K119" s="73">
        <v>0</v>
      </c>
      <c r="L119" s="73">
        <v>0</v>
      </c>
      <c r="M119" s="73">
        <v>0</v>
      </c>
      <c r="N119" s="73">
        <v>0</v>
      </c>
      <c r="O119" s="73">
        <v>0</v>
      </c>
      <c r="P119" s="73">
        <v>0</v>
      </c>
      <c r="Q119" s="73">
        <v>0</v>
      </c>
      <c r="R119" s="73">
        <v>0</v>
      </c>
      <c r="S119" s="73">
        <v>0</v>
      </c>
      <c r="T119" s="73">
        <v>0</v>
      </c>
      <c r="U119" s="74">
        <v>0</v>
      </c>
      <c r="V119" s="74">
        <v>0</v>
      </c>
      <c r="W119" s="74">
        <v>0</v>
      </c>
      <c r="X119" s="74">
        <v>0</v>
      </c>
      <c r="Y119" s="74">
        <v>0</v>
      </c>
      <c r="Z119" s="74">
        <v>0</v>
      </c>
      <c r="AA119" s="74">
        <v>0</v>
      </c>
      <c r="AB119" s="74">
        <v>0</v>
      </c>
      <c r="AC119" s="74">
        <v>187</v>
      </c>
      <c r="AD119" s="74">
        <v>0</v>
      </c>
      <c r="AE119" s="74">
        <v>2074</v>
      </c>
      <c r="AF119" s="74">
        <v>1264</v>
      </c>
      <c r="AG119" s="74">
        <v>0</v>
      </c>
      <c r="AH119" s="74">
        <v>0</v>
      </c>
      <c r="AI119" s="74">
        <v>0</v>
      </c>
      <c r="AJ119" s="74">
        <v>0</v>
      </c>
      <c r="AK119" s="74">
        <v>1438</v>
      </c>
      <c r="AL119" s="74">
        <v>334.5</v>
      </c>
      <c r="AM119" s="74">
        <v>0</v>
      </c>
      <c r="AN119" s="74">
        <v>0</v>
      </c>
      <c r="AO119" s="74">
        <v>0</v>
      </c>
      <c r="AP119" s="74">
        <v>0</v>
      </c>
      <c r="AQ119" s="74">
        <v>0</v>
      </c>
      <c r="AR119" s="74">
        <v>0</v>
      </c>
      <c r="AS119" s="74">
        <v>300</v>
      </c>
      <c r="AT119" s="74">
        <v>0</v>
      </c>
      <c r="AU119" s="74">
        <v>0</v>
      </c>
      <c r="AV119" s="74">
        <v>0</v>
      </c>
      <c r="AW119" s="74">
        <v>810</v>
      </c>
      <c r="AX119" s="74">
        <v>0</v>
      </c>
      <c r="AY119" s="74">
        <v>0</v>
      </c>
      <c r="AZ119" s="74">
        <v>0</v>
      </c>
    </row>
    <row r="120" spans="1:52" s="15" customFormat="1" ht="11.25" customHeight="1">
      <c r="A120" s="46">
        <v>112</v>
      </c>
      <c r="B120" s="1" t="s">
        <v>125</v>
      </c>
      <c r="C120" s="37">
        <f t="shared" si="4"/>
        <v>9504.03</v>
      </c>
      <c r="D120" s="37">
        <f t="shared" si="4"/>
        <v>2110.524</v>
      </c>
      <c r="E120" s="49">
        <f t="shared" si="5"/>
        <v>8809.5</v>
      </c>
      <c r="F120" s="49">
        <f t="shared" si="5"/>
        <v>1416.524</v>
      </c>
      <c r="G120" s="49">
        <f t="shared" si="5"/>
        <v>1144.53</v>
      </c>
      <c r="H120" s="49">
        <f t="shared" si="5"/>
        <v>1000</v>
      </c>
      <c r="I120" s="73">
        <v>6569.1</v>
      </c>
      <c r="J120" s="73">
        <v>945.024</v>
      </c>
      <c r="K120" s="73">
        <v>144.53</v>
      </c>
      <c r="L120" s="73">
        <v>0</v>
      </c>
      <c r="M120" s="73">
        <v>0</v>
      </c>
      <c r="N120" s="73">
        <v>0</v>
      </c>
      <c r="O120" s="73">
        <v>0</v>
      </c>
      <c r="P120" s="73">
        <v>0</v>
      </c>
      <c r="Q120" s="73">
        <v>0</v>
      </c>
      <c r="R120" s="73">
        <v>0</v>
      </c>
      <c r="S120" s="73">
        <v>0</v>
      </c>
      <c r="T120" s="73">
        <v>0</v>
      </c>
      <c r="U120" s="74">
        <v>0</v>
      </c>
      <c r="V120" s="74">
        <v>0</v>
      </c>
      <c r="W120" s="74">
        <v>-500</v>
      </c>
      <c r="X120" s="74">
        <v>0</v>
      </c>
      <c r="Y120" s="74">
        <v>0</v>
      </c>
      <c r="Z120" s="74">
        <v>0</v>
      </c>
      <c r="AA120" s="74">
        <v>0</v>
      </c>
      <c r="AB120" s="74">
        <v>0</v>
      </c>
      <c r="AC120" s="74">
        <v>93.4</v>
      </c>
      <c r="AD120" s="74">
        <v>0</v>
      </c>
      <c r="AE120" s="74">
        <v>0</v>
      </c>
      <c r="AF120" s="74">
        <v>0</v>
      </c>
      <c r="AG120" s="74">
        <v>0</v>
      </c>
      <c r="AH120" s="74">
        <v>0</v>
      </c>
      <c r="AI120" s="74">
        <v>0</v>
      </c>
      <c r="AJ120" s="74">
        <v>0</v>
      </c>
      <c r="AK120" s="74">
        <v>1697</v>
      </c>
      <c r="AL120" s="74">
        <v>165.5</v>
      </c>
      <c r="AM120" s="74">
        <v>1500</v>
      </c>
      <c r="AN120" s="74">
        <v>1000</v>
      </c>
      <c r="AO120" s="74">
        <v>0</v>
      </c>
      <c r="AP120" s="74">
        <v>0</v>
      </c>
      <c r="AQ120" s="74">
        <v>0</v>
      </c>
      <c r="AR120" s="74">
        <v>0</v>
      </c>
      <c r="AS120" s="74">
        <v>0</v>
      </c>
      <c r="AT120" s="74">
        <v>0</v>
      </c>
      <c r="AU120" s="74">
        <v>0</v>
      </c>
      <c r="AV120" s="74">
        <v>0</v>
      </c>
      <c r="AW120" s="74">
        <v>450</v>
      </c>
      <c r="AX120" s="74">
        <v>306</v>
      </c>
      <c r="AY120" s="74">
        <v>0</v>
      </c>
      <c r="AZ120" s="74">
        <v>0</v>
      </c>
    </row>
    <row r="121" spans="1:52" s="15" customFormat="1" ht="11.25" customHeight="1">
      <c r="A121" s="46">
        <v>113</v>
      </c>
      <c r="B121" s="1" t="s">
        <v>126</v>
      </c>
      <c r="C121" s="37">
        <f t="shared" si="4"/>
        <v>8034.23</v>
      </c>
      <c r="D121" s="37">
        <f t="shared" si="4"/>
        <v>2171.507</v>
      </c>
      <c r="E121" s="49">
        <f t="shared" si="5"/>
        <v>7844.9</v>
      </c>
      <c r="F121" s="49">
        <f t="shared" si="5"/>
        <v>1982.207</v>
      </c>
      <c r="G121" s="49">
        <f t="shared" si="5"/>
        <v>559.3299999999999</v>
      </c>
      <c r="H121" s="49">
        <f t="shared" si="5"/>
        <v>189.3</v>
      </c>
      <c r="I121" s="73">
        <v>7264.2</v>
      </c>
      <c r="J121" s="73">
        <v>1982.207</v>
      </c>
      <c r="K121" s="73">
        <v>200.03</v>
      </c>
      <c r="L121" s="73">
        <v>0</v>
      </c>
      <c r="M121" s="73">
        <v>0</v>
      </c>
      <c r="N121" s="73">
        <v>0</v>
      </c>
      <c r="O121" s="73">
        <v>0</v>
      </c>
      <c r="P121" s="73">
        <v>0</v>
      </c>
      <c r="Q121" s="73">
        <v>0</v>
      </c>
      <c r="R121" s="73">
        <v>0</v>
      </c>
      <c r="S121" s="73">
        <v>0</v>
      </c>
      <c r="T121" s="73">
        <v>0</v>
      </c>
      <c r="U121" s="74">
        <v>0</v>
      </c>
      <c r="V121" s="74">
        <v>0</v>
      </c>
      <c r="W121" s="74">
        <v>-1140.7</v>
      </c>
      <c r="X121" s="74">
        <v>189.3</v>
      </c>
      <c r="Y121" s="74">
        <v>0</v>
      </c>
      <c r="Z121" s="74">
        <v>0</v>
      </c>
      <c r="AA121" s="74">
        <v>0</v>
      </c>
      <c r="AB121" s="74">
        <v>0</v>
      </c>
      <c r="AC121" s="74">
        <v>65</v>
      </c>
      <c r="AD121" s="74">
        <v>0</v>
      </c>
      <c r="AE121" s="74">
        <v>1500</v>
      </c>
      <c r="AF121" s="74">
        <v>0</v>
      </c>
      <c r="AG121" s="74">
        <v>0</v>
      </c>
      <c r="AH121" s="74">
        <v>0</v>
      </c>
      <c r="AI121" s="74">
        <v>0</v>
      </c>
      <c r="AJ121" s="74">
        <v>0</v>
      </c>
      <c r="AK121" s="74">
        <v>145.7</v>
      </c>
      <c r="AL121" s="74">
        <v>0</v>
      </c>
      <c r="AM121" s="74">
        <v>0</v>
      </c>
      <c r="AN121" s="74">
        <v>0</v>
      </c>
      <c r="AO121" s="74">
        <v>0</v>
      </c>
      <c r="AP121" s="74">
        <v>0</v>
      </c>
      <c r="AQ121" s="74">
        <v>0</v>
      </c>
      <c r="AR121" s="74">
        <v>0</v>
      </c>
      <c r="AS121" s="74">
        <v>0</v>
      </c>
      <c r="AT121" s="74">
        <v>0</v>
      </c>
      <c r="AU121" s="74">
        <v>0</v>
      </c>
      <c r="AV121" s="74">
        <v>0</v>
      </c>
      <c r="AW121" s="74">
        <v>370</v>
      </c>
      <c r="AX121" s="74">
        <v>0</v>
      </c>
      <c r="AY121" s="74">
        <v>0</v>
      </c>
      <c r="AZ121" s="74">
        <v>0</v>
      </c>
    </row>
    <row r="122" spans="1:52" s="15" customFormat="1" ht="11.25" customHeight="1">
      <c r="A122" s="46">
        <v>114</v>
      </c>
      <c r="B122" s="1" t="s">
        <v>127</v>
      </c>
      <c r="C122" s="37">
        <f t="shared" si="4"/>
        <v>6582.5</v>
      </c>
      <c r="D122" s="37">
        <f t="shared" si="4"/>
        <v>0</v>
      </c>
      <c r="E122" s="49">
        <f t="shared" si="5"/>
        <v>6145.5</v>
      </c>
      <c r="F122" s="49">
        <f t="shared" si="5"/>
        <v>0</v>
      </c>
      <c r="G122" s="49">
        <f t="shared" si="5"/>
        <v>747</v>
      </c>
      <c r="H122" s="49">
        <f t="shared" si="5"/>
        <v>0</v>
      </c>
      <c r="I122" s="73">
        <v>4734.5</v>
      </c>
      <c r="J122" s="73">
        <v>0</v>
      </c>
      <c r="K122" s="73">
        <v>747</v>
      </c>
      <c r="L122" s="73">
        <v>0</v>
      </c>
      <c r="M122" s="73">
        <v>0</v>
      </c>
      <c r="N122" s="73">
        <v>0</v>
      </c>
      <c r="O122" s="73">
        <v>0</v>
      </c>
      <c r="P122" s="73">
        <v>0</v>
      </c>
      <c r="Q122" s="73">
        <v>0</v>
      </c>
      <c r="R122" s="73">
        <v>0</v>
      </c>
      <c r="S122" s="73">
        <v>0</v>
      </c>
      <c r="T122" s="73">
        <v>0</v>
      </c>
      <c r="U122" s="74">
        <v>0</v>
      </c>
      <c r="V122" s="74">
        <v>0</v>
      </c>
      <c r="W122" s="74">
        <v>0</v>
      </c>
      <c r="X122" s="74">
        <v>0</v>
      </c>
      <c r="Y122" s="74">
        <v>0</v>
      </c>
      <c r="Z122" s="74">
        <v>0</v>
      </c>
      <c r="AA122" s="74">
        <v>0</v>
      </c>
      <c r="AB122" s="74">
        <v>0</v>
      </c>
      <c r="AC122" s="74">
        <v>0</v>
      </c>
      <c r="AD122" s="74">
        <v>0</v>
      </c>
      <c r="AE122" s="74">
        <v>0</v>
      </c>
      <c r="AF122" s="74">
        <v>0</v>
      </c>
      <c r="AG122" s="74">
        <v>0</v>
      </c>
      <c r="AH122" s="74">
        <v>0</v>
      </c>
      <c r="AI122" s="74">
        <v>0</v>
      </c>
      <c r="AJ122" s="74">
        <v>0</v>
      </c>
      <c r="AK122" s="74">
        <v>1001</v>
      </c>
      <c r="AL122" s="74">
        <v>0</v>
      </c>
      <c r="AM122" s="74">
        <v>0</v>
      </c>
      <c r="AN122" s="74">
        <v>0</v>
      </c>
      <c r="AO122" s="74">
        <v>0</v>
      </c>
      <c r="AP122" s="74">
        <v>0</v>
      </c>
      <c r="AQ122" s="74">
        <v>0</v>
      </c>
      <c r="AR122" s="74">
        <v>0</v>
      </c>
      <c r="AS122" s="74">
        <v>100</v>
      </c>
      <c r="AT122" s="74">
        <v>0</v>
      </c>
      <c r="AU122" s="74">
        <v>0</v>
      </c>
      <c r="AV122" s="74">
        <v>0</v>
      </c>
      <c r="AW122" s="74">
        <v>310</v>
      </c>
      <c r="AX122" s="74">
        <v>0</v>
      </c>
      <c r="AY122" s="74">
        <v>0</v>
      </c>
      <c r="AZ122" s="74">
        <v>0</v>
      </c>
    </row>
    <row r="123" spans="1:52" s="15" customFormat="1" ht="12" customHeight="1">
      <c r="A123" s="127" t="s">
        <v>155</v>
      </c>
      <c r="B123" s="128"/>
      <c r="C123" s="2">
        <f aca="true" t="shared" si="6" ref="C123:I123">SUM(C9:C122)</f>
        <v>2856986.1349999993</v>
      </c>
      <c r="D123" s="2">
        <f t="shared" si="6"/>
        <v>442634.742</v>
      </c>
      <c r="E123" s="2">
        <f t="shared" si="6"/>
        <v>2531488.4200000004</v>
      </c>
      <c r="F123" s="2">
        <f t="shared" si="6"/>
        <v>416809.44000000006</v>
      </c>
      <c r="G123" s="2">
        <f t="shared" si="6"/>
        <v>497393.0150000001</v>
      </c>
      <c r="H123" s="2">
        <f t="shared" si="6"/>
        <v>27565.204999999998</v>
      </c>
      <c r="I123" s="2">
        <f t="shared" si="6"/>
        <v>1437536.9200000004</v>
      </c>
      <c r="J123" s="2">
        <f aca="true" t="shared" si="7" ref="J123:AZ123">SUM(J9:J122)</f>
        <v>281317.275</v>
      </c>
      <c r="K123" s="2">
        <f t="shared" si="7"/>
        <v>279096.645</v>
      </c>
      <c r="L123" s="2">
        <f t="shared" si="7"/>
        <v>12941.2</v>
      </c>
      <c r="M123" s="2">
        <f t="shared" si="7"/>
        <v>1190</v>
      </c>
      <c r="N123" s="2">
        <f t="shared" si="7"/>
        <v>0</v>
      </c>
      <c r="O123" s="2">
        <f t="shared" si="7"/>
        <v>0</v>
      </c>
      <c r="P123" s="2">
        <f t="shared" si="7"/>
        <v>0</v>
      </c>
      <c r="Q123" s="2">
        <f t="shared" si="7"/>
        <v>0</v>
      </c>
      <c r="R123" s="2">
        <f t="shared" si="7"/>
        <v>0</v>
      </c>
      <c r="S123" s="2">
        <f t="shared" si="7"/>
        <v>0</v>
      </c>
      <c r="T123" s="2">
        <f t="shared" si="7"/>
        <v>0</v>
      </c>
      <c r="U123" s="2">
        <f t="shared" si="7"/>
        <v>69334.1</v>
      </c>
      <c r="V123" s="2">
        <f t="shared" si="7"/>
        <v>7529.575</v>
      </c>
      <c r="W123" s="2">
        <f t="shared" si="7"/>
        <v>-268037.78</v>
      </c>
      <c r="X123" s="2">
        <f t="shared" si="7"/>
        <v>-10295.619000000004</v>
      </c>
      <c r="Y123" s="2">
        <f t="shared" si="7"/>
        <v>55383.899999999994</v>
      </c>
      <c r="Z123" s="2">
        <f t="shared" si="7"/>
        <v>6520</v>
      </c>
      <c r="AA123" s="2">
        <f t="shared" si="7"/>
        <v>7079.1</v>
      </c>
      <c r="AB123" s="2">
        <f t="shared" si="7"/>
        <v>0</v>
      </c>
      <c r="AC123" s="2">
        <f t="shared" si="7"/>
        <v>91871.19999999998</v>
      </c>
      <c r="AD123" s="2">
        <f t="shared" si="7"/>
        <v>16723.445</v>
      </c>
      <c r="AE123" s="2">
        <f t="shared" si="7"/>
        <v>165678.95000000004</v>
      </c>
      <c r="AF123" s="2">
        <f t="shared" si="7"/>
        <v>16670.249</v>
      </c>
      <c r="AG123" s="2">
        <f t="shared" si="7"/>
        <v>700</v>
      </c>
      <c r="AH123" s="2">
        <f t="shared" si="7"/>
        <v>150</v>
      </c>
      <c r="AI123" s="2">
        <f t="shared" si="7"/>
        <v>0</v>
      </c>
      <c r="AJ123" s="2">
        <f t="shared" si="7"/>
        <v>0</v>
      </c>
      <c r="AK123" s="2">
        <f t="shared" si="7"/>
        <v>168937.6</v>
      </c>
      <c r="AL123" s="2">
        <f t="shared" si="7"/>
        <v>27664.175999999996</v>
      </c>
      <c r="AM123" s="2">
        <f t="shared" si="7"/>
        <v>244772.3</v>
      </c>
      <c r="AN123" s="2">
        <f t="shared" si="7"/>
        <v>6928.45</v>
      </c>
      <c r="AO123" s="2">
        <f t="shared" si="7"/>
        <v>434316.8999999999</v>
      </c>
      <c r="AP123" s="2">
        <f t="shared" si="7"/>
        <v>59750.066</v>
      </c>
      <c r="AQ123" s="2">
        <f t="shared" si="7"/>
        <v>67894.2</v>
      </c>
      <c r="AR123" s="2">
        <f t="shared" si="7"/>
        <v>1320.925</v>
      </c>
      <c r="AS123" s="2">
        <f t="shared" si="7"/>
        <v>100322.5</v>
      </c>
      <c r="AT123" s="2">
        <f t="shared" si="7"/>
        <v>15415</v>
      </c>
      <c r="AU123" s="2">
        <f t="shared" si="7"/>
        <v>289.9</v>
      </c>
      <c r="AV123" s="2">
        <f t="shared" si="7"/>
        <v>0</v>
      </c>
      <c r="AW123" s="2">
        <f t="shared" si="7"/>
        <v>171895.30000000002</v>
      </c>
      <c r="AX123" s="2">
        <f t="shared" si="7"/>
        <v>1739.903</v>
      </c>
      <c r="AY123" s="2">
        <f t="shared" si="7"/>
        <v>619.7</v>
      </c>
      <c r="AZ123" s="2">
        <f t="shared" si="7"/>
        <v>0</v>
      </c>
    </row>
    <row r="124" ht="13.5">
      <c r="L124" s="52"/>
    </row>
    <row r="125" spans="3:52" ht="13.5">
      <c r="C125" s="15"/>
      <c r="D125" s="15">
        <f>C123-Sheet3!C125</f>
        <v>619.7000000001863</v>
      </c>
      <c r="E125" s="15">
        <f>D123-Sheet3!D125</f>
        <v>0</v>
      </c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</row>
    <row r="126" spans="3:12" ht="13.5">
      <c r="C126" s="15"/>
      <c r="D126" s="15">
        <f>E123-Sheet3!U125</f>
        <v>0</v>
      </c>
      <c r="E126" s="15">
        <f>F123-Sheet3!V125</f>
        <v>0</v>
      </c>
      <c r="L126" s="22"/>
    </row>
    <row r="127" spans="4:12" ht="13.5">
      <c r="D127" s="15">
        <f>G123-Sheet3!AK125</f>
        <v>619.7000000000698</v>
      </c>
      <c r="E127" s="15">
        <f>H123-Sheet3!AL125</f>
        <v>0</v>
      </c>
      <c r="L127" s="22"/>
    </row>
    <row r="128" ht="13.5">
      <c r="L128" s="22"/>
    </row>
    <row r="129" ht="13.5">
      <c r="L129" s="22"/>
    </row>
    <row r="130" spans="12:16" ht="13.5">
      <c r="L130" s="22"/>
      <c r="P130" s="22"/>
    </row>
  </sheetData>
  <sheetProtection/>
  <mergeCells count="44">
    <mergeCell ref="I6:J6"/>
    <mergeCell ref="K6:L6"/>
    <mergeCell ref="M6:N6"/>
    <mergeCell ref="O6:P6"/>
    <mergeCell ref="U5:X5"/>
    <mergeCell ref="Y5:AB5"/>
    <mergeCell ref="AC5:AF5"/>
    <mergeCell ref="AA6:AB6"/>
    <mergeCell ref="G6:H6"/>
    <mergeCell ref="A1:T1"/>
    <mergeCell ref="S3:T3"/>
    <mergeCell ref="C6:D6"/>
    <mergeCell ref="E6:F6"/>
    <mergeCell ref="Q6:R6"/>
    <mergeCell ref="AI6:AJ6"/>
    <mergeCell ref="AK6:AL6"/>
    <mergeCell ref="AM6:AN6"/>
    <mergeCell ref="AO6:AP6"/>
    <mergeCell ref="AS5:AV5"/>
    <mergeCell ref="A123:B123"/>
    <mergeCell ref="AS6:AT6"/>
    <mergeCell ref="AU6:AV6"/>
    <mergeCell ref="AC6:AD6"/>
    <mergeCell ref="AE6:AF6"/>
    <mergeCell ref="AK5:AN5"/>
    <mergeCell ref="AO5:AR5"/>
    <mergeCell ref="AG6:AH6"/>
    <mergeCell ref="AQ6:AR6"/>
    <mergeCell ref="AY6:AZ6"/>
    <mergeCell ref="S6:T6"/>
    <mergeCell ref="U6:V6"/>
    <mergeCell ref="W6:X6"/>
    <mergeCell ref="Y6:Z6"/>
    <mergeCell ref="AW6:AX6"/>
    <mergeCell ref="A2:T2"/>
    <mergeCell ref="A4:A7"/>
    <mergeCell ref="B4:B7"/>
    <mergeCell ref="C4:H5"/>
    <mergeCell ref="I4:AZ4"/>
    <mergeCell ref="I5:L5"/>
    <mergeCell ref="M5:P5"/>
    <mergeCell ref="Q5:T5"/>
    <mergeCell ref="AW5:AZ5"/>
    <mergeCell ref="AG5:AJ5"/>
  </mergeCells>
  <printOptions/>
  <pageMargins left="0.12" right="0.17" top="0.35" bottom="0.32" header="0.2" footer="0.2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83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5.7109375" style="6" customWidth="1"/>
    <col min="2" max="2" width="22.421875" style="6" customWidth="1"/>
    <col min="3" max="3" width="11.8515625" style="6" customWidth="1"/>
    <col min="4" max="4" width="11.28125" style="6" customWidth="1"/>
    <col min="5" max="5" width="9.57421875" style="6" customWidth="1"/>
    <col min="6" max="6" width="10.421875" style="6" customWidth="1"/>
    <col min="7" max="7" width="12.00390625" style="6" customWidth="1"/>
    <col min="8" max="8" width="9.140625" style="6" customWidth="1"/>
    <col min="9" max="9" width="11.28125" style="6" customWidth="1"/>
    <col min="10" max="10" width="9.140625" style="6" customWidth="1"/>
    <col min="11" max="11" width="11.140625" style="6" customWidth="1"/>
    <col min="12" max="12" width="12.00390625" style="6" customWidth="1"/>
    <col min="13" max="13" width="9.8515625" style="6" customWidth="1"/>
    <col min="14" max="14" width="11.28125" style="6" customWidth="1"/>
    <col min="15" max="15" width="10.140625" style="6" customWidth="1"/>
    <col min="16" max="17" width="8.8515625" style="6" customWidth="1"/>
    <col min="18" max="18" width="8.421875" style="6" customWidth="1"/>
    <col min="19" max="19" width="9.140625" style="6" customWidth="1"/>
    <col min="20" max="20" width="8.28125" style="6" customWidth="1"/>
    <col min="21" max="21" width="8.140625" style="6" customWidth="1"/>
    <col min="22" max="22" width="7.00390625" style="6" customWidth="1"/>
    <col min="23" max="23" width="8.421875" style="6" customWidth="1"/>
    <col min="24" max="24" width="12.28125" style="6" customWidth="1"/>
    <col min="25" max="25" width="12.57421875" style="6" customWidth="1"/>
    <col min="26" max="26" width="10.7109375" style="6" customWidth="1"/>
    <col min="27" max="27" width="10.8515625" style="6" customWidth="1"/>
    <col min="28" max="28" width="11.57421875" style="6" customWidth="1"/>
    <col min="29" max="29" width="10.00390625" style="6" customWidth="1"/>
    <col min="30" max="30" width="10.7109375" style="6" customWidth="1"/>
    <col min="31" max="31" width="12.57421875" style="6" customWidth="1"/>
    <col min="32" max="32" width="9.28125" style="6" customWidth="1"/>
    <col min="33" max="35" width="10.8515625" style="6" customWidth="1"/>
    <col min="36" max="36" width="13.140625" style="6" customWidth="1"/>
    <col min="37" max="37" width="8.421875" style="6" customWidth="1"/>
    <col min="38" max="38" width="6.7109375" style="6" customWidth="1"/>
    <col min="39" max="39" width="8.7109375" style="6" customWidth="1"/>
    <col min="40" max="40" width="8.28125" style="6" customWidth="1"/>
    <col min="41" max="41" width="8.00390625" style="6" customWidth="1"/>
    <col min="42" max="42" width="8.8515625" style="6" customWidth="1"/>
    <col min="43" max="43" width="9.00390625" style="6" customWidth="1"/>
    <col min="44" max="44" width="9.140625" style="6" customWidth="1"/>
    <col min="45" max="45" width="9.00390625" style="6" customWidth="1"/>
    <col min="46" max="46" width="8.140625" style="6" customWidth="1"/>
    <col min="47" max="47" width="9.140625" style="6" customWidth="1"/>
    <col min="48" max="48" width="9.421875" style="6" customWidth="1"/>
    <col min="49" max="49" width="11.00390625" style="6" customWidth="1"/>
    <col min="50" max="50" width="8.28125" style="6" customWidth="1"/>
    <col min="51" max="51" width="8.57421875" style="6" customWidth="1"/>
    <col min="52" max="52" width="9.140625" style="6" customWidth="1"/>
    <col min="53" max="53" width="8.57421875" style="6" customWidth="1"/>
    <col min="54" max="54" width="9.8515625" style="6" customWidth="1"/>
    <col min="55" max="55" width="9.57421875" style="6" customWidth="1"/>
    <col min="56" max="56" width="6.421875" style="6" customWidth="1"/>
    <col min="57" max="57" width="7.28125" style="6" customWidth="1"/>
    <col min="58" max="58" width="8.140625" style="6" customWidth="1"/>
    <col min="59" max="59" width="9.00390625" style="6" customWidth="1"/>
    <col min="60" max="60" width="9.421875" style="6" customWidth="1"/>
    <col min="61" max="61" width="9.00390625" style="6" customWidth="1"/>
    <col min="62" max="62" width="8.57421875" style="6" customWidth="1"/>
    <col min="63" max="16384" width="9.140625" style="6" customWidth="1"/>
  </cols>
  <sheetData>
    <row r="1" spans="1:62" ht="21.75" customHeight="1">
      <c r="A1" s="75" t="s">
        <v>154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17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</row>
    <row r="2" spans="1:62" ht="21.75" customHeight="1">
      <c r="A2" s="75" t="s">
        <v>10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17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ht="37.5" customHeight="1">
      <c r="A3" s="124" t="s">
        <v>199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19"/>
      <c r="BC3" s="19"/>
      <c r="BD3" s="19"/>
      <c r="BE3" s="19"/>
      <c r="BF3" s="19"/>
      <c r="BG3" s="19"/>
      <c r="BH3" s="19"/>
      <c r="BI3" s="19"/>
      <c r="BJ3" s="19"/>
    </row>
    <row r="4" spans="2:53" ht="15" customHeight="1">
      <c r="B4" s="31"/>
      <c r="C4" s="10"/>
      <c r="D4" s="10"/>
      <c r="E4" s="10"/>
      <c r="F4" s="32"/>
      <c r="G4" s="33"/>
      <c r="H4" s="34"/>
      <c r="I4" s="33"/>
      <c r="J4" s="33"/>
      <c r="K4" s="33"/>
      <c r="L4" s="34"/>
      <c r="M4" s="34"/>
      <c r="N4" s="34"/>
      <c r="O4" s="34"/>
      <c r="P4" s="34"/>
      <c r="Q4" s="34"/>
      <c r="R4" s="107" t="s">
        <v>11</v>
      </c>
      <c r="S4" s="107"/>
      <c r="T4" s="34"/>
      <c r="U4" s="34"/>
      <c r="V4" s="107"/>
      <c r="W4" s="107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5"/>
      <c r="BA4" s="35"/>
    </row>
    <row r="5" spans="1:62" s="7" customFormat="1" ht="16.5" customHeight="1">
      <c r="A5" s="149" t="s">
        <v>194</v>
      </c>
      <c r="B5" s="152" t="s">
        <v>192</v>
      </c>
      <c r="C5" s="133" t="s">
        <v>160</v>
      </c>
      <c r="D5" s="134"/>
      <c r="E5" s="134"/>
      <c r="F5" s="134"/>
      <c r="G5" s="134"/>
      <c r="H5" s="134"/>
      <c r="I5" s="134"/>
      <c r="J5" s="135"/>
      <c r="K5" s="139" t="s">
        <v>161</v>
      </c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1"/>
    </row>
    <row r="6" spans="1:62" s="7" customFormat="1" ht="88.5" customHeight="1">
      <c r="A6" s="150"/>
      <c r="B6" s="153"/>
      <c r="C6" s="136"/>
      <c r="D6" s="137"/>
      <c r="E6" s="137"/>
      <c r="F6" s="137"/>
      <c r="G6" s="137"/>
      <c r="H6" s="137"/>
      <c r="I6" s="137"/>
      <c r="J6" s="138"/>
      <c r="K6" s="142" t="s">
        <v>195</v>
      </c>
      <c r="L6" s="143"/>
      <c r="M6" s="143"/>
      <c r="N6" s="143"/>
      <c r="O6" s="144"/>
      <c r="P6" s="142" t="s">
        <v>162</v>
      </c>
      <c r="Q6" s="143"/>
      <c r="R6" s="143"/>
      <c r="S6" s="144"/>
      <c r="T6" s="142" t="s">
        <v>0</v>
      </c>
      <c r="U6" s="143"/>
      <c r="V6" s="143"/>
      <c r="W6" s="144"/>
      <c r="X6" s="142" t="s">
        <v>1</v>
      </c>
      <c r="Y6" s="143"/>
      <c r="Z6" s="143"/>
      <c r="AA6" s="144"/>
      <c r="AB6" s="119" t="s">
        <v>165</v>
      </c>
      <c r="AC6" s="148"/>
      <c r="AD6" s="148"/>
      <c r="AE6" s="148"/>
      <c r="AF6" s="120"/>
      <c r="AG6" s="142" t="s">
        <v>2</v>
      </c>
      <c r="AH6" s="143"/>
      <c r="AI6" s="143"/>
      <c r="AJ6" s="143"/>
      <c r="AK6" s="144"/>
      <c r="AL6" s="142" t="s">
        <v>3</v>
      </c>
      <c r="AM6" s="143"/>
      <c r="AN6" s="143"/>
      <c r="AO6" s="143"/>
      <c r="AP6" s="144"/>
      <c r="AQ6" s="119" t="s">
        <v>168</v>
      </c>
      <c r="AR6" s="148"/>
      <c r="AS6" s="148"/>
      <c r="AT6" s="148"/>
      <c r="AU6" s="120"/>
      <c r="AV6" s="145" t="s">
        <v>169</v>
      </c>
      <c r="AW6" s="146"/>
      <c r="AX6" s="146"/>
      <c r="AY6" s="146"/>
      <c r="AZ6" s="146"/>
      <c r="BA6" s="147"/>
      <c r="BB6" s="145" t="s">
        <v>170</v>
      </c>
      <c r="BC6" s="146"/>
      <c r="BD6" s="146"/>
      <c r="BE6" s="146"/>
      <c r="BF6" s="147"/>
      <c r="BG6" s="145" t="s">
        <v>171</v>
      </c>
      <c r="BH6" s="146"/>
      <c r="BI6" s="146"/>
      <c r="BJ6" s="147"/>
    </row>
    <row r="7" spans="1:62" s="7" customFormat="1" ht="25.5" customHeight="1">
      <c r="A7" s="150"/>
      <c r="B7" s="153"/>
      <c r="C7" s="139" t="s">
        <v>156</v>
      </c>
      <c r="D7" s="140"/>
      <c r="E7" s="141"/>
      <c r="F7" s="139" t="s">
        <v>157</v>
      </c>
      <c r="G7" s="141"/>
      <c r="H7" s="139" t="s">
        <v>135</v>
      </c>
      <c r="I7" s="140"/>
      <c r="J7" s="141"/>
      <c r="K7" s="139" t="s">
        <v>4</v>
      </c>
      <c r="L7" s="141"/>
      <c r="M7" s="139" t="s">
        <v>5</v>
      </c>
      <c r="N7" s="140"/>
      <c r="O7" s="141"/>
      <c r="P7" s="139" t="s">
        <v>4</v>
      </c>
      <c r="Q7" s="141"/>
      <c r="R7" s="139" t="s">
        <v>5</v>
      </c>
      <c r="S7" s="141"/>
      <c r="T7" s="139" t="s">
        <v>4</v>
      </c>
      <c r="U7" s="141"/>
      <c r="V7" s="139" t="s">
        <v>5</v>
      </c>
      <c r="W7" s="141"/>
      <c r="X7" s="139" t="s">
        <v>4</v>
      </c>
      <c r="Y7" s="141"/>
      <c r="Z7" s="139" t="s">
        <v>5</v>
      </c>
      <c r="AA7" s="141"/>
      <c r="AB7" s="139" t="s">
        <v>4</v>
      </c>
      <c r="AC7" s="141"/>
      <c r="AD7" s="139" t="s">
        <v>5</v>
      </c>
      <c r="AE7" s="140"/>
      <c r="AF7" s="141"/>
      <c r="AG7" s="139" t="s">
        <v>4</v>
      </c>
      <c r="AH7" s="141"/>
      <c r="AI7" s="139" t="s">
        <v>5</v>
      </c>
      <c r="AJ7" s="140"/>
      <c r="AK7" s="141"/>
      <c r="AL7" s="139" t="s">
        <v>4</v>
      </c>
      <c r="AM7" s="141"/>
      <c r="AN7" s="139" t="s">
        <v>5</v>
      </c>
      <c r="AO7" s="140"/>
      <c r="AP7" s="141"/>
      <c r="AQ7" s="139" t="s">
        <v>4</v>
      </c>
      <c r="AR7" s="141"/>
      <c r="AS7" s="139" t="s">
        <v>5</v>
      </c>
      <c r="AT7" s="140"/>
      <c r="AU7" s="141"/>
      <c r="AV7" s="139" t="s">
        <v>4</v>
      </c>
      <c r="AW7" s="141"/>
      <c r="AX7" s="139" t="s">
        <v>5</v>
      </c>
      <c r="AY7" s="140"/>
      <c r="AZ7" s="140"/>
      <c r="BA7" s="141"/>
      <c r="BB7" s="139" t="s">
        <v>4</v>
      </c>
      <c r="BC7" s="141"/>
      <c r="BD7" s="139" t="s">
        <v>5</v>
      </c>
      <c r="BE7" s="140"/>
      <c r="BF7" s="141"/>
      <c r="BG7" s="139" t="s">
        <v>4</v>
      </c>
      <c r="BH7" s="141"/>
      <c r="BI7" s="139" t="s">
        <v>5</v>
      </c>
      <c r="BJ7" s="141"/>
    </row>
    <row r="8" spans="1:255" s="58" customFormat="1" ht="15" customHeight="1">
      <c r="A8" s="150"/>
      <c r="B8" s="153"/>
      <c r="C8" s="155" t="s">
        <v>172</v>
      </c>
      <c r="D8" s="157" t="s">
        <v>13</v>
      </c>
      <c r="E8" s="43" t="s">
        <v>6</v>
      </c>
      <c r="F8" s="155" t="s">
        <v>172</v>
      </c>
      <c r="G8" s="157" t="s">
        <v>173</v>
      </c>
      <c r="H8" s="159" t="s">
        <v>172</v>
      </c>
      <c r="I8" s="157" t="s">
        <v>174</v>
      </c>
      <c r="J8" s="43" t="s">
        <v>6</v>
      </c>
      <c r="K8" s="155" t="s">
        <v>172</v>
      </c>
      <c r="L8" s="157" t="s">
        <v>174</v>
      </c>
      <c r="M8" s="159" t="s">
        <v>172</v>
      </c>
      <c r="N8" s="157" t="s">
        <v>174</v>
      </c>
      <c r="O8" s="43" t="s">
        <v>6</v>
      </c>
      <c r="P8" s="155" t="s">
        <v>172</v>
      </c>
      <c r="Q8" s="157" t="s">
        <v>174</v>
      </c>
      <c r="R8" s="159" t="s">
        <v>172</v>
      </c>
      <c r="S8" s="157" t="s">
        <v>174</v>
      </c>
      <c r="T8" s="155" t="s">
        <v>172</v>
      </c>
      <c r="U8" s="157" t="s">
        <v>174</v>
      </c>
      <c r="V8" s="159" t="s">
        <v>172</v>
      </c>
      <c r="W8" s="157" t="s">
        <v>13</v>
      </c>
      <c r="X8" s="155" t="s">
        <v>172</v>
      </c>
      <c r="Y8" s="157" t="s">
        <v>174</v>
      </c>
      <c r="Z8" s="159" t="s">
        <v>172</v>
      </c>
      <c r="AA8" s="157" t="s">
        <v>174</v>
      </c>
      <c r="AB8" s="155" t="s">
        <v>172</v>
      </c>
      <c r="AC8" s="157" t="s">
        <v>174</v>
      </c>
      <c r="AD8" s="159" t="s">
        <v>172</v>
      </c>
      <c r="AE8" s="157" t="s">
        <v>174</v>
      </c>
      <c r="AF8" s="43" t="s">
        <v>6</v>
      </c>
      <c r="AG8" s="155" t="s">
        <v>172</v>
      </c>
      <c r="AH8" s="157" t="s">
        <v>174</v>
      </c>
      <c r="AI8" s="159" t="s">
        <v>172</v>
      </c>
      <c r="AJ8" s="157" t="s">
        <v>174</v>
      </c>
      <c r="AK8" s="43" t="s">
        <v>6</v>
      </c>
      <c r="AL8" s="161" t="s">
        <v>172</v>
      </c>
      <c r="AM8" s="163" t="s">
        <v>174</v>
      </c>
      <c r="AN8" s="165" t="s">
        <v>172</v>
      </c>
      <c r="AO8" s="163" t="s">
        <v>174</v>
      </c>
      <c r="AP8" s="43" t="s">
        <v>6</v>
      </c>
      <c r="AQ8" s="161" t="s">
        <v>172</v>
      </c>
      <c r="AR8" s="163" t="s">
        <v>174</v>
      </c>
      <c r="AS8" s="165" t="s">
        <v>172</v>
      </c>
      <c r="AT8" s="163" t="s">
        <v>174</v>
      </c>
      <c r="AU8" s="43" t="s">
        <v>6</v>
      </c>
      <c r="AV8" s="161" t="s">
        <v>172</v>
      </c>
      <c r="AW8" s="163" t="s">
        <v>174</v>
      </c>
      <c r="AX8" s="165" t="s">
        <v>172</v>
      </c>
      <c r="AY8" s="163" t="s">
        <v>174</v>
      </c>
      <c r="AZ8" s="36" t="s">
        <v>6</v>
      </c>
      <c r="BA8" s="36"/>
      <c r="BB8" s="161" t="s">
        <v>172</v>
      </c>
      <c r="BC8" s="163" t="s">
        <v>174</v>
      </c>
      <c r="BD8" s="165" t="s">
        <v>172</v>
      </c>
      <c r="BE8" s="163" t="s">
        <v>174</v>
      </c>
      <c r="BF8" s="43" t="s">
        <v>6</v>
      </c>
      <c r="BG8" s="161" t="s">
        <v>172</v>
      </c>
      <c r="BH8" s="163" t="s">
        <v>174</v>
      </c>
      <c r="BI8" s="165" t="s">
        <v>172</v>
      </c>
      <c r="BJ8" s="163" t="s">
        <v>174</v>
      </c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</row>
    <row r="9" spans="1:62" s="7" customFormat="1" ht="54.75" customHeight="1">
      <c r="A9" s="151"/>
      <c r="B9" s="154"/>
      <c r="C9" s="156"/>
      <c r="D9" s="158"/>
      <c r="E9" s="59" t="s">
        <v>7</v>
      </c>
      <c r="F9" s="156"/>
      <c r="G9" s="158"/>
      <c r="H9" s="160"/>
      <c r="I9" s="158"/>
      <c r="J9" s="59" t="s">
        <v>7</v>
      </c>
      <c r="K9" s="156"/>
      <c r="L9" s="158"/>
      <c r="M9" s="160"/>
      <c r="N9" s="158"/>
      <c r="O9" s="59" t="s">
        <v>7</v>
      </c>
      <c r="P9" s="156"/>
      <c r="Q9" s="158"/>
      <c r="R9" s="160"/>
      <c r="S9" s="158"/>
      <c r="T9" s="156"/>
      <c r="U9" s="158"/>
      <c r="V9" s="160"/>
      <c r="W9" s="158"/>
      <c r="X9" s="156"/>
      <c r="Y9" s="158"/>
      <c r="Z9" s="160"/>
      <c r="AA9" s="158"/>
      <c r="AB9" s="156"/>
      <c r="AC9" s="158"/>
      <c r="AD9" s="160"/>
      <c r="AE9" s="158"/>
      <c r="AF9" s="59" t="s">
        <v>7</v>
      </c>
      <c r="AG9" s="156"/>
      <c r="AH9" s="158"/>
      <c r="AI9" s="160"/>
      <c r="AJ9" s="158"/>
      <c r="AK9" s="59" t="s">
        <v>7</v>
      </c>
      <c r="AL9" s="162"/>
      <c r="AM9" s="164"/>
      <c r="AN9" s="166"/>
      <c r="AO9" s="164"/>
      <c r="AP9" s="59" t="s">
        <v>7</v>
      </c>
      <c r="AQ9" s="162"/>
      <c r="AR9" s="164"/>
      <c r="AS9" s="166"/>
      <c r="AT9" s="164"/>
      <c r="AU9" s="59" t="s">
        <v>7</v>
      </c>
      <c r="AV9" s="162"/>
      <c r="AW9" s="164"/>
      <c r="AX9" s="166"/>
      <c r="AY9" s="164"/>
      <c r="AZ9" s="59" t="s">
        <v>8</v>
      </c>
      <c r="BA9" s="59" t="s">
        <v>9</v>
      </c>
      <c r="BB9" s="162"/>
      <c r="BC9" s="164"/>
      <c r="BD9" s="166"/>
      <c r="BE9" s="164"/>
      <c r="BF9" s="59" t="s">
        <v>7</v>
      </c>
      <c r="BG9" s="162"/>
      <c r="BH9" s="164"/>
      <c r="BI9" s="166"/>
      <c r="BJ9" s="164"/>
    </row>
    <row r="10" spans="1:62" s="7" customFormat="1" ht="13.5" customHeight="1">
      <c r="A10" s="56"/>
      <c r="B10" s="56">
        <v>1</v>
      </c>
      <c r="C10" s="56">
        <v>2</v>
      </c>
      <c r="D10" s="56">
        <v>3</v>
      </c>
      <c r="E10" s="56"/>
      <c r="F10" s="56">
        <v>4</v>
      </c>
      <c r="G10" s="56">
        <v>5</v>
      </c>
      <c r="H10" s="56">
        <v>6</v>
      </c>
      <c r="I10" s="56">
        <v>7</v>
      </c>
      <c r="J10" s="56"/>
      <c r="K10" s="56">
        <v>8</v>
      </c>
      <c r="L10" s="56">
        <v>9</v>
      </c>
      <c r="M10" s="56">
        <v>10</v>
      </c>
      <c r="N10" s="56">
        <v>11</v>
      </c>
      <c r="O10" s="56"/>
      <c r="P10" s="56">
        <v>12</v>
      </c>
      <c r="Q10" s="56">
        <v>13</v>
      </c>
      <c r="R10" s="56">
        <v>14</v>
      </c>
      <c r="S10" s="56">
        <v>15</v>
      </c>
      <c r="T10" s="56">
        <v>16</v>
      </c>
      <c r="U10" s="56">
        <v>17</v>
      </c>
      <c r="V10" s="56">
        <v>18</v>
      </c>
      <c r="W10" s="56">
        <v>19</v>
      </c>
      <c r="X10" s="56">
        <v>20</v>
      </c>
      <c r="Y10" s="56">
        <v>21</v>
      </c>
      <c r="Z10" s="56">
        <v>22</v>
      </c>
      <c r="AA10" s="56">
        <v>23</v>
      </c>
      <c r="AB10" s="56">
        <v>24</v>
      </c>
      <c r="AC10" s="56">
        <v>25</v>
      </c>
      <c r="AD10" s="56">
        <v>26</v>
      </c>
      <c r="AE10" s="56">
        <v>27</v>
      </c>
      <c r="AF10" s="56"/>
      <c r="AG10" s="56">
        <v>28</v>
      </c>
      <c r="AH10" s="56">
        <v>29</v>
      </c>
      <c r="AI10" s="56">
        <v>30</v>
      </c>
      <c r="AJ10" s="56">
        <v>31</v>
      </c>
      <c r="AK10" s="56"/>
      <c r="AL10" s="56">
        <v>32</v>
      </c>
      <c r="AM10" s="56">
        <v>33</v>
      </c>
      <c r="AN10" s="56">
        <v>34</v>
      </c>
      <c r="AO10" s="56">
        <v>35</v>
      </c>
      <c r="AP10" s="56"/>
      <c r="AQ10" s="56">
        <v>36</v>
      </c>
      <c r="AR10" s="56">
        <v>37</v>
      </c>
      <c r="AS10" s="56">
        <v>38</v>
      </c>
      <c r="AT10" s="56">
        <v>39</v>
      </c>
      <c r="AU10" s="56"/>
      <c r="AV10" s="56">
        <v>40</v>
      </c>
      <c r="AW10" s="56">
        <v>41</v>
      </c>
      <c r="AX10" s="56">
        <v>42</v>
      </c>
      <c r="AY10" s="56">
        <v>43</v>
      </c>
      <c r="AZ10" s="56"/>
      <c r="BA10" s="56"/>
      <c r="BB10" s="56">
        <v>44</v>
      </c>
      <c r="BC10" s="56">
        <v>45</v>
      </c>
      <c r="BD10" s="56">
        <v>46</v>
      </c>
      <c r="BE10" s="56">
        <v>47</v>
      </c>
      <c r="BF10" s="56"/>
      <c r="BG10" s="56">
        <v>48</v>
      </c>
      <c r="BH10" s="56">
        <v>49</v>
      </c>
      <c r="BI10" s="56">
        <v>50</v>
      </c>
      <c r="BJ10" s="56">
        <v>51</v>
      </c>
    </row>
    <row r="11" spans="1:62" s="7" customFormat="1" ht="21.75" customHeight="1">
      <c r="A11" s="46">
        <v>1</v>
      </c>
      <c r="B11" s="60" t="s">
        <v>175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</row>
    <row r="12" spans="1:62" s="20" customFormat="1" ht="19.5" customHeight="1">
      <c r="A12" s="46">
        <v>2</v>
      </c>
      <c r="B12" s="60" t="s">
        <v>176</v>
      </c>
      <c r="C12" s="38">
        <f>F12+H12-BG12-BI12</f>
        <v>2856366.435</v>
      </c>
      <c r="D12" s="38">
        <f>G12+I12-BH12-BJ12</f>
        <v>442634.742</v>
      </c>
      <c r="E12" s="38">
        <v>0</v>
      </c>
      <c r="F12" s="38">
        <f>K12+P12+T12+X12+AB12+AG12+AL12+AQ12+AV12+BB12+BG12</f>
        <v>2531488.42</v>
      </c>
      <c r="G12" s="38">
        <f>L12+Q12+U12+Y12+AC12+AH12+AM12+AR12+AW12+BC12+BH12</f>
        <v>416809.44</v>
      </c>
      <c r="H12" s="38">
        <f>M12+R12+V12+Z12+AD12+AI12+AN12+AS12+AX12+BD12+BI12</f>
        <v>497393.0150000001</v>
      </c>
      <c r="I12" s="38">
        <f>N12+S12+W12+AA12+AE12+AJ12+AO12+AT12+AY12+BE12+BJ12</f>
        <v>27565.204999999994</v>
      </c>
      <c r="J12" s="38">
        <v>0</v>
      </c>
      <c r="K12" s="38">
        <f>Sheet2!I123</f>
        <v>1437536.9200000004</v>
      </c>
      <c r="L12" s="38">
        <f>Sheet2!J123</f>
        <v>281317.275</v>
      </c>
      <c r="M12" s="38">
        <f>Sheet2!K123</f>
        <v>279096.645</v>
      </c>
      <c r="N12" s="38">
        <f>Sheet2!L123</f>
        <v>12941.2</v>
      </c>
      <c r="O12" s="38">
        <v>0</v>
      </c>
      <c r="P12" s="38">
        <f>Sheet2!M123</f>
        <v>1190</v>
      </c>
      <c r="Q12" s="38">
        <f>Sheet2!N123</f>
        <v>0</v>
      </c>
      <c r="R12" s="38">
        <f>Sheet2!O123</f>
        <v>0</v>
      </c>
      <c r="S12" s="38">
        <f>Sheet2!P123</f>
        <v>0</v>
      </c>
      <c r="T12" s="38">
        <f>Sheet2!Q123</f>
        <v>0</v>
      </c>
      <c r="U12" s="38">
        <f>Sheet2!R123</f>
        <v>0</v>
      </c>
      <c r="V12" s="38">
        <f>Sheet2!S123</f>
        <v>0</v>
      </c>
      <c r="W12" s="38">
        <f>Sheet2!T123</f>
        <v>0</v>
      </c>
      <c r="X12" s="38">
        <f>Sheet2!U123</f>
        <v>69334.1</v>
      </c>
      <c r="Y12" s="38">
        <f>Sheet2!V123</f>
        <v>7529.575</v>
      </c>
      <c r="Z12" s="38">
        <f>Sheet2!W123</f>
        <v>-268037.78</v>
      </c>
      <c r="AA12" s="38">
        <f>Sheet2!X123</f>
        <v>-10295.619000000004</v>
      </c>
      <c r="AB12" s="38">
        <f>Sheet2!Y123</f>
        <v>55383.899999999994</v>
      </c>
      <c r="AC12" s="38">
        <f>Sheet2!Z123</f>
        <v>6520</v>
      </c>
      <c r="AD12" s="38">
        <f>Sheet2!AA123</f>
        <v>7079.1</v>
      </c>
      <c r="AE12" s="38">
        <f>Sheet2!AB123</f>
        <v>0</v>
      </c>
      <c r="AF12" s="38">
        <v>0</v>
      </c>
      <c r="AG12" s="38">
        <f>Sheet2!AC123</f>
        <v>91871.19999999998</v>
      </c>
      <c r="AH12" s="38">
        <f>Sheet2!AD123</f>
        <v>16723.445</v>
      </c>
      <c r="AI12" s="38">
        <f>Sheet2!AE123</f>
        <v>165678.95000000004</v>
      </c>
      <c r="AJ12" s="38">
        <f>Sheet2!AF123</f>
        <v>16670.249</v>
      </c>
      <c r="AK12" s="38">
        <v>0</v>
      </c>
      <c r="AL12" s="38">
        <f>Sheet2!AG123</f>
        <v>700</v>
      </c>
      <c r="AM12" s="38">
        <f>Sheet2!AH123</f>
        <v>150</v>
      </c>
      <c r="AN12" s="38">
        <f>Sheet2!AI123</f>
        <v>0</v>
      </c>
      <c r="AO12" s="38">
        <f>Sheet2!AJ123</f>
        <v>0</v>
      </c>
      <c r="AP12" s="38">
        <v>0</v>
      </c>
      <c r="AQ12" s="38">
        <f>Sheet2!AK123</f>
        <v>168937.6</v>
      </c>
      <c r="AR12" s="38">
        <f>Sheet2!AL123</f>
        <v>27664.175999999996</v>
      </c>
      <c r="AS12" s="38">
        <f>Sheet2!AM123</f>
        <v>244772.3</v>
      </c>
      <c r="AT12" s="38">
        <f>Sheet2!AN123</f>
        <v>6928.45</v>
      </c>
      <c r="AU12" s="38">
        <v>0</v>
      </c>
      <c r="AV12" s="38">
        <f>Sheet2!AO123</f>
        <v>434316.8999999999</v>
      </c>
      <c r="AW12" s="38">
        <f>Sheet2!AP123</f>
        <v>59750.066</v>
      </c>
      <c r="AX12" s="38">
        <f>Sheet2!AQ123</f>
        <v>67894.2</v>
      </c>
      <c r="AY12" s="38">
        <f>Sheet2!AR123</f>
        <v>1320.925</v>
      </c>
      <c r="AZ12" s="38">
        <f>AY12</f>
        <v>1320.925</v>
      </c>
      <c r="BA12" s="38">
        <v>0</v>
      </c>
      <c r="BB12" s="38">
        <f>Sheet2!AS123</f>
        <v>100322.5</v>
      </c>
      <c r="BC12" s="38">
        <f>Sheet2!AT123</f>
        <v>15415</v>
      </c>
      <c r="BD12" s="38">
        <f>Sheet2!AU123</f>
        <v>289.9</v>
      </c>
      <c r="BE12" s="38">
        <f>Sheet2!AV123</f>
        <v>0</v>
      </c>
      <c r="BF12" s="38">
        <v>0</v>
      </c>
      <c r="BG12" s="38">
        <f>Sheet2!AW123</f>
        <v>171895.30000000002</v>
      </c>
      <c r="BH12" s="38">
        <f>Sheet2!AX123</f>
        <v>1739.903</v>
      </c>
      <c r="BI12" s="38">
        <f>Sheet2!AY123</f>
        <v>619.7</v>
      </c>
      <c r="BJ12" s="38">
        <f>Sheet2!AZ123</f>
        <v>0</v>
      </c>
    </row>
    <row r="13" spans="1:62" s="15" customFormat="1" ht="19.5" customHeight="1">
      <c r="A13" s="46">
        <v>3</v>
      </c>
      <c r="B13" s="60" t="s">
        <v>177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</row>
    <row r="14" spans="1:62" s="7" customFormat="1" ht="19.5" customHeight="1">
      <c r="A14" s="46">
        <v>4</v>
      </c>
      <c r="B14" s="60" t="s">
        <v>178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</row>
    <row r="15" spans="1:62" s="7" customFormat="1" ht="19.5" customHeight="1">
      <c r="A15" s="46">
        <v>5</v>
      </c>
      <c r="B15" s="60" t="s">
        <v>179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</row>
    <row r="16" spans="1:62" s="7" customFormat="1" ht="19.5" customHeight="1">
      <c r="A16" s="46">
        <v>6</v>
      </c>
      <c r="B16" s="60" t="s">
        <v>180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</row>
    <row r="17" spans="1:65" s="7" customFormat="1" ht="19.5" customHeight="1">
      <c r="A17" s="46">
        <v>7</v>
      </c>
      <c r="B17" s="60" t="s">
        <v>181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15"/>
      <c r="BL17" s="15"/>
      <c r="BM17" s="15"/>
    </row>
    <row r="18" spans="1:62" s="7" customFormat="1" ht="19.5" customHeight="1">
      <c r="A18" s="46">
        <v>8</v>
      </c>
      <c r="B18" s="60" t="s">
        <v>182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</row>
    <row r="19" spans="1:62" s="7" customFormat="1" ht="19.5" customHeight="1">
      <c r="A19" s="46">
        <v>9</v>
      </c>
      <c r="B19" s="60" t="s">
        <v>183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</row>
    <row r="20" spans="1:62" s="7" customFormat="1" ht="19.5" customHeight="1">
      <c r="A20" s="46">
        <v>10</v>
      </c>
      <c r="B20" s="60" t="s">
        <v>184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</row>
    <row r="21" spans="1:62" s="7" customFormat="1" ht="19.5" customHeight="1">
      <c r="A21" s="46">
        <v>11</v>
      </c>
      <c r="B21" s="60" t="s">
        <v>185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</row>
    <row r="22" spans="1:62" s="7" customFormat="1" ht="24.75" customHeight="1">
      <c r="A22" s="127" t="s">
        <v>193</v>
      </c>
      <c r="B22" s="128"/>
      <c r="C22" s="40">
        <f>SUM(C11:C21)</f>
        <v>2856366.435</v>
      </c>
      <c r="D22" s="40">
        <f aca="true" t="shared" si="0" ref="D22:BJ22">SUM(D11:D21)</f>
        <v>442634.742</v>
      </c>
      <c r="E22" s="40"/>
      <c r="F22" s="40">
        <f t="shared" si="0"/>
        <v>2531488.42</v>
      </c>
      <c r="G22" s="40">
        <f t="shared" si="0"/>
        <v>416809.44</v>
      </c>
      <c r="H22" s="40">
        <f t="shared" si="0"/>
        <v>497393.0150000001</v>
      </c>
      <c r="I22" s="40">
        <f t="shared" si="0"/>
        <v>27565.204999999994</v>
      </c>
      <c r="J22" s="40"/>
      <c r="K22" s="40">
        <f t="shared" si="0"/>
        <v>1437536.9200000004</v>
      </c>
      <c r="L22" s="40">
        <f t="shared" si="0"/>
        <v>281317.275</v>
      </c>
      <c r="M22" s="40">
        <f t="shared" si="0"/>
        <v>279096.645</v>
      </c>
      <c r="N22" s="40">
        <f t="shared" si="0"/>
        <v>12941.2</v>
      </c>
      <c r="O22" s="40"/>
      <c r="P22" s="40">
        <f t="shared" si="0"/>
        <v>1190</v>
      </c>
      <c r="Q22" s="40">
        <f t="shared" si="0"/>
        <v>0</v>
      </c>
      <c r="R22" s="40">
        <f t="shared" si="0"/>
        <v>0</v>
      </c>
      <c r="S22" s="40">
        <f t="shared" si="0"/>
        <v>0</v>
      </c>
      <c r="T22" s="40">
        <f t="shared" si="0"/>
        <v>0</v>
      </c>
      <c r="U22" s="40">
        <f t="shared" si="0"/>
        <v>0</v>
      </c>
      <c r="V22" s="40">
        <f t="shared" si="0"/>
        <v>0</v>
      </c>
      <c r="W22" s="40">
        <f t="shared" si="0"/>
        <v>0</v>
      </c>
      <c r="X22" s="40">
        <f t="shared" si="0"/>
        <v>69334.1</v>
      </c>
      <c r="Y22" s="40">
        <f t="shared" si="0"/>
        <v>7529.575</v>
      </c>
      <c r="Z22" s="40">
        <f t="shared" si="0"/>
        <v>-268037.78</v>
      </c>
      <c r="AA22" s="40">
        <f t="shared" si="0"/>
        <v>-10295.619000000004</v>
      </c>
      <c r="AB22" s="40">
        <f t="shared" si="0"/>
        <v>55383.899999999994</v>
      </c>
      <c r="AC22" s="40">
        <f t="shared" si="0"/>
        <v>6520</v>
      </c>
      <c r="AD22" s="40">
        <f t="shared" si="0"/>
        <v>7079.1</v>
      </c>
      <c r="AE22" s="40">
        <f t="shared" si="0"/>
        <v>0</v>
      </c>
      <c r="AF22" s="40"/>
      <c r="AG22" s="40">
        <f t="shared" si="0"/>
        <v>91871.19999999998</v>
      </c>
      <c r="AH22" s="40">
        <f t="shared" si="0"/>
        <v>16723.445</v>
      </c>
      <c r="AI22" s="40">
        <f t="shared" si="0"/>
        <v>165678.95000000004</v>
      </c>
      <c r="AJ22" s="40">
        <f t="shared" si="0"/>
        <v>16670.249</v>
      </c>
      <c r="AK22" s="40"/>
      <c r="AL22" s="40">
        <f t="shared" si="0"/>
        <v>700</v>
      </c>
      <c r="AM22" s="40">
        <f t="shared" si="0"/>
        <v>150</v>
      </c>
      <c r="AN22" s="40">
        <f t="shared" si="0"/>
        <v>0</v>
      </c>
      <c r="AO22" s="40">
        <f t="shared" si="0"/>
        <v>0</v>
      </c>
      <c r="AP22" s="40"/>
      <c r="AQ22" s="40">
        <f t="shared" si="0"/>
        <v>168937.6</v>
      </c>
      <c r="AR22" s="40">
        <f t="shared" si="0"/>
        <v>27664.175999999996</v>
      </c>
      <c r="AS22" s="40">
        <f t="shared" si="0"/>
        <v>244772.3</v>
      </c>
      <c r="AT22" s="40">
        <f t="shared" si="0"/>
        <v>6928.45</v>
      </c>
      <c r="AU22" s="40"/>
      <c r="AV22" s="40">
        <f t="shared" si="0"/>
        <v>434316.8999999999</v>
      </c>
      <c r="AW22" s="40">
        <f t="shared" si="0"/>
        <v>59750.066</v>
      </c>
      <c r="AX22" s="40">
        <f t="shared" si="0"/>
        <v>67894.2</v>
      </c>
      <c r="AY22" s="40">
        <f t="shared" si="0"/>
        <v>1320.925</v>
      </c>
      <c r="AZ22" s="40"/>
      <c r="BA22" s="40"/>
      <c r="BB22" s="40">
        <f t="shared" si="0"/>
        <v>100322.5</v>
      </c>
      <c r="BC22" s="40">
        <f t="shared" si="0"/>
        <v>15415</v>
      </c>
      <c r="BD22" s="40">
        <f t="shared" si="0"/>
        <v>289.9</v>
      </c>
      <c r="BE22" s="40">
        <f t="shared" si="0"/>
        <v>0</v>
      </c>
      <c r="BF22" s="40"/>
      <c r="BG22" s="40">
        <f t="shared" si="0"/>
        <v>171895.30000000002</v>
      </c>
      <c r="BH22" s="40">
        <f t="shared" si="0"/>
        <v>1739.903</v>
      </c>
      <c r="BI22" s="40">
        <f t="shared" si="0"/>
        <v>619.7</v>
      </c>
      <c r="BJ22" s="40">
        <f t="shared" si="0"/>
        <v>0</v>
      </c>
    </row>
    <row r="23" s="7" customFormat="1" ht="16.5" customHeight="1"/>
    <row r="24" s="7" customFormat="1" ht="16.5" customHeight="1"/>
    <row r="25" s="7" customFormat="1" ht="16.5" customHeight="1">
      <c r="C25" s="15"/>
    </row>
    <row r="26" s="7" customFormat="1" ht="16.5" customHeight="1"/>
    <row r="27" s="7" customFormat="1" ht="16.5" customHeight="1"/>
    <row r="28" s="7" customFormat="1" ht="16.5" customHeight="1"/>
    <row r="29" s="7" customFormat="1" ht="16.5" customHeight="1"/>
    <row r="30" s="7" customFormat="1" ht="16.5" customHeight="1"/>
    <row r="31" s="7" customFormat="1" ht="16.5" customHeight="1"/>
    <row r="32" s="7" customFormat="1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spans="1:62" s="30" customFormat="1" ht="22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</row>
    <row r="81" spans="1:62" s="30" customFormat="1" ht="24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</row>
    <row r="82" spans="1:62" s="30" customFormat="1" ht="17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</row>
    <row r="83" spans="1:62" s="30" customFormat="1" ht="17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</row>
    <row r="85" ht="45" customHeight="1"/>
  </sheetData>
  <sheetProtection/>
  <mergeCells count="96">
    <mergeCell ref="BI8:BI9"/>
    <mergeCell ref="BJ8:BJ9"/>
    <mergeCell ref="A22:B22"/>
    <mergeCell ref="BD8:BD9"/>
    <mergeCell ref="BE8:BE9"/>
    <mergeCell ref="BG8:BG9"/>
    <mergeCell ref="BH8:BH9"/>
    <mergeCell ref="AY8:AY9"/>
    <mergeCell ref="BB8:BB9"/>
    <mergeCell ref="AO8:AO9"/>
    <mergeCell ref="AQ8:AQ9"/>
    <mergeCell ref="AR8:AR9"/>
    <mergeCell ref="AS8:AS9"/>
    <mergeCell ref="BC8:BC9"/>
    <mergeCell ref="AT8:AT9"/>
    <mergeCell ref="AV8:AV9"/>
    <mergeCell ref="AW8:AW9"/>
    <mergeCell ref="AX8:AX9"/>
    <mergeCell ref="AJ8:AJ9"/>
    <mergeCell ref="AL8:AL9"/>
    <mergeCell ref="AM8:AM9"/>
    <mergeCell ref="AN8:AN9"/>
    <mergeCell ref="AE8:AE9"/>
    <mergeCell ref="AG8:AG9"/>
    <mergeCell ref="AH8:AH9"/>
    <mergeCell ref="AI8:AI9"/>
    <mergeCell ref="AA8:AA9"/>
    <mergeCell ref="AB8:AB9"/>
    <mergeCell ref="AC8:AC9"/>
    <mergeCell ref="AD8:AD9"/>
    <mergeCell ref="W8:W9"/>
    <mergeCell ref="X8:X9"/>
    <mergeCell ref="Y8:Y9"/>
    <mergeCell ref="Z8:Z9"/>
    <mergeCell ref="S8:S9"/>
    <mergeCell ref="T8:T9"/>
    <mergeCell ref="U8:U9"/>
    <mergeCell ref="V8:V9"/>
    <mergeCell ref="N8:N9"/>
    <mergeCell ref="P8:P9"/>
    <mergeCell ref="Q8:Q9"/>
    <mergeCell ref="R8:R9"/>
    <mergeCell ref="BI7:BJ7"/>
    <mergeCell ref="C8:C9"/>
    <mergeCell ref="D8:D9"/>
    <mergeCell ref="F8:F9"/>
    <mergeCell ref="G8:G9"/>
    <mergeCell ref="H8:H9"/>
    <mergeCell ref="I8:I9"/>
    <mergeCell ref="K8:K9"/>
    <mergeCell ref="L8:L9"/>
    <mergeCell ref="M8:M9"/>
    <mergeCell ref="AX7:BA7"/>
    <mergeCell ref="BB7:BC7"/>
    <mergeCell ref="BD7:BF7"/>
    <mergeCell ref="BG7:BH7"/>
    <mergeCell ref="AN7:AP7"/>
    <mergeCell ref="AQ7:AR7"/>
    <mergeCell ref="AS7:AU7"/>
    <mergeCell ref="AV7:AW7"/>
    <mergeCell ref="R7:S7"/>
    <mergeCell ref="T7:U7"/>
    <mergeCell ref="AD7:AF7"/>
    <mergeCell ref="AG7:AH7"/>
    <mergeCell ref="AI7:AK7"/>
    <mergeCell ref="AL7:AM7"/>
    <mergeCell ref="V7:W7"/>
    <mergeCell ref="X7:Y7"/>
    <mergeCell ref="Z7:AA7"/>
    <mergeCell ref="AB7:AC7"/>
    <mergeCell ref="C7:E7"/>
    <mergeCell ref="F7:G7"/>
    <mergeCell ref="H7:J7"/>
    <mergeCell ref="K7:L7"/>
    <mergeCell ref="M7:O7"/>
    <mergeCell ref="P7:Q7"/>
    <mergeCell ref="A1:R1"/>
    <mergeCell ref="A3:R3"/>
    <mergeCell ref="AG6:AK6"/>
    <mergeCell ref="AL6:AP6"/>
    <mergeCell ref="AQ6:AU6"/>
    <mergeCell ref="AV6:BA6"/>
    <mergeCell ref="V4:W4"/>
    <mergeCell ref="A5:A9"/>
    <mergeCell ref="B5:B9"/>
    <mergeCell ref="C5:J6"/>
    <mergeCell ref="P6:S6"/>
    <mergeCell ref="T6:W6"/>
    <mergeCell ref="X6:AA6"/>
    <mergeCell ref="AB6:AF6"/>
    <mergeCell ref="R4:S4"/>
    <mergeCell ref="A2:R2"/>
    <mergeCell ref="K5:BJ5"/>
    <mergeCell ref="K6:O6"/>
    <mergeCell ref="BB6:BF6"/>
    <mergeCell ref="BG6:BJ6"/>
  </mergeCells>
  <printOptions/>
  <pageMargins left="0.2" right="0.2" top="0.31" bottom="1" header="0.2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Marzpetaran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</dc:creator>
  <cp:keywords/>
  <dc:description/>
  <cp:lastModifiedBy>user</cp:lastModifiedBy>
  <cp:lastPrinted>2011-10-10T05:12:09Z</cp:lastPrinted>
  <dcterms:created xsi:type="dcterms:W3CDTF">2009-03-25T19:10:39Z</dcterms:created>
  <dcterms:modified xsi:type="dcterms:W3CDTF">2011-11-14T20:31:44Z</dcterms:modified>
  <cp:category/>
  <cp:version/>
  <cp:contentType/>
  <cp:contentStatus/>
</cp:coreProperties>
</file>