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Sheet3" sheetId="1" r:id="rId1"/>
    <sheet name="Sheet5" sheetId="2" r:id="rId2"/>
    <sheet name="Sheet2" sheetId="3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<sst xmlns="http://schemas.openxmlformats.org/spreadsheetml/2006/main" count="598" uniqueCount="200">
  <si>
    <t xml:space="preserve">ՀԱՍԱՐԱԿԱԿԱՆ ԿԱՐԳ, 
ԱՆՎՏԱՆԳ. ԵՎ ԴԱՏԱԿԱՆ ԳՈՐԾՈՒՆԵՈՒԹՅՈՒՆ` ընդամենը                                                                                                                                                                                                                բյուջ. տող 2300                                                                                                                                                                                                                                                                  (տող 2310+տող 2320+ տող 2330+տող 2340+տող 2350+տող 2360+տող 2370)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</si>
  <si>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ՏՆՏԵՍԱԿԱՆ ՀԱՐԱԲԵՐՈՒԹՅՈՒՆՆԵՐ    ընդամենը                                                                                                                                                                                                                                                                (տող 2410+տող 2420+տող 2430+տող 2440+տող 2450+տող 2460+տող 2470+տող 2480+տող 2490)   </t>
  </si>
  <si>
    <t>ԲՆԱԿԱՐԱՆԱՅԻՆ ՇԻՆԱՐԱՐՈՒԹՅՈՒՆ ԵՎ  ԿՈՄՈՒՆԱԼ ԾԱՌԱՅՈՒԹՅՈՒՆ                                                                                                                                                                                                                                        բյուջ. տող 400                                                      (տող 3610+տող3620+տող3630+
տող3640+ տող3650+
տող3660)</t>
  </si>
  <si>
    <t>ԱՌՈՂՋԱՊԱՀՈՒԹՅՈՒՆ`  
 ընդամենը                                                                                                                                                                                                                                                                                                                                                                                                                            (տող 2710 - տող 2720 
+տող2730+տող2740+տող2750+տող2760)</t>
  </si>
  <si>
    <t>Վարչական բյուջե</t>
  </si>
  <si>
    <t>Ֆոնդային բյուջե</t>
  </si>
  <si>
    <t>որից`</t>
  </si>
  <si>
    <t xml:space="preserve">դրամաշնորհների հաշվին </t>
  </si>
  <si>
    <t xml:space="preserve">սեփական միջոցների հաշվին </t>
  </si>
  <si>
    <t>դրամաշնորհների հաշվին</t>
  </si>
  <si>
    <t xml:space="preserve"> ՀՀ ՀԱՄԱՅՆՔՆԵՐԻ (ԸՍՏ ՄԱՐԶԵՐԻ)     ԲՅՈՒՋԵՏԱՅԻՆ   ԾԱԽՍԵՐԻ   ՎԵՐԱԲԵՐՅԱԼ </t>
  </si>
  <si>
    <t>հազ.դրամ</t>
  </si>
  <si>
    <t xml:space="preserve">տարեկան </t>
  </si>
  <si>
    <t>փաստ. 
/հաշվետու ժամանակա
շրջան/</t>
  </si>
  <si>
    <t>Աշտարակ</t>
  </si>
  <si>
    <t>Աղձք</t>
  </si>
  <si>
    <t>Անտառուտ</t>
  </si>
  <si>
    <t>Ավան</t>
  </si>
  <si>
    <t>Արագածոտն</t>
  </si>
  <si>
    <t>Ագարակ</t>
  </si>
  <si>
    <t>Արտաշավան</t>
  </si>
  <si>
    <t>Արուճ</t>
  </si>
  <si>
    <t>Բազմաղբյուր</t>
  </si>
  <si>
    <t>Բյուրական</t>
  </si>
  <si>
    <t>Դպրեվանք</t>
  </si>
  <si>
    <t>Լեռնարոտ</t>
  </si>
  <si>
    <t>Կարբի</t>
  </si>
  <si>
    <t>Կոշ</t>
  </si>
  <si>
    <t>Ղազարավան</t>
  </si>
  <si>
    <t>Նոր Ամանոս</t>
  </si>
  <si>
    <t>Նոր Եդեսիա</t>
  </si>
  <si>
    <t>Շամիրամ</t>
  </si>
  <si>
    <t>Ոսկեվազ</t>
  </si>
  <si>
    <t>Ոսկեհատ</t>
  </si>
  <si>
    <t>Սասունիկ</t>
  </si>
  <si>
    <t>Սաղմոսավան</t>
  </si>
  <si>
    <t>Վ.Սասունիկ</t>
  </si>
  <si>
    <t>Տեղեր</t>
  </si>
  <si>
    <t>Ուշի</t>
  </si>
  <si>
    <t>Ուջան</t>
  </si>
  <si>
    <t>Փարպի</t>
  </si>
  <si>
    <t>Օշական</t>
  </si>
  <si>
    <t>Օրգով</t>
  </si>
  <si>
    <t>Օհանավան</t>
  </si>
  <si>
    <t>Ապարան</t>
  </si>
  <si>
    <t>Արագած</t>
  </si>
  <si>
    <t>Ափնա</t>
  </si>
  <si>
    <t>Արայի</t>
  </si>
  <si>
    <t>Երնջատափ</t>
  </si>
  <si>
    <t>Թթուջուր</t>
  </si>
  <si>
    <t>Նիգավան</t>
  </si>
  <si>
    <t>Հարթավան</t>
  </si>
  <si>
    <t>Շենավան</t>
  </si>
  <si>
    <t>Վարդենիս</t>
  </si>
  <si>
    <t>Վարդենուտ</t>
  </si>
  <si>
    <t>Քուչակ</t>
  </si>
  <si>
    <t>Սարալանջ</t>
  </si>
  <si>
    <t xml:space="preserve">Շողակն (Նորաշեն) </t>
  </si>
  <si>
    <t>Չքնաղ</t>
  </si>
  <si>
    <t>Ձորագլուխ</t>
  </si>
  <si>
    <t>Ծաղկաշեն</t>
  </si>
  <si>
    <t>Եղիպատրուշ</t>
  </si>
  <si>
    <t>Կայք (Մուլքի)</t>
  </si>
  <si>
    <t>Լուսագյուղ</t>
  </si>
  <si>
    <t>Ջրամբար</t>
  </si>
  <si>
    <t>Ալագյազ</t>
  </si>
  <si>
    <t>Սադունց (Ամրե Թազա)</t>
  </si>
  <si>
    <t>Ավշեն</t>
  </si>
  <si>
    <t>Բերքառատ</t>
  </si>
  <si>
    <t>Գեղադիր</t>
  </si>
  <si>
    <t>Գեղաձոր</t>
  </si>
  <si>
    <t>Գեղարոտ</t>
  </si>
  <si>
    <t>Ճարճակիս (Դերեկ)</t>
  </si>
  <si>
    <t>Լեռնապար</t>
  </si>
  <si>
    <t>Ծաղկահովիտ</t>
  </si>
  <si>
    <t>Ծիլքար</t>
  </si>
  <si>
    <t>Հնաբերդ</t>
  </si>
  <si>
    <t>Մելիքգյուղ</t>
  </si>
  <si>
    <t>Միրաք</t>
  </si>
  <si>
    <t xml:space="preserve">Նորաշեն (Արագածի) </t>
  </si>
  <si>
    <t>Շենկանի</t>
  </si>
  <si>
    <t>Ջամշլու</t>
  </si>
  <si>
    <t>Ռյա Թազա</t>
  </si>
  <si>
    <t>Կանիաշիր (Սանգյառ)</t>
  </si>
  <si>
    <t>Սիփան</t>
  </si>
  <si>
    <t>Վարդաբլուր</t>
  </si>
  <si>
    <t>Միջնատուն (Օրթաճա)</t>
  </si>
  <si>
    <t>Ակունք</t>
  </si>
  <si>
    <t>Արագածավան</t>
  </si>
  <si>
    <t>Արտենի</t>
  </si>
  <si>
    <t>Աշնակ</t>
  </si>
  <si>
    <t>Արեգ (Թաթուլ)</t>
  </si>
  <si>
    <t>Մեծաձոր (Ավթոնա)</t>
  </si>
  <si>
    <t>Օթևան (Բայսզ)</t>
  </si>
  <si>
    <t>Արևուտ (Բառոժ)</t>
  </si>
  <si>
    <t>Գառնահովիտ</t>
  </si>
  <si>
    <t>Գետափ</t>
  </si>
  <si>
    <t>Կանչ (Գյալթո)</t>
  </si>
  <si>
    <t>Դաշտադեմ</t>
  </si>
  <si>
    <t>Դավթաշեն</t>
  </si>
  <si>
    <t>Դիան</t>
  </si>
  <si>
    <t>Եղնիկ</t>
  </si>
  <si>
    <t>Զարինջա</t>
  </si>
  <si>
    <t>Զովասար</t>
  </si>
  <si>
    <t>Թալին</t>
  </si>
  <si>
    <t>Թլիկ</t>
  </si>
  <si>
    <t>Իրինդ</t>
  </si>
  <si>
    <t>Լուսակն</t>
  </si>
  <si>
    <t>Ծաղկասար</t>
  </si>
  <si>
    <t>Կաթնաղբյուր</t>
  </si>
  <si>
    <t>Կաքավաձոր</t>
  </si>
  <si>
    <t>Կարմրաշեն</t>
  </si>
  <si>
    <t>Հակո</t>
  </si>
  <si>
    <t>Հացաշեն</t>
  </si>
  <si>
    <t>Դդմասար (Ղաբաղթափա)</t>
  </si>
  <si>
    <t>Մաստարա</t>
  </si>
  <si>
    <t>Ն. Արթիկ</t>
  </si>
  <si>
    <t>Ն. Բազմաբերդ</t>
  </si>
  <si>
    <t>Ն. Սասնաշեն</t>
  </si>
  <si>
    <t>Շղարշիկ</t>
  </si>
  <si>
    <t>Ոսկեթաս</t>
  </si>
  <si>
    <t>Պարտիզակ</t>
  </si>
  <si>
    <t>Սորիկ</t>
  </si>
  <si>
    <t>Սուսեր</t>
  </si>
  <si>
    <t>Ագարակավան</t>
  </si>
  <si>
    <t>Վ. Բազմաբերդ</t>
  </si>
  <si>
    <t>Վ. Սասնաշեն</t>
  </si>
  <si>
    <t>Ցամաքասար</t>
  </si>
  <si>
    <t xml:space="preserve">ԸՆԴԱՄԵՆԸ ԲՅՈՒՋԵՏԱՅԻՆ ԾԱԽՍԵՐ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</si>
  <si>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Վ ա ր չ ա կ ա ն    բ յ ու ջ ե</t>
  </si>
  <si>
    <t xml:space="preserve">                                    Ա.  Ը ն թ ա ց ի կ   ծ ա խ ս ե ր  (բյուջ. տող 4050+տող5000+տող6000)</t>
  </si>
  <si>
    <t>Ընդամենը վարչական բյուջե</t>
  </si>
  <si>
    <t>Բ. Ոչ ֆինանսական ակտիվների գծով ծխսեր  (տող5100+տող5200+տող5300+տող5400)</t>
  </si>
  <si>
    <t>Գ.Ոչ ֆինանսական ակտիվների իրացումից մուտքեր</t>
  </si>
  <si>
    <t xml:space="preserve">Այլ ծախսեր*
այդ թվում` համայնքի բյուջեի վարչական մասի պահուստային ֆոնդից ֆոնդային մաս կատարվող հատկացումներ
</t>
  </si>
  <si>
    <t>Ընդամենը ֆոնդային բյուջե</t>
  </si>
  <si>
    <t xml:space="preserve">   այդ թվում`  </t>
  </si>
  <si>
    <t xml:space="preserve"> ՙՀիմնական միջոցների իրացումից մուտքեր՚
(տող 6100),
ՙՊաշարների իրացումից մուտքեր՚ (տող 6200),
ՙԲարձրարժեք ակտիվների իրացումից մուտքեր՚ (6300)
</t>
  </si>
  <si>
    <t>Չարտադրված ակտիվների իրացումից մուտքեր (տող 6410+տող6420+6430+տող6440)</t>
  </si>
  <si>
    <t xml:space="preserve">1.1 Աշխատանքի վարձատրություն (տող4110+տող4120+տող4130)                                                                                                                                                                                                                       </t>
  </si>
  <si>
    <t>1.2 Ծառայությունների և ապրանքների ձեռք բերում 
(տող 4210+տող 4220+տող 4230+տող 4240+տող4250+
տող 4260)</t>
  </si>
  <si>
    <t>1.3 Տոկոսավճարներ 
(տող4310+տող4320տող4330)</t>
  </si>
  <si>
    <t>1.4 Սուբսիդաներ 
(տող 4410+տող 4420)</t>
  </si>
  <si>
    <t xml:space="preserve">  1.5 Դրամաշնորհներ
 (տող4510+տող4520+տող4530+տող4540)</t>
  </si>
  <si>
    <t>1.6 Սոցիալական      նպաստներ և կենսաթոշակներ 
(տող 4610+տող 4630+տող4640)</t>
  </si>
  <si>
    <t xml:space="preserve">Այլ ծախսեր*
այդ թվում` 
պահուստային միջոցներ </t>
  </si>
  <si>
    <t>1.1. Հիմնական միջոցներ
(տող 5110+
տող5120+տող5130)</t>
  </si>
  <si>
    <t>1.2 Պաշարներ 
(տող5211+տող5221+
տող5231+տող5241)</t>
  </si>
  <si>
    <t>1.3 ՙԲարձրարժեք ակտիվներ՚  (տող 5311)
1.4 ՙՉարտադրված ակտիվներ՚ (տող 5400)</t>
  </si>
  <si>
    <t>ՙԴրամով վճարվող աշխատավարձեր և հավելավճարներ՚ (4110),
ՙԲնեղեն աշխատավարձեր և հավելավճարներ՚(4120)</t>
  </si>
  <si>
    <t>Սոցիալական ապահովության վճարներ
(տող 4130)</t>
  </si>
  <si>
    <t>Հողի իրացումից մուտքեր 
(տող 6410)</t>
  </si>
  <si>
    <t>ՙՕգտակար հանածոների իրացումից մուտքեր՚, (տող 6420),  ՙԱյլ բնական ծագում ունեցող հիմնական միջոցների իրացումից մուտքեր՚ (տող 6430), ՙՈչ նյութական չարտադրված ակտիվների իրացումից մուտքեր՚ (տող 6440)</t>
  </si>
  <si>
    <t>Համայնքի անվանումը</t>
  </si>
  <si>
    <t xml:space="preserve"> ՀԱՇՎԵՏՎՈՒԹՅՈՒՆ</t>
  </si>
  <si>
    <t>Ընդամենը մարզում</t>
  </si>
  <si>
    <t xml:space="preserve"> Ընդամենը վարչական + ֆոնդային բյուջե</t>
  </si>
  <si>
    <t xml:space="preserve"> Ընդամենը վարչական բյուջե</t>
  </si>
  <si>
    <t xml:space="preserve"> վարչական բյուջե</t>
  </si>
  <si>
    <t xml:space="preserve"> ֆոնդային բյուջե</t>
  </si>
  <si>
    <t>ԸՆԴԱՄԵՆԸ ԾԱԽՍԵՐ բյուջ. տող 300                                                                                                                                                                                                             (տող 2100+տող 2200+ տող 2300+                                                                                                                տող 2400 + տող 2500 + տող 2600 + տող 2700+ տող 2800 + տող 2900 + տող 3000+ տող 3100)</t>
  </si>
  <si>
    <t xml:space="preserve">    այդ թվում` </t>
  </si>
  <si>
    <t xml:space="preserve">ՊԱՇՏՊԱՆՈՒԹՅՈՒՆ` ընդամենը                                                                                                                                                            բյուջ. տող 2200                                                                                                                                                                                                                                                                                    (տող 2210+տող 2220+ տող 2240+տող2250)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</si>
  <si>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ՀԱՍԱՐԱԿԱԿԱՆ ԿԱՐԳ, 
ԱՆՎՏԱՆԳ. ԵՎ ԴԱՏԱԿԱՆ ԳՈՐԾՈՒՆԵՈՒԹՅՈՒՆ` ընդամենը      բյուջ. տող 2300  (տող 2310+տող 2320+ տող 2330+տող 2340+տող 2350+տող 2360+տող 2370)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</si>
  <si>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ՏՆՏԵՍԱԿԱՆ ՀԱՐԱԲԵՐՈՒԹՅՈՒՆՆԵՐ    ընդամենը      (տող 2410+տող 2420+տող 2430+տող 2440+տող 2450+տող 2460+տող 2470+տող 2480+տող 2490)   </t>
  </si>
  <si>
    <t>ՇՐՋԱԿԱ ՄԻՋԱՎԱՅՐԻ ՊԱՇՏՊԱՆՈՒԹՅՈՒՆ 
(տող2510+տող2520+տող2530+տող2540+տող2550+տող2560)</t>
  </si>
  <si>
    <t>ԲՆԱԿԱՐԱՆԱՅԻՆ ՇԻՆԱՐԱՐՈՒԹՅՈՒՆ ԵՎ  ԿՈՄՈՒՆԱԼ ԾԱՌԱՅՈՒԹՅՈՒՆ        բյուջ. տող 400 (տող 3610+տող3620+տող3630+տող3640+ տող3650+տող3660)</t>
  </si>
  <si>
    <t>ԱՌՈՂՋԱՊԱՀՈՒԹՅՈՒՆ`  
 ընդամենը      (տող 2710 - տող 2720 
+տող2730+տող2740+տող2750+տող2760)</t>
  </si>
  <si>
    <t xml:space="preserve"> ՀԱՆԳԻՍՏ, ՄՇԱԿՈՒՅԹ և ԿՐՈՆ                                                                                                                            (տող 2810+տող2820+տող+2830+
տող2840+ - տող 2850+տող2860)</t>
  </si>
  <si>
    <t xml:space="preserve">ԿՐԹՈԻԹՅՈւՆ 
(տող2910+տող2920+տող2930+տող2940+տող2950+տող2960+տող2970+տող2980)
</t>
  </si>
  <si>
    <t>ՍՈՑԻԱԼԱԿԱՆ
ՊԱՇՏՊԱՆՈՒԹՅՈՒՆ  
(տող3010+տող3020+տող3030+տող3040+տող3050+տող3060+տող3070+տող3080+տող3090)</t>
  </si>
  <si>
    <t>ՀԻՄՆԱԿԱՆ ԲԱԺԻՆՆԵՐԻՆ ՉԴԱՍՎՈՂ ՊԱՀՈՒՍՏԱՅԻՆ ՖՈՆԴԵՐ (տող 3110)</t>
  </si>
  <si>
    <t xml:space="preserve">հաշվարկ.                                                                                                                                                                                                                                       տարեկան </t>
  </si>
  <si>
    <t>փաստ. 
/հաշվետու ժամանա
կաշրջան/</t>
  </si>
  <si>
    <t>փաստ. 
/հաշվետու ժամանակաշրջան/</t>
  </si>
  <si>
    <t>ԵՐԵՎԱՆ</t>
  </si>
  <si>
    <t>ԱՐԱԳԱԾՈՏՆ</t>
  </si>
  <si>
    <t>ԱՐԱՐԱՏ</t>
  </si>
  <si>
    <t>ԱՐՄԱՎԻՐ</t>
  </si>
  <si>
    <t>ԳԵՂԱՐՔՈՒՆԻՔ</t>
  </si>
  <si>
    <t>ԼՈՌԻ</t>
  </si>
  <si>
    <t>ԿՈՏԱՅՔ</t>
  </si>
  <si>
    <t>ՇԻՐԱԿ</t>
  </si>
  <si>
    <t>ՍՅՈՒՆԻՔ</t>
  </si>
  <si>
    <t>ՎԱՅՈՑ ՁՈՐ</t>
  </si>
  <si>
    <t>ՏԱՎՈՒՇ</t>
  </si>
  <si>
    <t>հ/հ</t>
  </si>
  <si>
    <t>այդ թվում`</t>
  </si>
  <si>
    <t>Բ. Ոչ ֆինանսական ակտիվների գծով ծախսեր   (տող5100+տող5200+  տող5300+տող5400)</t>
  </si>
  <si>
    <t>պաշտոնական դրամաշնորհների հաշվին կատարված ծախսեր /նվիրատվություններ/</t>
  </si>
  <si>
    <t>համայմքի  սեփական եկամուտերի հաշվին կատարվող ծախսեր</t>
  </si>
  <si>
    <t xml:space="preserve"> որից`</t>
  </si>
  <si>
    <t>Մարզի անվանումը</t>
  </si>
  <si>
    <t xml:space="preserve">Ընդամենը </t>
  </si>
  <si>
    <t>Հ/հ</t>
  </si>
  <si>
    <t xml:space="preserve">ԸՆԴՀԱՆՈՒՐ ԲՆՈՒՅԹԻ ՀԱՆՐԱՅԻՆ ԾԱՌԱՅՈՒԹՅՈՒՆՆԵՐ`  ընդամենը   
(տող2110+տող2120+տող2130+
տող2140+տող2150  +տող2160+տող2170+տող2180)                                                                                                                                                                                    </t>
  </si>
  <si>
    <t xml:space="preserve">  ՀՀ   ԱՐԱԳԱԾՈՏՆԻ  ՄԱՐԶԻ   ՀԱՄԱՅՆՔՆԵՐԻ   ԲՅՈՒՋԵՏԱՅԻՆ   ԾԱԽՍԵՐԻ   ՎԵՐԱԲԵՐՅԱԼ                                                                                                                                                                                                                                                                                                                                                                        (Բյուջետային  ծախսերը ըստ տնտեսագիտական դասակարգման)
2011թ. 4-րդ եռամյակ</t>
  </si>
  <si>
    <t xml:space="preserve">                  (Բյուջետային ծախսերը ըստ տնտեսագիտական դասակարգման)
                       2011թ. 4-րդ եռամյակ</t>
  </si>
  <si>
    <t xml:space="preserve">  ՀՀ   ԱՐԱԳԱԾՈՏՆԻ  ՄԱՐԶԻ   ՀԱՄԱՅՆՔՆԵՐԻ   ԲՅՈՒՋԵՏԱՅԻՆ   ԾԱԽՍԵՐԻ   ՎԵՐԱԲԵՐՅԱԼ                                                                                                                                                                                                                                                                                                                                                                        (Բյուջետային  ծախսերը ըստ գործառնական դասակարգման)
2011թ. 4-րդ եռամյակ</t>
  </si>
  <si>
    <t xml:space="preserve">                  (Բյուջետային ծախսերը ըստ գործառնական դասակարգման)
                         2011թ. 4-րդ եռամյակ</t>
  </si>
</sst>
</file>

<file path=xl/styles.xml><?xml version="1.0" encoding="utf-8"?>
<styleSheet xmlns="http://schemas.openxmlformats.org/spreadsheetml/2006/main">
  <numFmts count="45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#,##0.0"/>
    <numFmt numFmtId="182" formatCode="#,##0.000"/>
    <numFmt numFmtId="183" formatCode="0.00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.0000000000"/>
    <numFmt numFmtId="189" formatCode="#,##0.000000000"/>
    <numFmt numFmtId="190" formatCode="#,##0.00000000"/>
    <numFmt numFmtId="191" formatCode="#,##0.0000000"/>
    <numFmt numFmtId="192" formatCode="#,##0.000000"/>
    <numFmt numFmtId="193" formatCode="#,##0.00000"/>
    <numFmt numFmtId="194" formatCode="#,##0.0000"/>
    <numFmt numFmtId="195" formatCode="#,##0.00000000000"/>
    <numFmt numFmtId="196" formatCode="#,##0.0000000000000000"/>
    <numFmt numFmtId="197" formatCode="#,##0.000000000000000"/>
    <numFmt numFmtId="198" formatCode="#,##0.00000000000000"/>
    <numFmt numFmtId="199" formatCode="#,##0.0000000000000"/>
    <numFmt numFmtId="200" formatCode="#,##0.000000000000"/>
  </numFmts>
  <fonts count="46">
    <font>
      <sz val="10"/>
      <name val="Arial"/>
      <family val="0"/>
    </font>
    <font>
      <sz val="10"/>
      <name val="Times Armenian"/>
      <family val="1"/>
    </font>
    <font>
      <sz val="8"/>
      <name val="Arial"/>
      <family val="0"/>
    </font>
    <font>
      <sz val="9"/>
      <name val="GHEA Grapalat"/>
      <family val="3"/>
    </font>
    <font>
      <sz val="10"/>
      <name val="GHEA Grapalat"/>
      <family val="3"/>
    </font>
    <font>
      <b/>
      <sz val="12"/>
      <name val="GHEA Grapalat"/>
      <family val="3"/>
    </font>
    <font>
      <b/>
      <sz val="11"/>
      <name val="GHEA Grapalat"/>
      <family val="3"/>
    </font>
    <font>
      <sz val="12"/>
      <name val="GHEA Grapalat"/>
      <family val="3"/>
    </font>
    <font>
      <b/>
      <sz val="10"/>
      <name val="GHEA Grapalat"/>
      <family val="3"/>
    </font>
    <font>
      <sz val="8"/>
      <name val="GHEA Grapalat"/>
      <family val="3"/>
    </font>
    <font>
      <sz val="10"/>
      <color indexed="8"/>
      <name val="GHEA Grapalat"/>
      <family val="3"/>
    </font>
    <font>
      <sz val="10"/>
      <name val="Arial Armeni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63">
    <xf numFmtId="0" fontId="0" fillId="0" borderId="0" xfId="0" applyAlignment="1">
      <alignment/>
    </xf>
    <xf numFmtId="0" fontId="4" fillId="0" borderId="10" xfId="55" applyNumberFormat="1" applyFont="1" applyFill="1" applyBorder="1" applyAlignment="1">
      <alignment horizontal="left" vertical="center"/>
      <protection/>
    </xf>
    <xf numFmtId="181" fontId="4" fillId="33" borderId="10" xfId="0" applyNumberFormat="1" applyFont="1" applyFill="1" applyBorder="1" applyAlignment="1">
      <alignment horizontal="center" vertical="center" wrapText="1"/>
    </xf>
    <xf numFmtId="181" fontId="4" fillId="33" borderId="10" xfId="0" applyNumberFormat="1" applyFont="1" applyFill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wrapText="1"/>
    </xf>
    <xf numFmtId="180" fontId="7" fillId="0" borderId="0" xfId="0" applyNumberFormat="1" applyFont="1" applyAlignment="1">
      <alignment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181" fontId="4" fillId="0" borderId="0" xfId="0" applyNumberFormat="1" applyFont="1" applyAlignment="1">
      <alignment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0" xfId="0" applyNumberFormat="1" applyFont="1" applyAlignment="1">
      <alignment vertical="center" wrapText="1"/>
    </xf>
    <xf numFmtId="0" fontId="5" fillId="0" borderId="0" xfId="0" applyFont="1" applyAlignment="1">
      <alignment wrapText="1"/>
    </xf>
    <xf numFmtId="180" fontId="4" fillId="0" borderId="0" xfId="0" applyNumberFormat="1" applyFont="1" applyAlignment="1">
      <alignment/>
    </xf>
    <xf numFmtId="0" fontId="4" fillId="0" borderId="11" xfId="0" applyFont="1" applyBorder="1" applyAlignment="1">
      <alignment vertical="center"/>
    </xf>
    <xf numFmtId="181" fontId="3" fillId="0" borderId="0" xfId="0" applyNumberFormat="1" applyFont="1" applyBorder="1" applyAlignment="1">
      <alignment horizontal="right" vertical="center" wrapText="1"/>
    </xf>
    <xf numFmtId="181" fontId="4" fillId="0" borderId="10" xfId="0" applyNumberFormat="1" applyFont="1" applyBorder="1" applyAlignment="1">
      <alignment horizontal="right" vertical="center" wrapText="1"/>
    </xf>
    <xf numFmtId="181" fontId="4" fillId="0" borderId="10" xfId="0" applyNumberFormat="1" applyFont="1" applyBorder="1" applyAlignment="1">
      <alignment vertical="center" wrapText="1"/>
    </xf>
    <xf numFmtId="181" fontId="10" fillId="0" borderId="10" xfId="0" applyNumberFormat="1" applyFont="1" applyBorder="1" applyAlignment="1">
      <alignment horizontal="right" vertical="center" wrapText="1"/>
    </xf>
    <xf numFmtId="181" fontId="4" fillId="0" borderId="10" xfId="0" applyNumberFormat="1" applyFont="1" applyBorder="1" applyAlignment="1">
      <alignment horizontal="right"/>
    </xf>
    <xf numFmtId="180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180" fontId="4" fillId="0" borderId="10" xfId="0" applyNumberFormat="1" applyFont="1" applyBorder="1" applyAlignment="1">
      <alignment horizontal="right"/>
    </xf>
    <xf numFmtId="0" fontId="7" fillId="0" borderId="0" xfId="0" applyFont="1" applyBorder="1" applyAlignment="1">
      <alignment/>
    </xf>
    <xf numFmtId="180" fontId="7" fillId="0" borderId="0" xfId="0" applyNumberFormat="1" applyFont="1" applyAlignment="1">
      <alignment horizontal="center"/>
    </xf>
    <xf numFmtId="3" fontId="9" fillId="0" borderId="11" xfId="0" applyNumberFormat="1" applyFont="1" applyBorder="1" applyAlignment="1">
      <alignment vertical="center"/>
    </xf>
    <xf numFmtId="3" fontId="7" fillId="0" borderId="11" xfId="0" applyNumberFormat="1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4" fillId="0" borderId="10" xfId="0" applyFont="1" applyBorder="1" applyAlignment="1" applyProtection="1">
      <alignment horizontal="center" vertical="center" wrapText="1"/>
      <protection/>
    </xf>
    <xf numFmtId="181" fontId="4" fillId="0" borderId="10" xfId="55" applyNumberFormat="1" applyFont="1" applyFill="1" applyBorder="1" applyAlignment="1">
      <alignment horizontal="center" vertical="center"/>
      <protection/>
    </xf>
    <xf numFmtId="180" fontId="4" fillId="0" borderId="10" xfId="55" applyNumberFormat="1" applyFont="1" applyFill="1" applyBorder="1" applyAlignment="1">
      <alignment horizontal="center" vertical="center"/>
      <protection/>
    </xf>
    <xf numFmtId="3" fontId="4" fillId="0" borderId="10" xfId="55" applyNumberFormat="1" applyFont="1" applyFill="1" applyBorder="1" applyAlignment="1">
      <alignment horizontal="center" vertical="center"/>
      <protection/>
    </xf>
    <xf numFmtId="3" fontId="4" fillId="33" borderId="10" xfId="55" applyNumberFormat="1" applyFont="1" applyFill="1" applyBorder="1" applyAlignment="1">
      <alignment horizontal="center" vertical="center"/>
      <protection/>
    </xf>
    <xf numFmtId="4" fontId="9" fillId="0" borderId="0" xfId="0" applyNumberFormat="1" applyFont="1" applyAlignment="1">
      <alignment/>
    </xf>
    <xf numFmtId="4" fontId="4" fillId="34" borderId="10" xfId="0" applyNumberFormat="1" applyFont="1" applyFill="1" applyBorder="1" applyAlignment="1">
      <alignment horizontal="center" vertical="center" wrapText="1"/>
    </xf>
    <xf numFmtId="0" fontId="4" fillId="35" borderId="10" xfId="0" applyFont="1" applyFill="1" applyBorder="1" applyAlignment="1" applyProtection="1">
      <alignment horizontal="center" vertical="center" wrapText="1"/>
      <protection/>
    </xf>
    <xf numFmtId="4" fontId="4" fillId="36" borderId="10" xfId="0" applyNumberFormat="1" applyFont="1" applyFill="1" applyBorder="1" applyAlignment="1">
      <alignment horizontal="center" vertical="center" wrapText="1"/>
    </xf>
    <xf numFmtId="0" fontId="4" fillId="37" borderId="10" xfId="0" applyFont="1" applyFill="1" applyBorder="1" applyAlignment="1" applyProtection="1">
      <alignment horizontal="center" vertical="center" wrapText="1"/>
      <protection/>
    </xf>
    <xf numFmtId="0" fontId="4" fillId="38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39" borderId="10" xfId="0" applyFont="1" applyFill="1" applyBorder="1" applyAlignment="1">
      <alignment horizontal="center" vertical="center" wrapText="1"/>
    </xf>
    <xf numFmtId="181" fontId="4" fillId="0" borderId="10" xfId="0" applyNumberFormat="1" applyFont="1" applyBorder="1" applyAlignment="1">
      <alignment horizontal="center" vertical="center" wrapText="1"/>
    </xf>
    <xf numFmtId="181" fontId="4" fillId="0" borderId="0" xfId="0" applyNumberFormat="1" applyFont="1" applyFill="1" applyAlignment="1">
      <alignment/>
    </xf>
    <xf numFmtId="181" fontId="4" fillId="0" borderId="0" xfId="0" applyNumberFormat="1" applyFont="1" applyBorder="1" applyAlignment="1">
      <alignment/>
    </xf>
    <xf numFmtId="181" fontId="4" fillId="0" borderId="0" xfId="0" applyNumberFormat="1" applyFont="1" applyBorder="1" applyAlignment="1">
      <alignment horizontal="right" vertical="center" wrapText="1"/>
    </xf>
    <xf numFmtId="4" fontId="4" fillId="0" borderId="10" xfId="0" applyNumberFormat="1" applyFont="1" applyBorder="1" applyAlignment="1" applyProtection="1">
      <alignment horizontal="right" vertical="center"/>
      <protection locked="0"/>
    </xf>
    <xf numFmtId="4" fontId="4" fillId="0" borderId="10" xfId="0" applyNumberFormat="1" applyFont="1" applyBorder="1" applyAlignment="1" applyProtection="1">
      <alignment/>
      <protection locked="0"/>
    </xf>
    <xf numFmtId="181" fontId="4" fillId="0" borderId="10" xfId="0" applyNumberFormat="1" applyFont="1" applyFill="1" applyBorder="1" applyAlignment="1">
      <alignment horizontal="center" vertical="center" wrapText="1"/>
    </xf>
    <xf numFmtId="0" fontId="4" fillId="39" borderId="12" xfId="0" applyFont="1" applyFill="1" applyBorder="1" applyAlignment="1" applyProtection="1">
      <alignment horizontal="center" vertical="center" wrapText="1"/>
      <protection/>
    </xf>
    <xf numFmtId="0" fontId="4" fillId="35" borderId="10" xfId="0" applyFont="1" applyFill="1" applyBorder="1" applyAlignment="1" applyProtection="1">
      <alignment vertical="center" wrapText="1"/>
      <protection/>
    </xf>
    <xf numFmtId="0" fontId="4" fillId="0" borderId="10" xfId="0" applyFont="1" applyBorder="1" applyAlignment="1">
      <alignment vertical="center" wrapText="1"/>
    </xf>
    <xf numFmtId="0" fontId="4" fillId="33" borderId="10" xfId="0" applyFont="1" applyFill="1" applyBorder="1" applyAlignment="1">
      <alignment horizontal="center" vertical="center" wrapText="1"/>
    </xf>
    <xf numFmtId="4" fontId="4" fillId="4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4" fillId="35" borderId="13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>
      <alignment vertical="center"/>
    </xf>
    <xf numFmtId="4" fontId="4" fillId="40" borderId="14" xfId="0" applyNumberFormat="1" applyFont="1" applyFill="1" applyBorder="1" applyAlignment="1">
      <alignment horizontal="left" vertical="center" wrapText="1"/>
    </xf>
    <xf numFmtId="4" fontId="4" fillId="40" borderId="15" xfId="0" applyNumberFormat="1" applyFont="1" applyFill="1" applyBorder="1" applyAlignment="1">
      <alignment horizontal="left" vertical="center" wrapText="1"/>
    </xf>
    <xf numFmtId="0" fontId="4" fillId="38" borderId="10" xfId="0" applyFont="1" applyFill="1" applyBorder="1" applyAlignment="1">
      <alignment vertical="center" wrapText="1"/>
    </xf>
    <xf numFmtId="3" fontId="4" fillId="33" borderId="10" xfId="0" applyNumberFormat="1" applyFont="1" applyFill="1" applyBorder="1" applyAlignment="1">
      <alignment horizontal="right" vertical="center" wrapText="1"/>
    </xf>
    <xf numFmtId="3" fontId="4" fillId="0" borderId="0" xfId="0" applyNumberFormat="1" applyFont="1" applyAlignment="1">
      <alignment/>
    </xf>
    <xf numFmtId="4" fontId="11" fillId="0" borderId="16" xfId="0" applyNumberFormat="1" applyFont="1" applyBorder="1" applyAlignment="1" applyProtection="1">
      <alignment/>
      <protection locked="0"/>
    </xf>
    <xf numFmtId="0" fontId="11" fillId="0" borderId="16" xfId="0" applyFont="1" applyBorder="1" applyAlignment="1" applyProtection="1">
      <alignment/>
      <protection locked="0"/>
    </xf>
    <xf numFmtId="0" fontId="4" fillId="33" borderId="10" xfId="0" applyFont="1" applyFill="1" applyBorder="1" applyAlignment="1">
      <alignment horizontal="center" vertical="center" wrapText="1"/>
    </xf>
    <xf numFmtId="181" fontId="8" fillId="0" borderId="17" xfId="0" applyNumberFormat="1" applyFont="1" applyBorder="1" applyAlignment="1">
      <alignment horizontal="center" vertical="center" wrapText="1"/>
    </xf>
    <xf numFmtId="181" fontId="8" fillId="0" borderId="18" xfId="0" applyNumberFormat="1" applyFont="1" applyBorder="1" applyAlignment="1">
      <alignment horizontal="center" vertical="center" wrapText="1"/>
    </xf>
    <xf numFmtId="181" fontId="8" fillId="0" borderId="12" xfId="0" applyNumberFormat="1" applyFont="1" applyBorder="1" applyAlignment="1">
      <alignment horizontal="center" vertical="center" wrapText="1"/>
    </xf>
    <xf numFmtId="181" fontId="8" fillId="0" borderId="19" xfId="0" applyNumberFormat="1" applyFont="1" applyBorder="1" applyAlignment="1">
      <alignment horizontal="center" vertical="center" wrapText="1"/>
    </xf>
    <xf numFmtId="0" fontId="8" fillId="0" borderId="14" xfId="0" applyFont="1" applyBorder="1" applyAlignment="1" applyProtection="1">
      <alignment horizontal="center" vertical="center" wrapText="1"/>
      <protection/>
    </xf>
    <xf numFmtId="0" fontId="8" fillId="0" borderId="20" xfId="0" applyFont="1" applyBorder="1" applyAlignment="1" applyProtection="1">
      <alignment horizontal="center" vertical="center" wrapText="1"/>
      <protection/>
    </xf>
    <xf numFmtId="4" fontId="8" fillId="0" borderId="14" xfId="0" applyNumberFormat="1" applyFont="1" applyBorder="1" applyAlignment="1">
      <alignment horizontal="center" vertical="center" wrapText="1"/>
    </xf>
    <xf numFmtId="4" fontId="8" fillId="0" borderId="15" xfId="0" applyNumberFormat="1" applyFont="1" applyBorder="1" applyAlignment="1">
      <alignment horizontal="center" vertical="center" wrapText="1"/>
    </xf>
    <xf numFmtId="4" fontId="8" fillId="0" borderId="20" xfId="0" applyNumberFormat="1" applyFont="1" applyBorder="1" applyAlignment="1">
      <alignment horizontal="center" vertical="center" wrapText="1"/>
    </xf>
    <xf numFmtId="0" fontId="8" fillId="0" borderId="17" xfId="0" applyFont="1" applyBorder="1" applyAlignment="1" applyProtection="1">
      <alignment horizontal="center" vertical="center" wrapText="1"/>
      <protection/>
    </xf>
    <xf numFmtId="0" fontId="8" fillId="0" borderId="18" xfId="0" applyFont="1" applyBorder="1" applyAlignment="1" applyProtection="1">
      <alignment horizontal="center" vertical="center" wrapText="1"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19" xfId="0" applyFont="1" applyBorder="1" applyAlignment="1" applyProtection="1">
      <alignment horizontal="center" vertical="center" wrapText="1"/>
      <protection/>
    </xf>
    <xf numFmtId="4" fontId="8" fillId="0" borderId="17" xfId="0" applyNumberFormat="1" applyFont="1" applyBorder="1" applyAlignment="1">
      <alignment horizontal="center" vertical="center" wrapText="1"/>
    </xf>
    <xf numFmtId="4" fontId="8" fillId="0" borderId="18" xfId="0" applyNumberFormat="1" applyFont="1" applyBorder="1" applyAlignment="1">
      <alignment horizontal="center" vertical="center" wrapText="1"/>
    </xf>
    <xf numFmtId="4" fontId="8" fillId="0" borderId="12" xfId="0" applyNumberFormat="1" applyFont="1" applyBorder="1" applyAlignment="1">
      <alignment horizontal="center" vertical="center" wrapText="1"/>
    </xf>
    <xf numFmtId="4" fontId="8" fillId="0" borderId="19" xfId="0" applyNumberFormat="1" applyFont="1" applyBorder="1" applyAlignment="1">
      <alignment horizontal="center" vertical="center" wrapText="1"/>
    </xf>
    <xf numFmtId="0" fontId="8" fillId="36" borderId="17" xfId="0" applyFont="1" applyFill="1" applyBorder="1" applyAlignment="1">
      <alignment horizontal="center" vertical="center" wrapText="1"/>
    </xf>
    <xf numFmtId="0" fontId="8" fillId="36" borderId="18" xfId="0" applyFont="1" applyFill="1" applyBorder="1" applyAlignment="1">
      <alignment horizontal="center" vertical="center" wrapText="1"/>
    </xf>
    <xf numFmtId="0" fontId="8" fillId="36" borderId="21" xfId="0" applyFont="1" applyFill="1" applyBorder="1" applyAlignment="1">
      <alignment horizontal="center" vertical="center" wrapText="1"/>
    </xf>
    <xf numFmtId="0" fontId="8" fillId="36" borderId="22" xfId="0" applyFont="1" applyFill="1" applyBorder="1" applyAlignment="1">
      <alignment horizontal="center" vertical="center" wrapText="1"/>
    </xf>
    <xf numFmtId="0" fontId="8" fillId="36" borderId="12" xfId="0" applyFont="1" applyFill="1" applyBorder="1" applyAlignment="1">
      <alignment horizontal="center" vertical="center" wrapText="1"/>
    </xf>
    <xf numFmtId="0" fontId="8" fillId="36" borderId="19" xfId="0" applyFont="1" applyFill="1" applyBorder="1" applyAlignment="1">
      <alignment horizontal="center" vertical="center" wrapText="1"/>
    </xf>
    <xf numFmtId="4" fontId="4" fillId="0" borderId="14" xfId="0" applyNumberFormat="1" applyFont="1" applyBorder="1" applyAlignment="1">
      <alignment horizontal="center" vertical="center" wrapText="1"/>
    </xf>
    <xf numFmtId="4" fontId="4" fillId="0" borderId="15" xfId="0" applyNumberFormat="1" applyFont="1" applyBorder="1" applyAlignment="1">
      <alignment horizontal="center" vertical="center" wrapText="1"/>
    </xf>
    <xf numFmtId="4" fontId="4" fillId="0" borderId="20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right"/>
    </xf>
    <xf numFmtId="4" fontId="4" fillId="40" borderId="14" xfId="0" applyNumberFormat="1" applyFont="1" applyFill="1" applyBorder="1" applyAlignment="1">
      <alignment horizontal="center" vertical="center" wrapText="1"/>
    </xf>
    <xf numFmtId="4" fontId="4" fillId="40" borderId="15" xfId="0" applyNumberFormat="1" applyFont="1" applyFill="1" applyBorder="1" applyAlignment="1">
      <alignment horizontal="center" vertical="center" wrapText="1"/>
    </xf>
    <xf numFmtId="4" fontId="4" fillId="40" borderId="10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4" fontId="8" fillId="0" borderId="21" xfId="0" applyNumberFormat="1" applyFont="1" applyBorder="1" applyAlignment="1">
      <alignment horizontal="center" vertical="center" wrapText="1"/>
    </xf>
    <xf numFmtId="4" fontId="8" fillId="0" borderId="22" xfId="0" applyNumberFormat="1" applyFont="1" applyBorder="1" applyAlignment="1">
      <alignment horizontal="center" vertical="center" wrapText="1"/>
    </xf>
    <xf numFmtId="0" fontId="8" fillId="36" borderId="17" xfId="0" applyNumberFormat="1" applyFont="1" applyFill="1" applyBorder="1" applyAlignment="1" applyProtection="1">
      <alignment horizontal="center" vertical="center" wrapText="1"/>
      <protection/>
    </xf>
    <xf numFmtId="0" fontId="8" fillId="36" borderId="18" xfId="0" applyNumberFormat="1" applyFont="1" applyFill="1" applyBorder="1" applyAlignment="1" applyProtection="1">
      <alignment horizontal="center" vertical="center" wrapText="1"/>
      <protection/>
    </xf>
    <xf numFmtId="0" fontId="8" fillId="36" borderId="21" xfId="0" applyNumberFormat="1" applyFont="1" applyFill="1" applyBorder="1" applyAlignment="1" applyProtection="1">
      <alignment horizontal="center" vertical="center" wrapText="1"/>
      <protection/>
    </xf>
    <xf numFmtId="0" fontId="8" fillId="36" borderId="22" xfId="0" applyNumberFormat="1" applyFont="1" applyFill="1" applyBorder="1" applyAlignment="1" applyProtection="1">
      <alignment horizontal="center" vertical="center" wrapText="1"/>
      <protection/>
    </xf>
    <xf numFmtId="0" fontId="8" fillId="36" borderId="12" xfId="0" applyNumberFormat="1" applyFont="1" applyFill="1" applyBorder="1" applyAlignment="1" applyProtection="1">
      <alignment horizontal="center" vertical="center" wrapText="1"/>
      <protection/>
    </xf>
    <xf numFmtId="0" fontId="8" fillId="36" borderId="19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>
      <alignment horizontal="center" vertical="center"/>
    </xf>
    <xf numFmtId="0" fontId="5" fillId="0" borderId="0" xfId="0" applyNumberFormat="1" applyFont="1" applyAlignment="1">
      <alignment horizontal="center" vertical="center" wrapText="1"/>
    </xf>
    <xf numFmtId="4" fontId="8" fillId="0" borderId="23" xfId="0" applyNumberFormat="1" applyFont="1" applyBorder="1" applyAlignment="1">
      <alignment horizontal="center" vertical="center" wrapText="1"/>
    </xf>
    <xf numFmtId="4" fontId="8" fillId="0" borderId="11" xfId="0" applyNumberFormat="1" applyFont="1" applyBorder="1" applyAlignment="1">
      <alignment horizontal="center" vertical="center" wrapText="1"/>
    </xf>
    <xf numFmtId="0" fontId="4" fillId="38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4" fontId="4" fillId="0" borderId="14" xfId="0" applyNumberFormat="1" applyFont="1" applyBorder="1" applyAlignment="1">
      <alignment horizontal="left" vertical="center" wrapText="1"/>
    </xf>
    <xf numFmtId="4" fontId="4" fillId="0" borderId="15" xfId="0" applyNumberFormat="1" applyFont="1" applyBorder="1" applyAlignment="1">
      <alignment horizontal="left" vertical="center" wrapText="1"/>
    </xf>
    <xf numFmtId="4" fontId="4" fillId="0" borderId="20" xfId="0" applyNumberFormat="1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4" fontId="4" fillId="35" borderId="24" xfId="0" applyNumberFormat="1" applyFont="1" applyFill="1" applyBorder="1" applyAlignment="1">
      <alignment horizontal="center" vertical="center" textRotation="90" wrapText="1"/>
    </xf>
    <xf numFmtId="4" fontId="4" fillId="35" borderId="13" xfId="0" applyNumberFormat="1" applyFont="1" applyFill="1" applyBorder="1" applyAlignment="1">
      <alignment horizontal="center" vertical="center" textRotation="90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horizontal="center" vertical="center" wrapText="1"/>
      <protection/>
    </xf>
    <xf numFmtId="0" fontId="8" fillId="39" borderId="14" xfId="0" applyFont="1" applyFill="1" applyBorder="1" applyAlignment="1" applyProtection="1">
      <alignment horizontal="center" vertical="center" wrapText="1"/>
      <protection/>
    </xf>
    <xf numFmtId="0" fontId="8" fillId="39" borderId="15" xfId="0" applyFont="1" applyFill="1" applyBorder="1" applyAlignment="1" applyProtection="1">
      <alignment horizontal="center" vertical="center" wrapText="1"/>
      <protection/>
    </xf>
    <xf numFmtId="0" fontId="8" fillId="39" borderId="20" xfId="0" applyFont="1" applyFill="1" applyBorder="1" applyAlignment="1" applyProtection="1">
      <alignment horizontal="center" vertical="center" wrapText="1"/>
      <protection/>
    </xf>
    <xf numFmtId="0" fontId="8" fillId="0" borderId="15" xfId="0" applyFont="1" applyBorder="1" applyAlignment="1" applyProtection="1">
      <alignment horizontal="center" vertical="center" wrapText="1"/>
      <protection/>
    </xf>
    <xf numFmtId="0" fontId="8" fillId="39" borderId="17" xfId="0" applyNumberFormat="1" applyFont="1" applyFill="1" applyBorder="1" applyAlignment="1" applyProtection="1">
      <alignment horizontal="center" vertical="center" wrapText="1"/>
      <protection/>
    </xf>
    <xf numFmtId="0" fontId="8" fillId="39" borderId="23" xfId="0" applyNumberFormat="1" applyFont="1" applyFill="1" applyBorder="1" applyAlignment="1" applyProtection="1">
      <alignment horizontal="center" vertical="center" wrapText="1"/>
      <protection/>
    </xf>
    <xf numFmtId="0" fontId="8" fillId="39" borderId="18" xfId="0" applyNumberFormat="1" applyFont="1" applyFill="1" applyBorder="1" applyAlignment="1" applyProtection="1">
      <alignment horizontal="center" vertical="center" wrapText="1"/>
      <protection/>
    </xf>
    <xf numFmtId="0" fontId="8" fillId="39" borderId="12" xfId="0" applyNumberFormat="1" applyFont="1" applyFill="1" applyBorder="1" applyAlignment="1" applyProtection="1">
      <alignment horizontal="center" vertical="center" wrapText="1"/>
      <protection/>
    </xf>
    <xf numFmtId="0" fontId="8" fillId="39" borderId="11" xfId="0" applyNumberFormat="1" applyFont="1" applyFill="1" applyBorder="1" applyAlignment="1" applyProtection="1">
      <alignment horizontal="center" vertical="center" wrapText="1"/>
      <protection/>
    </xf>
    <xf numFmtId="0" fontId="8" fillId="39" borderId="19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8" fillId="0" borderId="14" xfId="0" applyNumberFormat="1" applyFont="1" applyBorder="1" applyAlignment="1" applyProtection="1">
      <alignment horizontal="center" vertical="center" wrapText="1"/>
      <protection/>
    </xf>
    <xf numFmtId="0" fontId="8" fillId="0" borderId="15" xfId="0" applyNumberFormat="1" applyFont="1" applyBorder="1" applyAlignment="1" applyProtection="1">
      <alignment horizontal="center" vertical="center" wrapText="1"/>
      <protection/>
    </xf>
    <xf numFmtId="0" fontId="8" fillId="0" borderId="20" xfId="0" applyNumberFormat="1" applyFont="1" applyBorder="1" applyAlignment="1" applyProtection="1">
      <alignment horizontal="center" vertical="center" wrapText="1"/>
      <protection/>
    </xf>
    <xf numFmtId="4" fontId="4" fillId="36" borderId="24" xfId="0" applyNumberFormat="1" applyFont="1" applyFill="1" applyBorder="1" applyAlignment="1">
      <alignment horizontal="center" vertical="center" textRotation="90" wrapText="1"/>
    </xf>
    <xf numFmtId="4" fontId="4" fillId="36" borderId="13" xfId="0" applyNumberFormat="1" applyFont="1" applyFill="1" applyBorder="1" applyAlignment="1">
      <alignment horizontal="center" vertical="center" textRotation="90" wrapText="1"/>
    </xf>
    <xf numFmtId="0" fontId="4" fillId="35" borderId="24" xfId="0" applyFont="1" applyFill="1" applyBorder="1" applyAlignment="1" applyProtection="1">
      <alignment horizontal="center" vertical="center" textRotation="90" wrapText="1"/>
      <protection/>
    </xf>
    <xf numFmtId="0" fontId="4" fillId="35" borderId="13" xfId="0" applyFont="1" applyFill="1" applyBorder="1" applyAlignment="1" applyProtection="1">
      <alignment horizontal="center" vertical="center" textRotation="90" wrapText="1"/>
      <protection/>
    </xf>
    <xf numFmtId="4" fontId="4" fillId="34" borderId="24" xfId="0" applyNumberFormat="1" applyFont="1" applyFill="1" applyBorder="1" applyAlignment="1">
      <alignment horizontal="center" vertical="center" textRotation="90" wrapText="1"/>
    </xf>
    <xf numFmtId="4" fontId="4" fillId="34" borderId="13" xfId="0" applyNumberFormat="1" applyFont="1" applyFill="1" applyBorder="1" applyAlignment="1">
      <alignment horizontal="center" vertical="center" textRotation="90" wrapText="1"/>
    </xf>
    <xf numFmtId="0" fontId="4" fillId="35" borderId="24" xfId="0" applyFont="1" applyFill="1" applyBorder="1" applyAlignment="1" applyProtection="1">
      <alignment horizontal="center" vertical="center" wrapText="1"/>
      <protection/>
    </xf>
    <xf numFmtId="0" fontId="4" fillId="35" borderId="13" xfId="0" applyFont="1" applyFill="1" applyBorder="1" applyAlignment="1" applyProtection="1">
      <alignment horizontal="center" vertical="center" wrapText="1"/>
      <protection/>
    </xf>
    <xf numFmtId="4" fontId="4" fillId="34" borderId="24" xfId="0" applyNumberFormat="1" applyFont="1" applyFill="1" applyBorder="1" applyAlignment="1">
      <alignment horizontal="center" vertical="center" wrapText="1"/>
    </xf>
    <xf numFmtId="4" fontId="4" fillId="34" borderId="13" xfId="0" applyNumberFormat="1" applyFont="1" applyFill="1" applyBorder="1" applyAlignment="1">
      <alignment horizontal="center" vertical="center" wrapText="1"/>
    </xf>
    <xf numFmtId="4" fontId="4" fillId="36" borderId="24" xfId="0" applyNumberFormat="1" applyFont="1" applyFill="1" applyBorder="1" applyAlignment="1">
      <alignment horizontal="center" vertical="center" wrapText="1"/>
    </xf>
    <xf numFmtId="4" fontId="4" fillId="36" borderId="13" xfId="0" applyNumberFormat="1" applyFont="1" applyFill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center" vertical="center" wrapText="1"/>
    </xf>
    <xf numFmtId="0" fontId="4" fillId="33" borderId="25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8" fillId="0" borderId="24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13" xfId="0" applyFont="1" applyBorder="1" applyAlignment="1" applyProtection="1">
      <alignment horizontal="center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361950</xdr:colOff>
      <xdr:row>22</xdr:row>
      <xdr:rowOff>0</xdr:rowOff>
    </xdr:from>
    <xdr:ext cx="76200" cy="228600"/>
    <xdr:sp fLocksText="0">
      <xdr:nvSpPr>
        <xdr:cNvPr id="1" name="Text Box 1"/>
        <xdr:cNvSpPr txBox="1">
          <a:spLocks noChangeArrowheads="1"/>
        </xdr:cNvSpPr>
      </xdr:nvSpPr>
      <xdr:spPr>
        <a:xfrm>
          <a:off x="7886700" y="70008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361950</xdr:colOff>
      <xdr:row>13</xdr:row>
      <xdr:rowOff>180975</xdr:rowOff>
    </xdr:from>
    <xdr:ext cx="76200" cy="228600"/>
    <xdr:sp fLocksText="0">
      <xdr:nvSpPr>
        <xdr:cNvPr id="2" name="Text Box 2"/>
        <xdr:cNvSpPr txBox="1">
          <a:spLocks noChangeArrowheads="1"/>
        </xdr:cNvSpPr>
      </xdr:nvSpPr>
      <xdr:spPr>
        <a:xfrm>
          <a:off x="7886700" y="48863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29"/>
  <sheetViews>
    <sheetView tabSelected="1" zoomScalePageLayoutView="0" workbookViewId="0" topLeftCell="B1">
      <pane ySplit="10" topLeftCell="A11" activePane="bottomLeft" state="frozen"/>
      <selection pane="topLeft" activeCell="A1" sqref="A1"/>
      <selection pane="bottomLeft" activeCell="A1" sqref="A1:M2"/>
    </sheetView>
  </sheetViews>
  <sheetFormatPr defaultColWidth="9.140625" defaultRowHeight="12.75"/>
  <cols>
    <col min="1" max="1" width="4.57421875" style="8" customWidth="1"/>
    <col min="2" max="2" width="18.8515625" style="8" customWidth="1"/>
    <col min="3" max="3" width="11.8515625" style="8" customWidth="1"/>
    <col min="4" max="4" width="11.7109375" style="8" customWidth="1"/>
    <col min="5" max="5" width="11.140625" style="8" customWidth="1"/>
    <col min="6" max="7" width="11.28125" style="8" customWidth="1"/>
    <col min="8" max="9" width="10.8515625" style="8" customWidth="1"/>
    <col min="10" max="10" width="11.140625" style="8" customWidth="1"/>
    <col min="11" max="12" width="9.7109375" style="8" customWidth="1"/>
    <col min="13" max="13" width="10.00390625" style="8" customWidth="1"/>
    <col min="14" max="16" width="9.7109375" style="8" customWidth="1"/>
    <col min="17" max="17" width="10.00390625" style="8" customWidth="1"/>
    <col min="18" max="18" width="10.140625" style="15" customWidth="1"/>
    <col min="19" max="19" width="10.00390625" style="8" customWidth="1"/>
    <col min="20" max="20" width="9.7109375" style="8" bestFit="1" customWidth="1"/>
    <col min="21" max="21" width="12.00390625" style="8" customWidth="1"/>
    <col min="22" max="22" width="10.7109375" style="8" customWidth="1"/>
    <col min="23" max="23" width="11.140625" style="8" customWidth="1"/>
    <col min="24" max="24" width="10.00390625" style="8" customWidth="1"/>
    <col min="25" max="28" width="9.57421875" style="8" bestFit="1" customWidth="1"/>
    <col min="29" max="29" width="10.8515625" style="8" bestFit="1" customWidth="1"/>
    <col min="30" max="30" width="9.8515625" style="8" bestFit="1" customWidth="1"/>
    <col min="31" max="31" width="11.8515625" style="8" bestFit="1" customWidth="1"/>
    <col min="32" max="32" width="10.57421875" style="8" customWidth="1"/>
    <col min="33" max="35" width="9.57421875" style="8" bestFit="1" customWidth="1"/>
    <col min="36" max="36" width="10.28125" style="8" bestFit="1" customWidth="1"/>
    <col min="37" max="37" width="9.7109375" style="8" bestFit="1" customWidth="1"/>
    <col min="38" max="38" width="9.421875" style="8" bestFit="1" customWidth="1"/>
    <col min="39" max="16384" width="9.140625" style="8" customWidth="1"/>
  </cols>
  <sheetData>
    <row r="1" spans="1:38" ht="17.25">
      <c r="A1" s="112" t="s">
        <v>154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4"/>
      <c r="O1" s="5"/>
      <c r="P1" s="5"/>
      <c r="Q1" s="5"/>
      <c r="R1" s="5"/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7"/>
      <c r="AL1" s="7"/>
    </row>
    <row r="2" spans="1:38" ht="48" customHeight="1">
      <c r="A2" s="113" t="s">
        <v>196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7"/>
      <c r="O2" s="9"/>
      <c r="P2" s="9"/>
      <c r="Q2" s="9"/>
      <c r="R2" s="9"/>
      <c r="S2" s="9"/>
      <c r="T2" s="9"/>
      <c r="U2" s="9"/>
      <c r="V2" s="9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7"/>
      <c r="AL2" s="7"/>
    </row>
    <row r="3" spans="1:38" ht="13.5" customHeight="1">
      <c r="A3" s="7"/>
      <c r="B3" s="11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12"/>
      <c r="O3" s="7"/>
      <c r="P3" s="7"/>
      <c r="Q3" s="7"/>
      <c r="R3" s="103" t="s">
        <v>11</v>
      </c>
      <c r="S3" s="103"/>
      <c r="T3" s="7"/>
      <c r="U3" s="99"/>
      <c r="V3" s="99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</row>
    <row r="4" spans="1:38" ht="35.25" customHeight="1">
      <c r="A4" s="116" t="s">
        <v>186</v>
      </c>
      <c r="B4" s="117" t="s">
        <v>153</v>
      </c>
      <c r="C4" s="106" t="s">
        <v>128</v>
      </c>
      <c r="D4" s="107"/>
      <c r="E4" s="100" t="s">
        <v>129</v>
      </c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2"/>
      <c r="X4" s="102"/>
      <c r="Y4" s="102"/>
      <c r="Z4" s="102"/>
      <c r="AA4" s="102"/>
      <c r="AB4" s="102"/>
      <c r="AC4" s="102"/>
      <c r="AD4" s="102"/>
      <c r="AE4" s="102"/>
      <c r="AF4" s="102"/>
      <c r="AG4" s="102"/>
      <c r="AH4" s="102"/>
      <c r="AI4" s="102"/>
      <c r="AJ4" s="102"/>
      <c r="AK4" s="102"/>
      <c r="AL4" s="102"/>
    </row>
    <row r="5" spans="1:38" ht="27" customHeight="1">
      <c r="A5" s="116"/>
      <c r="B5" s="117"/>
      <c r="C5" s="108"/>
      <c r="D5" s="109"/>
      <c r="E5" s="79" t="s">
        <v>130</v>
      </c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1"/>
      <c r="U5" s="90" t="s">
        <v>131</v>
      </c>
      <c r="V5" s="91"/>
      <c r="W5" s="79" t="s">
        <v>132</v>
      </c>
      <c r="X5" s="80"/>
      <c r="Y5" s="80"/>
      <c r="Z5" s="80"/>
      <c r="AA5" s="80"/>
      <c r="AB5" s="81"/>
      <c r="AC5" s="79" t="s">
        <v>133</v>
      </c>
      <c r="AD5" s="80"/>
      <c r="AE5" s="80"/>
      <c r="AF5" s="80"/>
      <c r="AG5" s="80"/>
      <c r="AH5" s="81"/>
      <c r="AI5" s="86" t="s">
        <v>134</v>
      </c>
      <c r="AJ5" s="87"/>
      <c r="AK5" s="90" t="s">
        <v>135</v>
      </c>
      <c r="AL5" s="91"/>
    </row>
    <row r="6" spans="1:38" ht="12.75" customHeight="1">
      <c r="A6" s="116"/>
      <c r="B6" s="117"/>
      <c r="C6" s="108"/>
      <c r="D6" s="109"/>
      <c r="E6" s="96" t="s">
        <v>136</v>
      </c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8"/>
      <c r="U6" s="92"/>
      <c r="V6" s="93"/>
      <c r="W6" s="96" t="s">
        <v>136</v>
      </c>
      <c r="X6" s="97"/>
      <c r="Y6" s="97"/>
      <c r="Z6" s="97"/>
      <c r="AA6" s="97"/>
      <c r="AB6" s="98"/>
      <c r="AC6" s="86" t="s">
        <v>137</v>
      </c>
      <c r="AD6" s="87"/>
      <c r="AE6" s="86" t="s">
        <v>138</v>
      </c>
      <c r="AF6" s="114"/>
      <c r="AG6" s="114"/>
      <c r="AH6" s="87"/>
      <c r="AI6" s="104"/>
      <c r="AJ6" s="105"/>
      <c r="AK6" s="92"/>
      <c r="AL6" s="93"/>
    </row>
    <row r="7" spans="1:38" ht="30" customHeight="1">
      <c r="A7" s="116"/>
      <c r="B7" s="117"/>
      <c r="C7" s="108"/>
      <c r="D7" s="109"/>
      <c r="E7" s="79" t="s">
        <v>139</v>
      </c>
      <c r="F7" s="80"/>
      <c r="G7" s="80"/>
      <c r="H7" s="81"/>
      <c r="I7" s="82" t="s">
        <v>140</v>
      </c>
      <c r="J7" s="83"/>
      <c r="K7" s="82" t="s">
        <v>141</v>
      </c>
      <c r="L7" s="83"/>
      <c r="M7" s="82" t="s">
        <v>142</v>
      </c>
      <c r="N7" s="83"/>
      <c r="O7" s="82" t="s">
        <v>143</v>
      </c>
      <c r="P7" s="83"/>
      <c r="Q7" s="82" t="s">
        <v>144</v>
      </c>
      <c r="R7" s="83"/>
      <c r="S7" s="82" t="s">
        <v>145</v>
      </c>
      <c r="T7" s="83"/>
      <c r="U7" s="92"/>
      <c r="V7" s="93"/>
      <c r="W7" s="86" t="s">
        <v>146</v>
      </c>
      <c r="X7" s="87"/>
      <c r="Y7" s="86" t="s">
        <v>147</v>
      </c>
      <c r="Z7" s="87"/>
      <c r="AA7" s="73" t="s">
        <v>148</v>
      </c>
      <c r="AB7" s="74"/>
      <c r="AC7" s="104"/>
      <c r="AD7" s="105"/>
      <c r="AE7" s="88"/>
      <c r="AF7" s="115"/>
      <c r="AG7" s="115"/>
      <c r="AH7" s="89"/>
      <c r="AI7" s="104"/>
      <c r="AJ7" s="105"/>
      <c r="AK7" s="92"/>
      <c r="AL7" s="93"/>
    </row>
    <row r="8" spans="1:38" ht="102" customHeight="1">
      <c r="A8" s="116"/>
      <c r="B8" s="117"/>
      <c r="C8" s="110"/>
      <c r="D8" s="111"/>
      <c r="E8" s="77" t="s">
        <v>149</v>
      </c>
      <c r="F8" s="78"/>
      <c r="G8" s="77" t="s">
        <v>150</v>
      </c>
      <c r="H8" s="78"/>
      <c r="I8" s="84"/>
      <c r="J8" s="85"/>
      <c r="K8" s="84"/>
      <c r="L8" s="85"/>
      <c r="M8" s="84"/>
      <c r="N8" s="85"/>
      <c r="O8" s="84"/>
      <c r="P8" s="85"/>
      <c r="Q8" s="84"/>
      <c r="R8" s="85"/>
      <c r="S8" s="84"/>
      <c r="T8" s="85"/>
      <c r="U8" s="94"/>
      <c r="V8" s="95"/>
      <c r="W8" s="88"/>
      <c r="X8" s="89"/>
      <c r="Y8" s="88"/>
      <c r="Z8" s="89"/>
      <c r="AA8" s="75"/>
      <c r="AB8" s="76"/>
      <c r="AC8" s="88"/>
      <c r="AD8" s="89"/>
      <c r="AE8" s="79" t="s">
        <v>151</v>
      </c>
      <c r="AF8" s="81"/>
      <c r="AG8" s="79" t="s">
        <v>152</v>
      </c>
      <c r="AH8" s="81"/>
      <c r="AI8" s="88"/>
      <c r="AJ8" s="89"/>
      <c r="AK8" s="94"/>
      <c r="AL8" s="95"/>
    </row>
    <row r="9" spans="1:38" ht="63" customHeight="1">
      <c r="A9" s="116"/>
      <c r="B9" s="117"/>
      <c r="C9" s="44" t="s">
        <v>12</v>
      </c>
      <c r="D9" s="44" t="s">
        <v>13</v>
      </c>
      <c r="E9" s="57" t="s">
        <v>12</v>
      </c>
      <c r="F9" s="44" t="s">
        <v>13</v>
      </c>
      <c r="G9" s="57" t="s">
        <v>12</v>
      </c>
      <c r="H9" s="44" t="s">
        <v>13</v>
      </c>
      <c r="I9" s="57" t="s">
        <v>12</v>
      </c>
      <c r="J9" s="44" t="s">
        <v>13</v>
      </c>
      <c r="K9" s="57" t="s">
        <v>12</v>
      </c>
      <c r="L9" s="44" t="s">
        <v>13</v>
      </c>
      <c r="M9" s="57" t="s">
        <v>12</v>
      </c>
      <c r="N9" s="44" t="s">
        <v>13</v>
      </c>
      <c r="O9" s="57" t="s">
        <v>12</v>
      </c>
      <c r="P9" s="44" t="s">
        <v>13</v>
      </c>
      <c r="Q9" s="57" t="s">
        <v>12</v>
      </c>
      <c r="R9" s="58" t="s">
        <v>13</v>
      </c>
      <c r="S9" s="57" t="s">
        <v>12</v>
      </c>
      <c r="T9" s="44" t="s">
        <v>13</v>
      </c>
      <c r="U9" s="57" t="s">
        <v>12</v>
      </c>
      <c r="V9" s="44" t="s">
        <v>13</v>
      </c>
      <c r="W9" s="57" t="s">
        <v>12</v>
      </c>
      <c r="X9" s="44" t="s">
        <v>13</v>
      </c>
      <c r="Y9" s="57" t="s">
        <v>12</v>
      </c>
      <c r="Z9" s="44" t="s">
        <v>13</v>
      </c>
      <c r="AA9" s="57" t="s">
        <v>12</v>
      </c>
      <c r="AB9" s="44" t="s">
        <v>13</v>
      </c>
      <c r="AC9" s="57" t="s">
        <v>12</v>
      </c>
      <c r="AD9" s="44" t="s">
        <v>13</v>
      </c>
      <c r="AE9" s="57" t="s">
        <v>12</v>
      </c>
      <c r="AF9" s="44" t="s">
        <v>13</v>
      </c>
      <c r="AG9" s="57" t="s">
        <v>12</v>
      </c>
      <c r="AH9" s="44" t="s">
        <v>13</v>
      </c>
      <c r="AI9" s="57" t="s">
        <v>12</v>
      </c>
      <c r="AJ9" s="44" t="s">
        <v>13</v>
      </c>
      <c r="AK9" s="57" t="s">
        <v>12</v>
      </c>
      <c r="AL9" s="44" t="s">
        <v>13</v>
      </c>
    </row>
    <row r="10" spans="1:38" ht="13.5">
      <c r="A10" s="47"/>
      <c r="B10" s="48">
        <v>1</v>
      </c>
      <c r="C10" s="48">
        <v>2</v>
      </c>
      <c r="D10" s="48">
        <v>3</v>
      </c>
      <c r="E10" s="49">
        <v>4</v>
      </c>
      <c r="F10" s="48">
        <v>5</v>
      </c>
      <c r="G10" s="48">
        <v>6</v>
      </c>
      <c r="H10" s="48">
        <v>7</v>
      </c>
      <c r="I10" s="48">
        <v>8</v>
      </c>
      <c r="J10" s="48">
        <v>9</v>
      </c>
      <c r="K10" s="48">
        <v>10</v>
      </c>
      <c r="L10" s="48">
        <v>11</v>
      </c>
      <c r="M10" s="48">
        <v>12</v>
      </c>
      <c r="N10" s="48">
        <v>13</v>
      </c>
      <c r="O10" s="48">
        <v>14</v>
      </c>
      <c r="P10" s="48">
        <v>15</v>
      </c>
      <c r="Q10" s="48">
        <v>16</v>
      </c>
      <c r="R10" s="59">
        <v>17</v>
      </c>
      <c r="S10" s="48">
        <v>18</v>
      </c>
      <c r="T10" s="48">
        <v>19</v>
      </c>
      <c r="U10" s="48">
        <v>20</v>
      </c>
      <c r="V10" s="48">
        <v>21</v>
      </c>
      <c r="W10" s="49">
        <v>22</v>
      </c>
      <c r="X10" s="48">
        <v>23</v>
      </c>
      <c r="Y10" s="48">
        <v>24</v>
      </c>
      <c r="Z10" s="48">
        <v>25</v>
      </c>
      <c r="AA10" s="48">
        <v>26</v>
      </c>
      <c r="AB10" s="48">
        <v>27</v>
      </c>
      <c r="AC10" s="48">
        <v>28</v>
      </c>
      <c r="AD10" s="48">
        <v>29</v>
      </c>
      <c r="AE10" s="48">
        <v>30</v>
      </c>
      <c r="AF10" s="48">
        <v>31</v>
      </c>
      <c r="AG10" s="48">
        <v>32</v>
      </c>
      <c r="AH10" s="48">
        <v>33</v>
      </c>
      <c r="AI10" s="48">
        <v>34</v>
      </c>
      <c r="AJ10" s="48">
        <v>35</v>
      </c>
      <c r="AK10" s="48">
        <v>36</v>
      </c>
      <c r="AL10" s="48">
        <v>37</v>
      </c>
    </row>
    <row r="11" spans="1:38" s="13" customFormat="1" ht="11.25" customHeight="1">
      <c r="A11" s="47">
        <v>1</v>
      </c>
      <c r="B11" s="1" t="s">
        <v>14</v>
      </c>
      <c r="C11" s="56">
        <f>U11+AK11-Sheet2!AW9</f>
        <v>362510.82</v>
      </c>
      <c r="D11" s="56">
        <f aca="true" t="shared" si="0" ref="D11:D42">V11+AL11-AJ11</f>
        <v>323584.696</v>
      </c>
      <c r="E11" s="54">
        <v>55580.01</v>
      </c>
      <c r="F11" s="54">
        <v>49730.418</v>
      </c>
      <c r="G11" s="54">
        <v>14120.01</v>
      </c>
      <c r="H11" s="54">
        <v>10724.977</v>
      </c>
      <c r="I11" s="54">
        <v>229024.05</v>
      </c>
      <c r="J11" s="54">
        <v>202966.155</v>
      </c>
      <c r="K11" s="54">
        <v>0</v>
      </c>
      <c r="L11" s="54">
        <v>0</v>
      </c>
      <c r="M11" s="54">
        <v>2080.01</v>
      </c>
      <c r="N11" s="54">
        <v>1824.5</v>
      </c>
      <c r="O11" s="54">
        <v>2100</v>
      </c>
      <c r="P11" s="54">
        <v>1265</v>
      </c>
      <c r="Q11" s="54">
        <v>12400.02</v>
      </c>
      <c r="R11" s="54">
        <v>11901</v>
      </c>
      <c r="S11" s="54">
        <v>700.0001</v>
      </c>
      <c r="T11" s="54">
        <v>283.4</v>
      </c>
      <c r="U11" s="2">
        <f>E11+G11+I11+K11+M11+O11+Q11+S11+AI11</f>
        <v>333004.10010000004</v>
      </c>
      <c r="V11" s="2">
        <f aca="true" t="shared" si="1" ref="V11:V74">F11+H11+J11+L11+N11+P11+R11+T11+AJ11</f>
        <v>295684.25</v>
      </c>
      <c r="W11" s="70">
        <v>156500.02</v>
      </c>
      <c r="X11" s="70">
        <v>77140.076</v>
      </c>
      <c r="Y11" s="70">
        <v>0</v>
      </c>
      <c r="Z11" s="70">
        <v>0</v>
      </c>
      <c r="AA11" s="70">
        <v>0</v>
      </c>
      <c r="AB11" s="70">
        <v>0</v>
      </c>
      <c r="AC11" s="70">
        <v>0</v>
      </c>
      <c r="AD11" s="70">
        <v>-7191.66</v>
      </c>
      <c r="AE11" s="70">
        <v>-109993.3</v>
      </c>
      <c r="AF11" s="70">
        <v>-25059.17</v>
      </c>
      <c r="AG11" s="70">
        <v>0</v>
      </c>
      <c r="AH11" s="70">
        <v>0</v>
      </c>
      <c r="AI11" s="71">
        <v>17000</v>
      </c>
      <c r="AJ11" s="71">
        <v>16988.8</v>
      </c>
      <c r="AK11" s="2">
        <f>AG11++AE11+AC11+AA11+Y11+W11</f>
        <v>46506.71999999999</v>
      </c>
      <c r="AL11" s="2">
        <f>AH11++AF11+AD11+AB11+Z11+X11</f>
        <v>44889.246</v>
      </c>
    </row>
    <row r="12" spans="1:38" s="13" customFormat="1" ht="11.25" customHeight="1">
      <c r="A12" s="47">
        <v>2</v>
      </c>
      <c r="B12" s="1" t="s">
        <v>15</v>
      </c>
      <c r="C12" s="56">
        <f>U12+AK12-Sheet2!AW10</f>
        <v>29019.239999999998</v>
      </c>
      <c r="D12" s="56">
        <f t="shared" si="0"/>
        <v>26730.825999999997</v>
      </c>
      <c r="E12" s="54">
        <v>12602.21</v>
      </c>
      <c r="F12" s="54">
        <v>12548.603</v>
      </c>
      <c r="G12" s="54">
        <v>2493.31</v>
      </c>
      <c r="H12" s="54">
        <v>2375.66</v>
      </c>
      <c r="I12" s="54">
        <v>7879.61</v>
      </c>
      <c r="J12" s="54">
        <v>6290.263</v>
      </c>
      <c r="K12" s="54">
        <v>0</v>
      </c>
      <c r="L12" s="54">
        <v>0</v>
      </c>
      <c r="M12" s="54">
        <v>0</v>
      </c>
      <c r="N12" s="54">
        <v>0</v>
      </c>
      <c r="O12" s="54">
        <v>0</v>
      </c>
      <c r="P12" s="54">
        <v>0</v>
      </c>
      <c r="Q12" s="54">
        <v>1200</v>
      </c>
      <c r="R12" s="54">
        <v>1117</v>
      </c>
      <c r="S12" s="54">
        <v>215</v>
      </c>
      <c r="T12" s="54">
        <v>11.1</v>
      </c>
      <c r="U12" s="2">
        <f aca="true" t="shared" si="2" ref="U12:V75">E12+G12+I12+K12+M12+O12+Q12+S12+AI12</f>
        <v>28790.129999999997</v>
      </c>
      <c r="V12" s="2">
        <f t="shared" si="1"/>
        <v>26502.625999999997</v>
      </c>
      <c r="W12" s="70">
        <v>12348.21</v>
      </c>
      <c r="X12" s="70">
        <v>4388.2</v>
      </c>
      <c r="Y12" s="70">
        <v>0</v>
      </c>
      <c r="Z12" s="70">
        <v>0</v>
      </c>
      <c r="AA12" s="70">
        <v>0</v>
      </c>
      <c r="AB12" s="70">
        <v>0</v>
      </c>
      <c r="AC12" s="70">
        <v>0</v>
      </c>
      <c r="AD12" s="70">
        <v>0</v>
      </c>
      <c r="AE12" s="70">
        <v>-7719.1</v>
      </c>
      <c r="AF12" s="70">
        <v>0</v>
      </c>
      <c r="AG12" s="70">
        <v>0</v>
      </c>
      <c r="AH12" s="70">
        <v>0</v>
      </c>
      <c r="AI12" s="71">
        <v>4400</v>
      </c>
      <c r="AJ12" s="71">
        <v>4160</v>
      </c>
      <c r="AK12" s="2">
        <f aca="true" t="shared" si="3" ref="AK12:AK75">AG12++AE12+AC12+AA12+Y12+W12</f>
        <v>4629.109999999999</v>
      </c>
      <c r="AL12" s="2">
        <f aca="true" t="shared" si="4" ref="AL12:AL75">AH12++AF12+AD12+AB12+Z12+X12</f>
        <v>4388.2</v>
      </c>
    </row>
    <row r="13" spans="1:38" s="13" customFormat="1" ht="11.25" customHeight="1">
      <c r="A13" s="47">
        <v>3</v>
      </c>
      <c r="B13" s="1" t="s">
        <v>16</v>
      </c>
      <c r="C13" s="56">
        <f>U13+AK13-Sheet2!AW11</f>
        <v>5634.230100000001</v>
      </c>
      <c r="D13" s="56">
        <f t="shared" si="0"/>
        <v>3830.766</v>
      </c>
      <c r="E13" s="54">
        <v>3120</v>
      </c>
      <c r="F13" s="54">
        <v>3030.2</v>
      </c>
      <c r="G13" s="54">
        <v>710</v>
      </c>
      <c r="H13" s="54">
        <v>696</v>
      </c>
      <c r="I13" s="54">
        <v>700.0301</v>
      </c>
      <c r="J13" s="54">
        <v>523.6</v>
      </c>
      <c r="K13" s="54">
        <v>0</v>
      </c>
      <c r="L13" s="54">
        <v>0</v>
      </c>
      <c r="M13" s="54">
        <v>0</v>
      </c>
      <c r="N13" s="54">
        <v>0</v>
      </c>
      <c r="O13" s="54">
        <v>0</v>
      </c>
      <c r="P13" s="54">
        <v>0</v>
      </c>
      <c r="Q13" s="54">
        <v>100</v>
      </c>
      <c r="R13" s="54">
        <v>40</v>
      </c>
      <c r="S13" s="54">
        <v>0</v>
      </c>
      <c r="T13" s="54">
        <v>0</v>
      </c>
      <c r="U13" s="2">
        <f t="shared" si="2"/>
        <v>5330.0301</v>
      </c>
      <c r="V13" s="2">
        <f t="shared" si="1"/>
        <v>4289.8</v>
      </c>
      <c r="W13" s="70">
        <v>9004.2</v>
      </c>
      <c r="X13" s="70">
        <v>252.017</v>
      </c>
      <c r="Y13" s="70">
        <v>0</v>
      </c>
      <c r="Z13" s="70">
        <v>0</v>
      </c>
      <c r="AA13" s="70">
        <v>0</v>
      </c>
      <c r="AB13" s="70">
        <v>0</v>
      </c>
      <c r="AC13" s="70">
        <v>0</v>
      </c>
      <c r="AD13" s="70">
        <v>-711.051</v>
      </c>
      <c r="AE13" s="70">
        <v>-8000</v>
      </c>
      <c r="AF13" s="70">
        <v>0</v>
      </c>
      <c r="AG13" s="70">
        <v>0</v>
      </c>
      <c r="AH13" s="70">
        <v>0</v>
      </c>
      <c r="AI13" s="71">
        <v>700</v>
      </c>
      <c r="AJ13" s="71">
        <v>0</v>
      </c>
      <c r="AK13" s="2">
        <f t="shared" si="3"/>
        <v>1004.2000000000007</v>
      </c>
      <c r="AL13" s="2">
        <f t="shared" si="4"/>
        <v>-459.03400000000005</v>
      </c>
    </row>
    <row r="14" spans="1:38" s="13" customFormat="1" ht="11.25" customHeight="1">
      <c r="A14" s="47">
        <v>4</v>
      </c>
      <c r="B14" s="1" t="s">
        <v>17</v>
      </c>
      <c r="C14" s="56">
        <f>U14+AK14-Sheet2!AW12</f>
        <v>15660.260000000002</v>
      </c>
      <c r="D14" s="56">
        <f t="shared" si="0"/>
        <v>14024.738</v>
      </c>
      <c r="E14" s="54">
        <v>8060.01</v>
      </c>
      <c r="F14" s="54">
        <v>7787.388</v>
      </c>
      <c r="G14" s="54">
        <v>1700</v>
      </c>
      <c r="H14" s="54">
        <v>1608.75</v>
      </c>
      <c r="I14" s="54">
        <v>2376.93</v>
      </c>
      <c r="J14" s="54">
        <v>1978.6</v>
      </c>
      <c r="K14" s="54">
        <v>0</v>
      </c>
      <c r="L14" s="54">
        <v>0</v>
      </c>
      <c r="M14" s="54">
        <v>0</v>
      </c>
      <c r="N14" s="54">
        <v>0</v>
      </c>
      <c r="O14" s="54">
        <v>1400.01</v>
      </c>
      <c r="P14" s="54">
        <v>1250</v>
      </c>
      <c r="Q14" s="54">
        <v>1000</v>
      </c>
      <c r="R14" s="54">
        <v>1000</v>
      </c>
      <c r="S14" s="54">
        <v>30</v>
      </c>
      <c r="T14" s="54">
        <v>0</v>
      </c>
      <c r="U14" s="2">
        <f t="shared" si="2"/>
        <v>15316.95</v>
      </c>
      <c r="V14" s="2">
        <f t="shared" si="1"/>
        <v>13874.738</v>
      </c>
      <c r="W14" s="70">
        <v>2793.31</v>
      </c>
      <c r="X14" s="70">
        <v>400</v>
      </c>
      <c r="Y14" s="70">
        <v>0</v>
      </c>
      <c r="Z14" s="70">
        <v>0</v>
      </c>
      <c r="AA14" s="70">
        <v>0</v>
      </c>
      <c r="AB14" s="70">
        <v>0</v>
      </c>
      <c r="AC14" s="70">
        <v>-1000</v>
      </c>
      <c r="AD14" s="70">
        <v>0</v>
      </c>
      <c r="AE14" s="70">
        <v>-700</v>
      </c>
      <c r="AF14" s="70">
        <v>0</v>
      </c>
      <c r="AG14" s="70">
        <v>0</v>
      </c>
      <c r="AH14" s="70">
        <v>0</v>
      </c>
      <c r="AI14" s="71">
        <v>750</v>
      </c>
      <c r="AJ14" s="71">
        <v>250</v>
      </c>
      <c r="AK14" s="2">
        <f t="shared" si="3"/>
        <v>1093.31</v>
      </c>
      <c r="AL14" s="2">
        <f t="shared" si="4"/>
        <v>400</v>
      </c>
    </row>
    <row r="15" spans="1:38" s="13" customFormat="1" ht="11.25" customHeight="1">
      <c r="A15" s="47">
        <v>5</v>
      </c>
      <c r="B15" s="1" t="s">
        <v>18</v>
      </c>
      <c r="C15" s="56">
        <f>U15+AK15-Sheet2!AW13</f>
        <v>19701.510000000002</v>
      </c>
      <c r="D15" s="56">
        <f t="shared" si="0"/>
        <v>15940.025000000001</v>
      </c>
      <c r="E15" s="54">
        <v>11512.5</v>
      </c>
      <c r="F15" s="54">
        <v>10944.425</v>
      </c>
      <c r="G15" s="54">
        <v>2800</v>
      </c>
      <c r="H15" s="54">
        <v>2455</v>
      </c>
      <c r="I15" s="54">
        <v>2140.01</v>
      </c>
      <c r="J15" s="54">
        <v>1132.6</v>
      </c>
      <c r="K15" s="54">
        <v>0</v>
      </c>
      <c r="L15" s="54">
        <v>0</v>
      </c>
      <c r="M15" s="54">
        <v>0</v>
      </c>
      <c r="N15" s="54">
        <v>0</v>
      </c>
      <c r="O15" s="54">
        <v>770</v>
      </c>
      <c r="P15" s="54">
        <v>751</v>
      </c>
      <c r="Q15" s="54">
        <v>1377.2</v>
      </c>
      <c r="R15" s="54">
        <v>1177</v>
      </c>
      <c r="S15" s="54">
        <v>0</v>
      </c>
      <c r="T15" s="54">
        <v>0</v>
      </c>
      <c r="U15" s="2">
        <f t="shared" si="2"/>
        <v>19699.710000000003</v>
      </c>
      <c r="V15" s="2">
        <f t="shared" si="1"/>
        <v>16460.025</v>
      </c>
      <c r="W15" s="70">
        <v>2101.8</v>
      </c>
      <c r="X15" s="70">
        <v>0</v>
      </c>
      <c r="Y15" s="70">
        <v>0</v>
      </c>
      <c r="Z15" s="70">
        <v>0</v>
      </c>
      <c r="AA15" s="70">
        <v>0</v>
      </c>
      <c r="AB15" s="70">
        <v>0</v>
      </c>
      <c r="AC15" s="70">
        <v>0</v>
      </c>
      <c r="AD15" s="70">
        <v>0</v>
      </c>
      <c r="AE15" s="70">
        <v>-1000</v>
      </c>
      <c r="AF15" s="70">
        <v>-520</v>
      </c>
      <c r="AG15" s="70">
        <v>0</v>
      </c>
      <c r="AH15" s="70">
        <v>0</v>
      </c>
      <c r="AI15" s="71">
        <v>1100</v>
      </c>
      <c r="AJ15" s="71">
        <v>0</v>
      </c>
      <c r="AK15" s="2">
        <f t="shared" si="3"/>
        <v>1101.8000000000002</v>
      </c>
      <c r="AL15" s="2">
        <f t="shared" si="4"/>
        <v>-520</v>
      </c>
    </row>
    <row r="16" spans="1:38" s="13" customFormat="1" ht="11.25" customHeight="1">
      <c r="A16" s="47">
        <v>6</v>
      </c>
      <c r="B16" s="1" t="s">
        <v>19</v>
      </c>
      <c r="C16" s="56">
        <f>U16+AK16-Sheet2!AW14</f>
        <v>39765.72</v>
      </c>
      <c r="D16" s="56">
        <f t="shared" si="0"/>
        <v>35985.672</v>
      </c>
      <c r="E16" s="54">
        <v>15650</v>
      </c>
      <c r="F16" s="54">
        <v>15546.39</v>
      </c>
      <c r="G16" s="54">
        <v>3214</v>
      </c>
      <c r="H16" s="54">
        <v>3210.242</v>
      </c>
      <c r="I16" s="54">
        <v>4312.01</v>
      </c>
      <c r="J16" s="54">
        <v>3105.9</v>
      </c>
      <c r="K16" s="54">
        <v>0</v>
      </c>
      <c r="L16" s="54">
        <v>0</v>
      </c>
      <c r="M16" s="54">
        <v>0</v>
      </c>
      <c r="N16" s="54">
        <v>0</v>
      </c>
      <c r="O16" s="54">
        <v>250.01</v>
      </c>
      <c r="P16" s="54">
        <v>250</v>
      </c>
      <c r="Q16" s="54">
        <v>1650</v>
      </c>
      <c r="R16" s="54">
        <v>1620</v>
      </c>
      <c r="S16" s="54">
        <v>243</v>
      </c>
      <c r="T16" s="54">
        <v>10</v>
      </c>
      <c r="U16" s="2">
        <f t="shared" si="2"/>
        <v>26954.52</v>
      </c>
      <c r="V16" s="2">
        <f t="shared" si="1"/>
        <v>23742.532</v>
      </c>
      <c r="W16" s="70">
        <v>30646.7</v>
      </c>
      <c r="X16" s="70">
        <v>12313.89</v>
      </c>
      <c r="Y16" s="70">
        <v>0</v>
      </c>
      <c r="Z16" s="70">
        <v>0</v>
      </c>
      <c r="AA16" s="70">
        <v>0</v>
      </c>
      <c r="AB16" s="70">
        <v>0</v>
      </c>
      <c r="AC16" s="70">
        <v>0</v>
      </c>
      <c r="AD16" s="70">
        <v>0</v>
      </c>
      <c r="AE16" s="70">
        <v>-16200</v>
      </c>
      <c r="AF16" s="70">
        <v>-70.75</v>
      </c>
      <c r="AG16" s="70">
        <v>0</v>
      </c>
      <c r="AH16" s="70">
        <v>0</v>
      </c>
      <c r="AI16" s="71">
        <v>1635.5</v>
      </c>
      <c r="AJ16" s="71">
        <v>0</v>
      </c>
      <c r="AK16" s="2">
        <f t="shared" si="3"/>
        <v>14446.7</v>
      </c>
      <c r="AL16" s="2">
        <f t="shared" si="4"/>
        <v>12243.14</v>
      </c>
    </row>
    <row r="17" spans="1:38" ht="11.25" customHeight="1">
      <c r="A17" s="47">
        <v>7</v>
      </c>
      <c r="B17" s="1" t="s">
        <v>20</v>
      </c>
      <c r="C17" s="56">
        <f>U17+AK17-Sheet2!AW15</f>
        <v>15196.470000000001</v>
      </c>
      <c r="D17" s="56">
        <f t="shared" si="0"/>
        <v>14193.586</v>
      </c>
      <c r="E17" s="54">
        <v>7880.01</v>
      </c>
      <c r="F17" s="54">
        <v>7080.755</v>
      </c>
      <c r="G17" s="54">
        <v>1779.11</v>
      </c>
      <c r="H17" s="54">
        <v>1775.1</v>
      </c>
      <c r="I17" s="54">
        <v>2820.02</v>
      </c>
      <c r="J17" s="54">
        <v>1702.876</v>
      </c>
      <c r="K17" s="54">
        <v>0</v>
      </c>
      <c r="L17" s="54">
        <v>0</v>
      </c>
      <c r="M17" s="54">
        <v>0</v>
      </c>
      <c r="N17" s="54">
        <v>0</v>
      </c>
      <c r="O17" s="54">
        <v>1600</v>
      </c>
      <c r="P17" s="54">
        <v>1464.8</v>
      </c>
      <c r="Q17" s="54">
        <v>300.01</v>
      </c>
      <c r="R17" s="54">
        <v>300</v>
      </c>
      <c r="S17" s="54">
        <v>1700</v>
      </c>
      <c r="T17" s="54">
        <v>102</v>
      </c>
      <c r="U17" s="2">
        <f t="shared" si="2"/>
        <v>16079.150000000001</v>
      </c>
      <c r="V17" s="2">
        <f t="shared" si="1"/>
        <v>13581.530999999999</v>
      </c>
      <c r="W17" s="70">
        <v>34617.32</v>
      </c>
      <c r="X17" s="70">
        <v>3870</v>
      </c>
      <c r="Y17" s="70">
        <v>0</v>
      </c>
      <c r="Z17" s="70">
        <v>0</v>
      </c>
      <c r="AA17" s="70">
        <v>0</v>
      </c>
      <c r="AB17" s="70">
        <v>0</v>
      </c>
      <c r="AC17" s="70">
        <v>0</v>
      </c>
      <c r="AD17" s="70">
        <v>0</v>
      </c>
      <c r="AE17" s="70">
        <v>-34000</v>
      </c>
      <c r="AF17" s="70">
        <v>-2101.945</v>
      </c>
      <c r="AG17" s="70">
        <v>0</v>
      </c>
      <c r="AH17" s="70">
        <v>0</v>
      </c>
      <c r="AI17" s="71">
        <v>0</v>
      </c>
      <c r="AJ17" s="71">
        <v>1156</v>
      </c>
      <c r="AK17" s="2">
        <f t="shared" si="3"/>
        <v>617.3199999999997</v>
      </c>
      <c r="AL17" s="2">
        <f t="shared" si="4"/>
        <v>1768.0549999999998</v>
      </c>
    </row>
    <row r="18" spans="1:38" ht="11.25" customHeight="1">
      <c r="A18" s="47">
        <v>8</v>
      </c>
      <c r="B18" s="1" t="s">
        <v>21</v>
      </c>
      <c r="C18" s="56">
        <f>U18+AK18-Sheet2!AW16</f>
        <v>22309.03</v>
      </c>
      <c r="D18" s="56">
        <f t="shared" si="0"/>
        <v>18569.772</v>
      </c>
      <c r="E18" s="54">
        <v>12087.21</v>
      </c>
      <c r="F18" s="54">
        <v>11947.673</v>
      </c>
      <c r="G18" s="54">
        <v>2313.81</v>
      </c>
      <c r="H18" s="54">
        <v>2174.583</v>
      </c>
      <c r="I18" s="54">
        <v>3994.8</v>
      </c>
      <c r="J18" s="54">
        <v>2763.1</v>
      </c>
      <c r="K18" s="54">
        <v>0</v>
      </c>
      <c r="L18" s="54">
        <v>0</v>
      </c>
      <c r="M18" s="54">
        <v>0</v>
      </c>
      <c r="N18" s="54">
        <v>0</v>
      </c>
      <c r="O18" s="54">
        <v>850</v>
      </c>
      <c r="P18" s="54">
        <v>847</v>
      </c>
      <c r="Q18" s="54">
        <v>1500</v>
      </c>
      <c r="R18" s="54">
        <v>1430.5</v>
      </c>
      <c r="S18" s="54">
        <v>0</v>
      </c>
      <c r="T18" s="54">
        <v>0</v>
      </c>
      <c r="U18" s="2">
        <f t="shared" si="2"/>
        <v>22245.82</v>
      </c>
      <c r="V18" s="2">
        <f t="shared" si="1"/>
        <v>19162.856</v>
      </c>
      <c r="W18" s="70">
        <v>9163.21</v>
      </c>
      <c r="X18" s="70">
        <v>249.876</v>
      </c>
      <c r="Y18" s="70">
        <v>0</v>
      </c>
      <c r="Z18" s="70">
        <v>0</v>
      </c>
      <c r="AA18" s="70">
        <v>0</v>
      </c>
      <c r="AB18" s="70">
        <v>0</v>
      </c>
      <c r="AC18" s="70">
        <v>0</v>
      </c>
      <c r="AD18" s="70">
        <v>0</v>
      </c>
      <c r="AE18" s="70">
        <v>-7600</v>
      </c>
      <c r="AF18" s="70">
        <v>-842.96</v>
      </c>
      <c r="AG18" s="70">
        <v>0</v>
      </c>
      <c r="AH18" s="70">
        <v>0</v>
      </c>
      <c r="AI18" s="71">
        <v>1500</v>
      </c>
      <c r="AJ18" s="71">
        <v>0</v>
      </c>
      <c r="AK18" s="2">
        <f t="shared" si="3"/>
        <v>1563.2099999999991</v>
      </c>
      <c r="AL18" s="2">
        <f t="shared" si="4"/>
        <v>-593.0840000000001</v>
      </c>
    </row>
    <row r="19" spans="1:38" ht="11.25" customHeight="1">
      <c r="A19" s="47">
        <v>9</v>
      </c>
      <c r="B19" s="1" t="s">
        <v>22</v>
      </c>
      <c r="C19" s="56">
        <f>U19+AK19-Sheet2!AW17</f>
        <v>16807.31</v>
      </c>
      <c r="D19" s="56">
        <f t="shared" si="0"/>
        <v>15049.0916</v>
      </c>
      <c r="E19" s="54">
        <v>8042.5</v>
      </c>
      <c r="F19" s="54">
        <v>7476.156</v>
      </c>
      <c r="G19" s="54">
        <v>2130</v>
      </c>
      <c r="H19" s="54">
        <v>1858.209</v>
      </c>
      <c r="I19" s="54">
        <v>3126.31</v>
      </c>
      <c r="J19" s="54">
        <v>1122.162</v>
      </c>
      <c r="K19" s="54">
        <v>0</v>
      </c>
      <c r="L19" s="54">
        <v>0</v>
      </c>
      <c r="M19" s="54">
        <v>0</v>
      </c>
      <c r="N19" s="54">
        <v>0</v>
      </c>
      <c r="O19" s="54">
        <v>0</v>
      </c>
      <c r="P19" s="54">
        <v>0</v>
      </c>
      <c r="Q19" s="54">
        <v>750</v>
      </c>
      <c r="R19" s="54">
        <v>740</v>
      </c>
      <c r="S19" s="54">
        <v>11</v>
      </c>
      <c r="T19" s="54">
        <v>0</v>
      </c>
      <c r="U19" s="2">
        <f t="shared" si="2"/>
        <v>16541.61</v>
      </c>
      <c r="V19" s="2">
        <f t="shared" si="1"/>
        <v>14783.351</v>
      </c>
      <c r="W19" s="70">
        <v>5665.7</v>
      </c>
      <c r="X19" s="70">
        <v>4920</v>
      </c>
      <c r="Y19" s="70">
        <v>0</v>
      </c>
      <c r="Z19" s="70">
        <v>0</v>
      </c>
      <c r="AA19" s="70">
        <v>0</v>
      </c>
      <c r="AB19" s="70">
        <v>0</v>
      </c>
      <c r="AC19" s="70">
        <v>0</v>
      </c>
      <c r="AD19" s="70">
        <v>0</v>
      </c>
      <c r="AE19" s="70">
        <v>-2918.2</v>
      </c>
      <c r="AF19" s="70">
        <v>-1067.4354</v>
      </c>
      <c r="AG19" s="70">
        <v>0</v>
      </c>
      <c r="AH19" s="70">
        <v>0</v>
      </c>
      <c r="AI19" s="71">
        <v>2481.8</v>
      </c>
      <c r="AJ19" s="71">
        <v>3586.824</v>
      </c>
      <c r="AK19" s="2">
        <f t="shared" si="3"/>
        <v>2747.5</v>
      </c>
      <c r="AL19" s="2">
        <f t="shared" si="4"/>
        <v>3852.5645999999997</v>
      </c>
    </row>
    <row r="20" spans="1:38" ht="11.25" customHeight="1">
      <c r="A20" s="47">
        <v>10</v>
      </c>
      <c r="B20" s="1" t="s">
        <v>23</v>
      </c>
      <c r="C20" s="56">
        <f>U20+AK20-Sheet2!AW18</f>
        <v>81415.09999999999</v>
      </c>
      <c r="D20" s="56">
        <f t="shared" si="0"/>
        <v>67562.166</v>
      </c>
      <c r="E20" s="54">
        <v>19180</v>
      </c>
      <c r="F20" s="54">
        <v>16317.166</v>
      </c>
      <c r="G20" s="54">
        <v>3740</v>
      </c>
      <c r="H20" s="54">
        <v>3214.624</v>
      </c>
      <c r="I20" s="54">
        <v>24480.01</v>
      </c>
      <c r="J20" s="54">
        <v>15110.804</v>
      </c>
      <c r="K20" s="54">
        <v>0</v>
      </c>
      <c r="L20" s="54">
        <v>0</v>
      </c>
      <c r="M20" s="54">
        <v>0</v>
      </c>
      <c r="N20" s="54">
        <v>0</v>
      </c>
      <c r="O20" s="54">
        <v>0</v>
      </c>
      <c r="P20" s="54">
        <v>0</v>
      </c>
      <c r="Q20" s="54">
        <v>6500</v>
      </c>
      <c r="R20" s="54">
        <v>6500</v>
      </c>
      <c r="S20" s="54">
        <v>1400</v>
      </c>
      <c r="T20" s="54">
        <v>863</v>
      </c>
      <c r="U20" s="2">
        <f t="shared" si="2"/>
        <v>69100.01</v>
      </c>
      <c r="V20" s="2">
        <f t="shared" si="1"/>
        <v>55290.277</v>
      </c>
      <c r="W20" s="70">
        <v>36493.92</v>
      </c>
      <c r="X20" s="70">
        <v>35978.611</v>
      </c>
      <c r="Y20" s="70">
        <v>0</v>
      </c>
      <c r="Z20" s="70">
        <v>0</v>
      </c>
      <c r="AA20" s="70">
        <v>0</v>
      </c>
      <c r="AB20" s="70">
        <v>0</v>
      </c>
      <c r="AC20" s="70">
        <v>-2260.02</v>
      </c>
      <c r="AD20" s="70">
        <v>-2260</v>
      </c>
      <c r="AE20" s="70">
        <v>-8118.81</v>
      </c>
      <c r="AF20" s="70">
        <v>-8162.039</v>
      </c>
      <c r="AG20" s="70">
        <v>0</v>
      </c>
      <c r="AH20" s="70">
        <v>0</v>
      </c>
      <c r="AI20" s="71">
        <v>13800</v>
      </c>
      <c r="AJ20" s="71">
        <v>13284.683</v>
      </c>
      <c r="AK20" s="2">
        <f t="shared" si="3"/>
        <v>26115.089999999997</v>
      </c>
      <c r="AL20" s="2">
        <f t="shared" si="4"/>
        <v>25556.571999999996</v>
      </c>
    </row>
    <row r="21" spans="1:38" ht="11.25" customHeight="1">
      <c r="A21" s="47">
        <v>11</v>
      </c>
      <c r="B21" s="1" t="s">
        <v>24</v>
      </c>
      <c r="C21" s="56">
        <f>U21+AK21-Sheet2!AW19</f>
        <v>4464.23</v>
      </c>
      <c r="D21" s="56">
        <f t="shared" si="0"/>
        <v>4440.4</v>
      </c>
      <c r="E21" s="54">
        <v>2500</v>
      </c>
      <c r="F21" s="54">
        <v>2482</v>
      </c>
      <c r="G21" s="54">
        <v>520</v>
      </c>
      <c r="H21" s="54">
        <v>517</v>
      </c>
      <c r="I21" s="54">
        <v>376.02</v>
      </c>
      <c r="J21" s="54">
        <v>373.4</v>
      </c>
      <c r="K21" s="54">
        <v>0</v>
      </c>
      <c r="L21" s="54">
        <v>0</v>
      </c>
      <c r="M21" s="54">
        <v>0</v>
      </c>
      <c r="N21" s="54">
        <v>0</v>
      </c>
      <c r="O21" s="54">
        <v>0</v>
      </c>
      <c r="P21" s="54">
        <v>0</v>
      </c>
      <c r="Q21" s="54">
        <v>100</v>
      </c>
      <c r="R21" s="54">
        <v>100</v>
      </c>
      <c r="S21" s="54">
        <v>10</v>
      </c>
      <c r="T21" s="54">
        <v>10</v>
      </c>
      <c r="U21" s="2">
        <f t="shared" si="2"/>
        <v>3696.02</v>
      </c>
      <c r="V21" s="2">
        <f t="shared" si="1"/>
        <v>3672.17</v>
      </c>
      <c r="W21" s="70">
        <v>1358.21</v>
      </c>
      <c r="X21" s="70">
        <v>958</v>
      </c>
      <c r="Y21" s="70">
        <v>0</v>
      </c>
      <c r="Z21" s="70">
        <v>0</v>
      </c>
      <c r="AA21" s="70">
        <v>0</v>
      </c>
      <c r="AB21" s="70">
        <v>0</v>
      </c>
      <c r="AC21" s="70">
        <v>0</v>
      </c>
      <c r="AD21" s="70">
        <v>0</v>
      </c>
      <c r="AE21" s="70">
        <v>-400</v>
      </c>
      <c r="AF21" s="70">
        <v>0</v>
      </c>
      <c r="AG21" s="70">
        <v>0</v>
      </c>
      <c r="AH21" s="70">
        <v>0</v>
      </c>
      <c r="AI21" s="71">
        <v>190</v>
      </c>
      <c r="AJ21" s="71">
        <v>189.77</v>
      </c>
      <c r="AK21" s="2">
        <f t="shared" si="3"/>
        <v>958.21</v>
      </c>
      <c r="AL21" s="2">
        <f t="shared" si="4"/>
        <v>958</v>
      </c>
    </row>
    <row r="22" spans="1:38" ht="11.25" customHeight="1">
      <c r="A22" s="47">
        <v>12</v>
      </c>
      <c r="B22" s="1" t="s">
        <v>25</v>
      </c>
      <c r="C22" s="56">
        <f>U22+AK22-Sheet2!AW20</f>
        <v>10260.91</v>
      </c>
      <c r="D22" s="56">
        <f t="shared" si="0"/>
        <v>9123.059000000001</v>
      </c>
      <c r="E22" s="54">
        <v>6078</v>
      </c>
      <c r="F22" s="54">
        <v>5872.082</v>
      </c>
      <c r="G22" s="54">
        <v>838.5</v>
      </c>
      <c r="H22" s="54">
        <v>679.377</v>
      </c>
      <c r="I22" s="54">
        <v>570</v>
      </c>
      <c r="J22" s="54">
        <v>560</v>
      </c>
      <c r="K22" s="54">
        <v>0</v>
      </c>
      <c r="L22" s="54">
        <v>0</v>
      </c>
      <c r="M22" s="54">
        <v>0</v>
      </c>
      <c r="N22" s="54">
        <v>0</v>
      </c>
      <c r="O22" s="54">
        <v>0</v>
      </c>
      <c r="P22" s="54">
        <v>0</v>
      </c>
      <c r="Q22" s="54">
        <v>130</v>
      </c>
      <c r="R22" s="54">
        <v>0</v>
      </c>
      <c r="S22" s="54">
        <v>11.6</v>
      </c>
      <c r="T22" s="54">
        <v>11.6</v>
      </c>
      <c r="U22" s="2">
        <f t="shared" si="2"/>
        <v>8078.1</v>
      </c>
      <c r="V22" s="2">
        <f t="shared" si="1"/>
        <v>7123.059000000001</v>
      </c>
      <c r="W22" s="70">
        <v>2632.81</v>
      </c>
      <c r="X22" s="70">
        <v>2000</v>
      </c>
      <c r="Y22" s="70">
        <v>0</v>
      </c>
      <c r="Z22" s="70">
        <v>0</v>
      </c>
      <c r="AA22" s="70">
        <v>0</v>
      </c>
      <c r="AB22" s="70">
        <v>0</v>
      </c>
      <c r="AC22" s="70">
        <v>0</v>
      </c>
      <c r="AD22" s="70">
        <v>0</v>
      </c>
      <c r="AE22" s="70">
        <v>0</v>
      </c>
      <c r="AF22" s="70">
        <v>0</v>
      </c>
      <c r="AG22" s="70">
        <v>0</v>
      </c>
      <c r="AH22" s="70">
        <v>0</v>
      </c>
      <c r="AI22" s="71">
        <v>450</v>
      </c>
      <c r="AJ22" s="71">
        <v>0</v>
      </c>
      <c r="AK22" s="2">
        <f t="shared" si="3"/>
        <v>2632.81</v>
      </c>
      <c r="AL22" s="2">
        <f t="shared" si="4"/>
        <v>2000</v>
      </c>
    </row>
    <row r="23" spans="1:38" ht="11.25" customHeight="1">
      <c r="A23" s="47">
        <v>13</v>
      </c>
      <c r="B23" s="1" t="s">
        <v>26</v>
      </c>
      <c r="C23" s="56">
        <f>U23+AK23-Sheet2!AW21</f>
        <v>64601.73999999999</v>
      </c>
      <c r="D23" s="56">
        <f t="shared" si="0"/>
        <v>48869.386</v>
      </c>
      <c r="E23" s="54">
        <v>21220.01</v>
      </c>
      <c r="F23" s="54">
        <v>18550.113</v>
      </c>
      <c r="G23" s="54">
        <v>4795.01</v>
      </c>
      <c r="H23" s="54">
        <v>3911.024</v>
      </c>
      <c r="I23" s="54">
        <v>27419.21</v>
      </c>
      <c r="J23" s="54">
        <v>23633.704</v>
      </c>
      <c r="K23" s="54">
        <v>0</v>
      </c>
      <c r="L23" s="54">
        <v>0</v>
      </c>
      <c r="M23" s="54">
        <v>0</v>
      </c>
      <c r="N23" s="54">
        <v>0</v>
      </c>
      <c r="O23" s="54">
        <v>0</v>
      </c>
      <c r="P23" s="54">
        <v>0</v>
      </c>
      <c r="Q23" s="54">
        <v>1800</v>
      </c>
      <c r="R23" s="54">
        <v>1100.2</v>
      </c>
      <c r="S23" s="54">
        <v>308.2</v>
      </c>
      <c r="T23" s="54">
        <v>0</v>
      </c>
      <c r="U23" s="2">
        <f t="shared" si="2"/>
        <v>64542.42999999999</v>
      </c>
      <c r="V23" s="2">
        <f t="shared" si="1"/>
        <v>48810.056</v>
      </c>
      <c r="W23" s="70">
        <v>24059.31</v>
      </c>
      <c r="X23" s="70">
        <v>7481</v>
      </c>
      <c r="Y23" s="70">
        <v>0</v>
      </c>
      <c r="Z23" s="70">
        <v>0</v>
      </c>
      <c r="AA23" s="70">
        <v>0</v>
      </c>
      <c r="AB23" s="70">
        <v>0</v>
      </c>
      <c r="AC23" s="70">
        <v>0</v>
      </c>
      <c r="AD23" s="70">
        <v>0</v>
      </c>
      <c r="AE23" s="70">
        <v>-15000</v>
      </c>
      <c r="AF23" s="70">
        <v>-5806.655</v>
      </c>
      <c r="AG23" s="70">
        <v>0</v>
      </c>
      <c r="AH23" s="70">
        <v>0</v>
      </c>
      <c r="AI23" s="71">
        <v>9000</v>
      </c>
      <c r="AJ23" s="71">
        <v>1615.015</v>
      </c>
      <c r="AK23" s="2">
        <f t="shared" si="3"/>
        <v>9059.310000000001</v>
      </c>
      <c r="AL23" s="2">
        <f t="shared" si="4"/>
        <v>1674.3450000000003</v>
      </c>
    </row>
    <row r="24" spans="1:38" ht="11.25" customHeight="1">
      <c r="A24" s="47">
        <v>14</v>
      </c>
      <c r="B24" s="1" t="s">
        <v>27</v>
      </c>
      <c r="C24" s="56">
        <f>U24+AK24-Sheet2!AW22</f>
        <v>75431.68</v>
      </c>
      <c r="D24" s="56">
        <f t="shared" si="0"/>
        <v>40186.488</v>
      </c>
      <c r="E24" s="54">
        <v>18969.41</v>
      </c>
      <c r="F24" s="54">
        <v>18050.918</v>
      </c>
      <c r="G24" s="54">
        <v>3784.41</v>
      </c>
      <c r="H24" s="54">
        <v>3688.315</v>
      </c>
      <c r="I24" s="54">
        <v>6373.76</v>
      </c>
      <c r="J24" s="54">
        <v>4270.21</v>
      </c>
      <c r="K24" s="54">
        <v>0</v>
      </c>
      <c r="L24" s="54">
        <v>0</v>
      </c>
      <c r="M24" s="54">
        <v>1059.91</v>
      </c>
      <c r="N24" s="54">
        <v>1059.9</v>
      </c>
      <c r="O24" s="54">
        <v>12898.77</v>
      </c>
      <c r="P24" s="54">
        <v>2819.25</v>
      </c>
      <c r="Q24" s="54">
        <v>1500</v>
      </c>
      <c r="R24" s="54">
        <v>1125</v>
      </c>
      <c r="S24" s="54">
        <v>1200</v>
      </c>
      <c r="T24" s="54">
        <v>362</v>
      </c>
      <c r="U24" s="2">
        <f t="shared" si="2"/>
        <v>48807.36</v>
      </c>
      <c r="V24" s="2">
        <f t="shared" si="1"/>
        <v>31375.593</v>
      </c>
      <c r="W24" s="70">
        <v>33950.02</v>
      </c>
      <c r="X24" s="70">
        <v>11300</v>
      </c>
      <c r="Y24" s="70">
        <v>0</v>
      </c>
      <c r="Z24" s="70">
        <v>0</v>
      </c>
      <c r="AA24" s="70">
        <v>0</v>
      </c>
      <c r="AB24" s="70">
        <v>0</v>
      </c>
      <c r="AC24" s="70">
        <v>-2000</v>
      </c>
      <c r="AD24" s="70">
        <v>0</v>
      </c>
      <c r="AE24" s="70">
        <v>-2304.6</v>
      </c>
      <c r="AF24" s="70">
        <v>-2489.105</v>
      </c>
      <c r="AG24" s="70">
        <v>0</v>
      </c>
      <c r="AH24" s="70">
        <v>0</v>
      </c>
      <c r="AI24" s="71">
        <v>3021.1</v>
      </c>
      <c r="AJ24" s="71">
        <v>0</v>
      </c>
      <c r="AK24" s="2">
        <f t="shared" si="3"/>
        <v>29645.42</v>
      </c>
      <c r="AL24" s="2">
        <f t="shared" si="4"/>
        <v>8810.895</v>
      </c>
    </row>
    <row r="25" spans="1:38" ht="11.25" customHeight="1">
      <c r="A25" s="47">
        <v>15</v>
      </c>
      <c r="B25" s="1" t="s">
        <v>28</v>
      </c>
      <c r="C25" s="56">
        <f>U25+AK25-Sheet2!AW23</f>
        <v>16137.400000000001</v>
      </c>
      <c r="D25" s="56">
        <f t="shared" si="0"/>
        <v>7179.017</v>
      </c>
      <c r="E25" s="54">
        <v>7065</v>
      </c>
      <c r="F25" s="54">
        <v>6555.526</v>
      </c>
      <c r="G25" s="54">
        <v>1430.9</v>
      </c>
      <c r="H25" s="54">
        <v>1313.091</v>
      </c>
      <c r="I25" s="54">
        <v>1802</v>
      </c>
      <c r="J25" s="54">
        <v>690.4</v>
      </c>
      <c r="K25" s="54">
        <v>0</v>
      </c>
      <c r="L25" s="54">
        <v>0</v>
      </c>
      <c r="M25" s="54">
        <v>0</v>
      </c>
      <c r="N25" s="54">
        <v>0</v>
      </c>
      <c r="O25" s="54">
        <v>0</v>
      </c>
      <c r="P25" s="54">
        <v>0</v>
      </c>
      <c r="Q25" s="54">
        <v>0</v>
      </c>
      <c r="R25" s="54">
        <v>0</v>
      </c>
      <c r="S25" s="54">
        <v>160</v>
      </c>
      <c r="T25" s="54">
        <v>0</v>
      </c>
      <c r="U25" s="2">
        <f t="shared" si="2"/>
        <v>11057.9</v>
      </c>
      <c r="V25" s="2">
        <f t="shared" si="1"/>
        <v>8559.017</v>
      </c>
      <c r="W25" s="70">
        <v>8679.5</v>
      </c>
      <c r="X25" s="70">
        <v>0</v>
      </c>
      <c r="Y25" s="70">
        <v>0</v>
      </c>
      <c r="Z25" s="70">
        <v>0</v>
      </c>
      <c r="AA25" s="70">
        <v>0</v>
      </c>
      <c r="AB25" s="70">
        <v>0</v>
      </c>
      <c r="AC25" s="70">
        <v>0</v>
      </c>
      <c r="AD25" s="70">
        <v>0</v>
      </c>
      <c r="AE25" s="70">
        <v>-3000</v>
      </c>
      <c r="AF25" s="70">
        <v>-1380</v>
      </c>
      <c r="AG25" s="70">
        <v>0</v>
      </c>
      <c r="AH25" s="70">
        <v>0</v>
      </c>
      <c r="AI25" s="71">
        <v>600</v>
      </c>
      <c r="AJ25" s="71">
        <v>0</v>
      </c>
      <c r="AK25" s="2">
        <f t="shared" si="3"/>
        <v>5679.5</v>
      </c>
      <c r="AL25" s="2">
        <f t="shared" si="4"/>
        <v>-1380</v>
      </c>
    </row>
    <row r="26" spans="1:38" ht="11.25" customHeight="1">
      <c r="A26" s="47">
        <v>16</v>
      </c>
      <c r="B26" s="1" t="s">
        <v>29</v>
      </c>
      <c r="C26" s="56">
        <f>U26+AK26-Sheet2!AW24</f>
        <v>15109.260000000002</v>
      </c>
      <c r="D26" s="56">
        <f t="shared" si="0"/>
        <v>13703.37</v>
      </c>
      <c r="E26" s="54">
        <v>8075.01</v>
      </c>
      <c r="F26" s="54">
        <v>7915.82</v>
      </c>
      <c r="G26" s="54">
        <v>1787.01</v>
      </c>
      <c r="H26" s="54">
        <v>1775.9</v>
      </c>
      <c r="I26" s="54">
        <v>2879.02</v>
      </c>
      <c r="J26" s="54">
        <v>2706.6</v>
      </c>
      <c r="K26" s="54">
        <v>0</v>
      </c>
      <c r="L26" s="54">
        <v>0</v>
      </c>
      <c r="M26" s="54">
        <v>0</v>
      </c>
      <c r="N26" s="54">
        <v>0</v>
      </c>
      <c r="O26" s="54">
        <v>800.01</v>
      </c>
      <c r="P26" s="54">
        <v>800</v>
      </c>
      <c r="Q26" s="54">
        <v>351</v>
      </c>
      <c r="R26" s="54">
        <v>340</v>
      </c>
      <c r="S26" s="54">
        <v>30</v>
      </c>
      <c r="T26" s="54">
        <v>14.35</v>
      </c>
      <c r="U26" s="2">
        <f t="shared" si="2"/>
        <v>14922.050000000001</v>
      </c>
      <c r="V26" s="2">
        <f t="shared" si="1"/>
        <v>13952.67</v>
      </c>
      <c r="W26" s="70">
        <v>1587.21</v>
      </c>
      <c r="X26" s="70">
        <v>1187.2</v>
      </c>
      <c r="Y26" s="70">
        <v>0</v>
      </c>
      <c r="Z26" s="70">
        <v>0</v>
      </c>
      <c r="AA26" s="70">
        <v>0</v>
      </c>
      <c r="AB26" s="70">
        <v>0</v>
      </c>
      <c r="AC26" s="70">
        <v>0</v>
      </c>
      <c r="AD26" s="70">
        <v>0</v>
      </c>
      <c r="AE26" s="70">
        <v>-400</v>
      </c>
      <c r="AF26" s="70">
        <v>-1036.5</v>
      </c>
      <c r="AG26" s="70">
        <v>0</v>
      </c>
      <c r="AH26" s="70">
        <v>0</v>
      </c>
      <c r="AI26" s="71">
        <v>1000</v>
      </c>
      <c r="AJ26" s="71">
        <v>400</v>
      </c>
      <c r="AK26" s="2">
        <f t="shared" si="3"/>
        <v>1187.21</v>
      </c>
      <c r="AL26" s="2">
        <f t="shared" si="4"/>
        <v>150.70000000000005</v>
      </c>
    </row>
    <row r="27" spans="1:38" ht="11.25" customHeight="1">
      <c r="A27" s="47">
        <v>17</v>
      </c>
      <c r="B27" s="1" t="s">
        <v>30</v>
      </c>
      <c r="C27" s="56">
        <f>U27+AK27-Sheet2!AW25</f>
        <v>20395.71</v>
      </c>
      <c r="D27" s="56">
        <f t="shared" si="0"/>
        <v>18016.739999999998</v>
      </c>
      <c r="E27" s="54">
        <v>10050</v>
      </c>
      <c r="F27" s="54">
        <v>9753.64</v>
      </c>
      <c r="G27" s="54">
        <v>1907.5</v>
      </c>
      <c r="H27" s="54">
        <v>1847.5</v>
      </c>
      <c r="I27" s="54">
        <v>3170</v>
      </c>
      <c r="J27" s="54">
        <v>2871.6</v>
      </c>
      <c r="K27" s="54">
        <v>0</v>
      </c>
      <c r="L27" s="54">
        <v>0</v>
      </c>
      <c r="M27" s="54">
        <v>23</v>
      </c>
      <c r="N27" s="54">
        <v>0</v>
      </c>
      <c r="O27" s="54">
        <v>2000</v>
      </c>
      <c r="P27" s="54">
        <v>1800</v>
      </c>
      <c r="Q27" s="54">
        <v>880</v>
      </c>
      <c r="R27" s="54">
        <v>880</v>
      </c>
      <c r="S27" s="54">
        <v>864.01</v>
      </c>
      <c r="T27" s="54">
        <v>864</v>
      </c>
      <c r="U27" s="2">
        <f t="shared" si="2"/>
        <v>20394.51</v>
      </c>
      <c r="V27" s="2">
        <f t="shared" si="1"/>
        <v>18016.739999999998</v>
      </c>
      <c r="W27" s="70">
        <v>3501.2</v>
      </c>
      <c r="X27" s="70">
        <v>0</v>
      </c>
      <c r="Y27" s="70">
        <v>0</v>
      </c>
      <c r="Z27" s="70">
        <v>0</v>
      </c>
      <c r="AA27" s="70">
        <v>0</v>
      </c>
      <c r="AB27" s="70">
        <v>0</v>
      </c>
      <c r="AC27" s="70">
        <v>0</v>
      </c>
      <c r="AD27" s="70">
        <v>0</v>
      </c>
      <c r="AE27" s="70">
        <v>-2000</v>
      </c>
      <c r="AF27" s="70">
        <v>0</v>
      </c>
      <c r="AG27" s="70">
        <v>0</v>
      </c>
      <c r="AH27" s="70">
        <v>0</v>
      </c>
      <c r="AI27" s="71">
        <v>1500</v>
      </c>
      <c r="AJ27" s="71">
        <v>0</v>
      </c>
      <c r="AK27" s="2">
        <f t="shared" si="3"/>
        <v>1501.1999999999998</v>
      </c>
      <c r="AL27" s="2">
        <f t="shared" si="4"/>
        <v>0</v>
      </c>
    </row>
    <row r="28" spans="1:38" ht="11.25" customHeight="1">
      <c r="A28" s="47">
        <v>18</v>
      </c>
      <c r="B28" s="1" t="s">
        <v>31</v>
      </c>
      <c r="C28" s="56">
        <f>U28+AK28-Sheet2!AW26</f>
        <v>27965.379999999997</v>
      </c>
      <c r="D28" s="56">
        <f t="shared" si="0"/>
        <v>24689.424</v>
      </c>
      <c r="E28" s="54">
        <v>8640.01</v>
      </c>
      <c r="F28" s="54">
        <v>7578.753</v>
      </c>
      <c r="G28" s="54">
        <v>1560.01</v>
      </c>
      <c r="H28" s="54">
        <v>1352.031</v>
      </c>
      <c r="I28" s="54">
        <v>5710.84</v>
      </c>
      <c r="J28" s="54">
        <v>4804.14</v>
      </c>
      <c r="K28" s="54">
        <v>0</v>
      </c>
      <c r="L28" s="54">
        <v>0</v>
      </c>
      <c r="M28" s="54">
        <v>0</v>
      </c>
      <c r="N28" s="54">
        <v>0</v>
      </c>
      <c r="O28" s="54">
        <v>2000.01</v>
      </c>
      <c r="P28" s="54">
        <v>1000</v>
      </c>
      <c r="Q28" s="54">
        <v>300.01</v>
      </c>
      <c r="R28" s="54">
        <v>300</v>
      </c>
      <c r="S28" s="54">
        <v>100</v>
      </c>
      <c r="T28" s="54">
        <v>0</v>
      </c>
      <c r="U28" s="2">
        <f t="shared" si="2"/>
        <v>22910.879999999997</v>
      </c>
      <c r="V28" s="2">
        <f t="shared" si="1"/>
        <v>19689.424</v>
      </c>
      <c r="W28" s="70">
        <v>9654.5</v>
      </c>
      <c r="X28" s="70">
        <v>9654.5</v>
      </c>
      <c r="Y28" s="70">
        <v>0</v>
      </c>
      <c r="Z28" s="70">
        <v>0</v>
      </c>
      <c r="AA28" s="70">
        <v>0</v>
      </c>
      <c r="AB28" s="70">
        <v>0</v>
      </c>
      <c r="AC28" s="70">
        <v>0</v>
      </c>
      <c r="AD28" s="70">
        <v>0</v>
      </c>
      <c r="AE28" s="70">
        <v>0</v>
      </c>
      <c r="AF28" s="70">
        <v>0</v>
      </c>
      <c r="AG28" s="70">
        <v>0</v>
      </c>
      <c r="AH28" s="70">
        <v>0</v>
      </c>
      <c r="AI28" s="71">
        <v>4600</v>
      </c>
      <c r="AJ28" s="71">
        <v>4654.5</v>
      </c>
      <c r="AK28" s="2">
        <f t="shared" si="3"/>
        <v>9654.5</v>
      </c>
      <c r="AL28" s="2">
        <f t="shared" si="4"/>
        <v>9654.5</v>
      </c>
    </row>
    <row r="29" spans="1:38" ht="11.25" customHeight="1">
      <c r="A29" s="47">
        <v>19</v>
      </c>
      <c r="B29" s="1" t="s">
        <v>32</v>
      </c>
      <c r="C29" s="56">
        <f>U29+AK29-Sheet2!AW27</f>
        <v>65847.11</v>
      </c>
      <c r="D29" s="56">
        <f t="shared" si="0"/>
        <v>61189.498999999996</v>
      </c>
      <c r="E29" s="54">
        <v>20235.9</v>
      </c>
      <c r="F29" s="54">
        <v>19703.983</v>
      </c>
      <c r="G29" s="54">
        <v>4206</v>
      </c>
      <c r="H29" s="54">
        <v>4120</v>
      </c>
      <c r="I29" s="54">
        <v>31786.1</v>
      </c>
      <c r="J29" s="54">
        <v>30859.5</v>
      </c>
      <c r="K29" s="54">
        <v>0</v>
      </c>
      <c r="L29" s="54">
        <v>0</v>
      </c>
      <c r="M29" s="54">
        <v>0</v>
      </c>
      <c r="N29" s="54">
        <v>0</v>
      </c>
      <c r="O29" s="54">
        <v>0</v>
      </c>
      <c r="P29" s="54">
        <v>0</v>
      </c>
      <c r="Q29" s="54">
        <v>2000</v>
      </c>
      <c r="R29" s="54">
        <v>2000</v>
      </c>
      <c r="S29" s="54">
        <v>200</v>
      </c>
      <c r="T29" s="54">
        <v>0</v>
      </c>
      <c r="U29" s="2">
        <f t="shared" si="2"/>
        <v>62428</v>
      </c>
      <c r="V29" s="2">
        <f t="shared" si="1"/>
        <v>57883.483</v>
      </c>
      <c r="W29" s="70">
        <v>11419.11</v>
      </c>
      <c r="X29" s="70">
        <v>6020.016</v>
      </c>
      <c r="Y29" s="70">
        <v>0</v>
      </c>
      <c r="Z29" s="70">
        <v>0</v>
      </c>
      <c r="AA29" s="70">
        <v>0</v>
      </c>
      <c r="AB29" s="70">
        <v>0</v>
      </c>
      <c r="AC29" s="70">
        <v>0</v>
      </c>
      <c r="AD29" s="70">
        <v>0</v>
      </c>
      <c r="AE29" s="70">
        <v>-4000</v>
      </c>
      <c r="AF29" s="70">
        <v>-1514</v>
      </c>
      <c r="AG29" s="70">
        <v>0</v>
      </c>
      <c r="AH29" s="70">
        <v>0</v>
      </c>
      <c r="AI29" s="71">
        <v>4000</v>
      </c>
      <c r="AJ29" s="71">
        <v>1200</v>
      </c>
      <c r="AK29" s="2">
        <f t="shared" si="3"/>
        <v>7419.110000000001</v>
      </c>
      <c r="AL29" s="2">
        <f t="shared" si="4"/>
        <v>4506.016</v>
      </c>
    </row>
    <row r="30" spans="1:38" ht="11.25" customHeight="1">
      <c r="A30" s="47">
        <v>20</v>
      </c>
      <c r="B30" s="1" t="s">
        <v>33</v>
      </c>
      <c r="C30" s="56">
        <f>U30+AK30-Sheet2!AW28</f>
        <v>21279.31</v>
      </c>
      <c r="D30" s="56">
        <f t="shared" si="0"/>
        <v>18408.211</v>
      </c>
      <c r="E30" s="54">
        <v>8573.1</v>
      </c>
      <c r="F30" s="54">
        <v>8335.014</v>
      </c>
      <c r="G30" s="54">
        <v>1790.01</v>
      </c>
      <c r="H30" s="54">
        <v>1686.49</v>
      </c>
      <c r="I30" s="54">
        <v>2645</v>
      </c>
      <c r="J30" s="54">
        <v>2152.4</v>
      </c>
      <c r="K30" s="54">
        <v>0</v>
      </c>
      <c r="L30" s="54">
        <v>0</v>
      </c>
      <c r="M30" s="54">
        <v>0</v>
      </c>
      <c r="N30" s="54">
        <v>0</v>
      </c>
      <c r="O30" s="54">
        <v>800</v>
      </c>
      <c r="P30" s="54">
        <v>780</v>
      </c>
      <c r="Q30" s="54">
        <v>1200</v>
      </c>
      <c r="R30" s="54">
        <v>1200</v>
      </c>
      <c r="S30" s="54">
        <v>15</v>
      </c>
      <c r="T30" s="54">
        <v>0</v>
      </c>
      <c r="U30" s="2">
        <f t="shared" si="2"/>
        <v>16023.11</v>
      </c>
      <c r="V30" s="2">
        <f t="shared" si="1"/>
        <v>14153.903999999999</v>
      </c>
      <c r="W30" s="70">
        <v>6256.2</v>
      </c>
      <c r="X30" s="70">
        <v>4256</v>
      </c>
      <c r="Y30" s="70">
        <v>0</v>
      </c>
      <c r="Z30" s="70">
        <v>0</v>
      </c>
      <c r="AA30" s="70">
        <v>0</v>
      </c>
      <c r="AB30" s="70">
        <v>0</v>
      </c>
      <c r="AC30" s="70">
        <v>0</v>
      </c>
      <c r="AD30" s="70">
        <v>-1.693</v>
      </c>
      <c r="AE30" s="70">
        <v>0</v>
      </c>
      <c r="AF30" s="70">
        <v>0</v>
      </c>
      <c r="AG30" s="70">
        <v>0</v>
      </c>
      <c r="AH30" s="70">
        <v>0</v>
      </c>
      <c r="AI30" s="71">
        <v>1000</v>
      </c>
      <c r="AJ30" s="71">
        <v>0</v>
      </c>
      <c r="AK30" s="2">
        <f t="shared" si="3"/>
        <v>6256.2</v>
      </c>
      <c r="AL30" s="2">
        <f t="shared" si="4"/>
        <v>4254.307</v>
      </c>
    </row>
    <row r="31" spans="1:38" ht="11.25" customHeight="1">
      <c r="A31" s="47">
        <v>21</v>
      </c>
      <c r="B31" s="1" t="s">
        <v>34</v>
      </c>
      <c r="C31" s="56">
        <f>U31+AK31-Sheet2!AW29</f>
        <v>75908.32</v>
      </c>
      <c r="D31" s="56">
        <f t="shared" si="0"/>
        <v>63021.759999999995</v>
      </c>
      <c r="E31" s="54">
        <v>25760</v>
      </c>
      <c r="F31" s="54">
        <v>25252.873</v>
      </c>
      <c r="G31" s="54">
        <v>4460</v>
      </c>
      <c r="H31" s="54">
        <v>4287.336</v>
      </c>
      <c r="I31" s="54">
        <v>13105.61</v>
      </c>
      <c r="J31" s="54">
        <v>8412.169</v>
      </c>
      <c r="K31" s="54">
        <v>0</v>
      </c>
      <c r="L31" s="54">
        <v>0</v>
      </c>
      <c r="M31" s="54">
        <v>0</v>
      </c>
      <c r="N31" s="54">
        <v>0</v>
      </c>
      <c r="O31" s="54">
        <v>0</v>
      </c>
      <c r="P31" s="54">
        <v>0</v>
      </c>
      <c r="Q31" s="54">
        <v>3800</v>
      </c>
      <c r="R31" s="54">
        <v>3800</v>
      </c>
      <c r="S31" s="54">
        <v>180</v>
      </c>
      <c r="T31" s="54">
        <v>88.5</v>
      </c>
      <c r="U31" s="2">
        <f t="shared" si="2"/>
        <v>50805.62</v>
      </c>
      <c r="V31" s="2">
        <f t="shared" si="1"/>
        <v>41840.878</v>
      </c>
      <c r="W31" s="70">
        <v>40602.71</v>
      </c>
      <c r="X31" s="70">
        <v>21249.457</v>
      </c>
      <c r="Y31" s="70">
        <v>0</v>
      </c>
      <c r="Z31" s="70">
        <v>0</v>
      </c>
      <c r="AA31" s="70">
        <v>0</v>
      </c>
      <c r="AB31" s="70">
        <v>0</v>
      </c>
      <c r="AC31" s="70">
        <v>0</v>
      </c>
      <c r="AD31" s="70">
        <v>0</v>
      </c>
      <c r="AE31" s="70">
        <v>-12000</v>
      </c>
      <c r="AF31" s="70">
        <v>-68.575</v>
      </c>
      <c r="AG31" s="70">
        <v>0</v>
      </c>
      <c r="AH31" s="70">
        <v>0</v>
      </c>
      <c r="AI31" s="71">
        <v>3500.01</v>
      </c>
      <c r="AJ31" s="71">
        <v>0</v>
      </c>
      <c r="AK31" s="2">
        <f t="shared" si="3"/>
        <v>28602.71</v>
      </c>
      <c r="AL31" s="2">
        <f t="shared" si="4"/>
        <v>21180.881999999998</v>
      </c>
    </row>
    <row r="32" spans="1:38" ht="11.25" customHeight="1">
      <c r="A32" s="47">
        <v>22</v>
      </c>
      <c r="B32" s="1" t="s">
        <v>35</v>
      </c>
      <c r="C32" s="56">
        <f>U32+AK32-Sheet2!AW30</f>
        <v>6978.1</v>
      </c>
      <c r="D32" s="56">
        <f t="shared" si="0"/>
        <v>3802.298</v>
      </c>
      <c r="E32" s="54">
        <v>3853.1</v>
      </c>
      <c r="F32" s="54">
        <v>2185.798</v>
      </c>
      <c r="G32" s="54">
        <v>2353</v>
      </c>
      <c r="H32" s="54">
        <v>2192</v>
      </c>
      <c r="I32" s="54">
        <v>252</v>
      </c>
      <c r="J32" s="54">
        <v>40</v>
      </c>
      <c r="K32" s="54">
        <v>0</v>
      </c>
      <c r="L32" s="54">
        <v>0</v>
      </c>
      <c r="M32" s="54">
        <v>0</v>
      </c>
      <c r="N32" s="54">
        <v>0</v>
      </c>
      <c r="O32" s="54">
        <v>100</v>
      </c>
      <c r="P32" s="54">
        <v>0</v>
      </c>
      <c r="Q32" s="54">
        <v>120</v>
      </c>
      <c r="R32" s="54">
        <v>0</v>
      </c>
      <c r="S32" s="54">
        <v>0</v>
      </c>
      <c r="T32" s="54">
        <v>0</v>
      </c>
      <c r="U32" s="2">
        <f t="shared" si="2"/>
        <v>6978.1</v>
      </c>
      <c r="V32" s="2">
        <f t="shared" si="1"/>
        <v>4417.798</v>
      </c>
      <c r="W32" s="70">
        <v>8300</v>
      </c>
      <c r="X32" s="70">
        <v>0</v>
      </c>
      <c r="Y32" s="70">
        <v>0</v>
      </c>
      <c r="Z32" s="70">
        <v>0</v>
      </c>
      <c r="AA32" s="70">
        <v>0</v>
      </c>
      <c r="AB32" s="70">
        <v>0</v>
      </c>
      <c r="AC32" s="70">
        <v>0</v>
      </c>
      <c r="AD32" s="70">
        <v>0</v>
      </c>
      <c r="AE32" s="70">
        <v>-8000</v>
      </c>
      <c r="AF32" s="70">
        <v>-615.5</v>
      </c>
      <c r="AG32" s="70">
        <v>0</v>
      </c>
      <c r="AH32" s="70">
        <v>0</v>
      </c>
      <c r="AI32" s="71">
        <v>300</v>
      </c>
      <c r="AJ32" s="71">
        <v>0</v>
      </c>
      <c r="AK32" s="2">
        <f t="shared" si="3"/>
        <v>300</v>
      </c>
      <c r="AL32" s="2">
        <f t="shared" si="4"/>
        <v>-615.5</v>
      </c>
    </row>
    <row r="33" spans="1:38" ht="11.25" customHeight="1">
      <c r="A33" s="47">
        <v>23</v>
      </c>
      <c r="B33" s="1" t="s">
        <v>36</v>
      </c>
      <c r="C33" s="56">
        <f>U33+AK33-Sheet2!AW31</f>
        <v>4572.1</v>
      </c>
      <c r="D33" s="56">
        <f t="shared" si="0"/>
        <v>4154.704</v>
      </c>
      <c r="E33" s="54">
        <v>2368.2</v>
      </c>
      <c r="F33" s="54">
        <v>2360.696</v>
      </c>
      <c r="G33" s="54">
        <v>570</v>
      </c>
      <c r="H33" s="54">
        <v>561.208</v>
      </c>
      <c r="I33" s="54">
        <v>340</v>
      </c>
      <c r="J33" s="54">
        <v>240</v>
      </c>
      <c r="K33" s="54">
        <v>0</v>
      </c>
      <c r="L33" s="54">
        <v>0</v>
      </c>
      <c r="M33" s="54">
        <v>0</v>
      </c>
      <c r="N33" s="54">
        <v>0</v>
      </c>
      <c r="O33" s="54">
        <v>0</v>
      </c>
      <c r="P33" s="54">
        <v>0</v>
      </c>
      <c r="Q33" s="54">
        <v>486.8</v>
      </c>
      <c r="R33" s="54">
        <v>486.8</v>
      </c>
      <c r="S33" s="54">
        <v>55</v>
      </c>
      <c r="T33" s="54">
        <v>54</v>
      </c>
      <c r="U33" s="2">
        <f t="shared" si="2"/>
        <v>4120</v>
      </c>
      <c r="V33" s="2">
        <f t="shared" si="1"/>
        <v>3702.704</v>
      </c>
      <c r="W33" s="70">
        <v>1052.1</v>
      </c>
      <c r="X33" s="70">
        <v>452</v>
      </c>
      <c r="Y33" s="70">
        <v>0</v>
      </c>
      <c r="Z33" s="70">
        <v>0</v>
      </c>
      <c r="AA33" s="70">
        <v>0</v>
      </c>
      <c r="AB33" s="70">
        <v>0</v>
      </c>
      <c r="AC33" s="70">
        <v>0</v>
      </c>
      <c r="AD33" s="70">
        <v>0</v>
      </c>
      <c r="AE33" s="70">
        <v>-300</v>
      </c>
      <c r="AF33" s="70">
        <v>0</v>
      </c>
      <c r="AG33" s="70">
        <v>0</v>
      </c>
      <c r="AH33" s="70">
        <v>0</v>
      </c>
      <c r="AI33" s="71">
        <v>300</v>
      </c>
      <c r="AJ33" s="71">
        <v>0</v>
      </c>
      <c r="AK33" s="2">
        <f t="shared" si="3"/>
        <v>752.0999999999999</v>
      </c>
      <c r="AL33" s="2">
        <f t="shared" si="4"/>
        <v>452</v>
      </c>
    </row>
    <row r="34" spans="1:38" ht="11.25" customHeight="1">
      <c r="A34" s="47">
        <v>24</v>
      </c>
      <c r="B34" s="1" t="s">
        <v>37</v>
      </c>
      <c r="C34" s="56">
        <f>U34+AK34-Sheet2!AW32</f>
        <v>6001.34</v>
      </c>
      <c r="D34" s="56">
        <f t="shared" si="0"/>
        <v>4133.512999999999</v>
      </c>
      <c r="E34" s="54">
        <v>4190</v>
      </c>
      <c r="F34" s="54">
        <v>3497.683</v>
      </c>
      <c r="G34" s="54">
        <v>1100.3</v>
      </c>
      <c r="H34" s="54">
        <v>870.94</v>
      </c>
      <c r="I34" s="54">
        <v>382.03</v>
      </c>
      <c r="J34" s="54">
        <v>232</v>
      </c>
      <c r="K34" s="54">
        <v>0</v>
      </c>
      <c r="L34" s="54">
        <v>0</v>
      </c>
      <c r="M34" s="54">
        <v>0</v>
      </c>
      <c r="N34" s="54">
        <v>0</v>
      </c>
      <c r="O34" s="54">
        <v>0</v>
      </c>
      <c r="P34" s="54">
        <v>0</v>
      </c>
      <c r="Q34" s="54">
        <v>0</v>
      </c>
      <c r="R34" s="54">
        <v>0</v>
      </c>
      <c r="S34" s="54">
        <v>0</v>
      </c>
      <c r="T34" s="54">
        <v>0</v>
      </c>
      <c r="U34" s="2">
        <f t="shared" si="2"/>
        <v>5972.33</v>
      </c>
      <c r="V34" s="2">
        <f t="shared" si="1"/>
        <v>4600.623</v>
      </c>
      <c r="W34" s="70">
        <v>12829.01</v>
      </c>
      <c r="X34" s="70">
        <v>10550.89</v>
      </c>
      <c r="Y34" s="70">
        <v>0</v>
      </c>
      <c r="Z34" s="70">
        <v>0</v>
      </c>
      <c r="AA34" s="70">
        <v>0</v>
      </c>
      <c r="AB34" s="70">
        <v>0</v>
      </c>
      <c r="AC34" s="70">
        <v>0</v>
      </c>
      <c r="AD34" s="70">
        <v>0</v>
      </c>
      <c r="AE34" s="70">
        <v>-12500</v>
      </c>
      <c r="AF34" s="70">
        <v>-11018</v>
      </c>
      <c r="AG34" s="70">
        <v>0</v>
      </c>
      <c r="AH34" s="70">
        <v>0</v>
      </c>
      <c r="AI34" s="71">
        <v>300</v>
      </c>
      <c r="AJ34" s="71">
        <v>0</v>
      </c>
      <c r="AK34" s="2">
        <f t="shared" si="3"/>
        <v>329.0100000000002</v>
      </c>
      <c r="AL34" s="2">
        <f t="shared" si="4"/>
        <v>-467.1100000000006</v>
      </c>
    </row>
    <row r="35" spans="1:38" ht="11.25" customHeight="1">
      <c r="A35" s="47">
        <v>25</v>
      </c>
      <c r="B35" s="1" t="s">
        <v>38</v>
      </c>
      <c r="C35" s="56">
        <f>U35+AK35-Sheet2!AW33</f>
        <v>30942.800000000003</v>
      </c>
      <c r="D35" s="56">
        <f t="shared" si="0"/>
        <v>26587.723</v>
      </c>
      <c r="E35" s="54">
        <v>9680</v>
      </c>
      <c r="F35" s="54">
        <v>9427.231</v>
      </c>
      <c r="G35" s="54">
        <v>2220</v>
      </c>
      <c r="H35" s="54">
        <v>1918.832</v>
      </c>
      <c r="I35" s="54">
        <v>4533.6</v>
      </c>
      <c r="J35" s="54">
        <v>3235.536</v>
      </c>
      <c r="K35" s="54">
        <v>0</v>
      </c>
      <c r="L35" s="54">
        <v>0</v>
      </c>
      <c r="M35" s="54">
        <v>0</v>
      </c>
      <c r="N35" s="54">
        <v>0</v>
      </c>
      <c r="O35" s="54">
        <v>700</v>
      </c>
      <c r="P35" s="54">
        <v>700</v>
      </c>
      <c r="Q35" s="54">
        <v>2400</v>
      </c>
      <c r="R35" s="54">
        <v>2400</v>
      </c>
      <c r="S35" s="54">
        <v>100</v>
      </c>
      <c r="T35" s="54">
        <v>4</v>
      </c>
      <c r="U35" s="2">
        <f t="shared" si="2"/>
        <v>24533.6</v>
      </c>
      <c r="V35" s="2">
        <f t="shared" si="1"/>
        <v>22495.599000000002</v>
      </c>
      <c r="W35" s="70">
        <v>18309.2</v>
      </c>
      <c r="X35" s="70">
        <v>13000</v>
      </c>
      <c r="Y35" s="70">
        <v>0</v>
      </c>
      <c r="Z35" s="70">
        <v>0</v>
      </c>
      <c r="AA35" s="70">
        <v>0</v>
      </c>
      <c r="AB35" s="70">
        <v>0</v>
      </c>
      <c r="AC35" s="70">
        <v>0</v>
      </c>
      <c r="AD35" s="70">
        <v>0</v>
      </c>
      <c r="AE35" s="70">
        <v>-7000</v>
      </c>
      <c r="AF35" s="70">
        <v>-4097.876</v>
      </c>
      <c r="AG35" s="70">
        <v>0</v>
      </c>
      <c r="AH35" s="70">
        <v>0</v>
      </c>
      <c r="AI35" s="71">
        <v>4900</v>
      </c>
      <c r="AJ35" s="71">
        <v>4810</v>
      </c>
      <c r="AK35" s="2">
        <f t="shared" si="3"/>
        <v>11309.2</v>
      </c>
      <c r="AL35" s="2">
        <f t="shared" si="4"/>
        <v>8902.124</v>
      </c>
    </row>
    <row r="36" spans="1:38" ht="11.25" customHeight="1">
      <c r="A36" s="47">
        <v>26</v>
      </c>
      <c r="B36" s="1" t="s">
        <v>39</v>
      </c>
      <c r="C36" s="56">
        <f>U36+AK36-Sheet2!AW34</f>
        <v>52765.04</v>
      </c>
      <c r="D36" s="56">
        <f t="shared" si="0"/>
        <v>49011.295000000006</v>
      </c>
      <c r="E36" s="54">
        <v>19495.31</v>
      </c>
      <c r="F36" s="54">
        <v>19440.807</v>
      </c>
      <c r="G36" s="54">
        <v>3816.31</v>
      </c>
      <c r="H36" s="54">
        <v>3716.598</v>
      </c>
      <c r="I36" s="54">
        <v>17626.1</v>
      </c>
      <c r="J36" s="54">
        <v>15546.796</v>
      </c>
      <c r="K36" s="54">
        <v>0</v>
      </c>
      <c r="L36" s="54">
        <v>0</v>
      </c>
      <c r="M36" s="54">
        <v>1192.31</v>
      </c>
      <c r="N36" s="54">
        <v>1192.3</v>
      </c>
      <c r="O36" s="54">
        <v>5000</v>
      </c>
      <c r="P36" s="54">
        <v>5000</v>
      </c>
      <c r="Q36" s="54">
        <v>1000</v>
      </c>
      <c r="R36" s="54">
        <v>1000</v>
      </c>
      <c r="S36" s="54">
        <v>300</v>
      </c>
      <c r="T36" s="54">
        <v>0</v>
      </c>
      <c r="U36" s="2">
        <f t="shared" si="2"/>
        <v>51875.13</v>
      </c>
      <c r="V36" s="2">
        <f t="shared" si="1"/>
        <v>48121.501000000004</v>
      </c>
      <c r="W36" s="70">
        <v>4335.01</v>
      </c>
      <c r="X36" s="70">
        <v>4335</v>
      </c>
      <c r="Y36" s="70">
        <v>0</v>
      </c>
      <c r="Z36" s="70">
        <v>0</v>
      </c>
      <c r="AA36" s="70">
        <v>0</v>
      </c>
      <c r="AB36" s="70">
        <v>0</v>
      </c>
      <c r="AC36" s="70">
        <v>0</v>
      </c>
      <c r="AD36" s="70">
        <v>0</v>
      </c>
      <c r="AE36" s="70">
        <v>0</v>
      </c>
      <c r="AF36" s="70">
        <v>-1220.206</v>
      </c>
      <c r="AG36" s="70">
        <v>0</v>
      </c>
      <c r="AH36" s="70">
        <v>0</v>
      </c>
      <c r="AI36" s="71">
        <v>3445.1</v>
      </c>
      <c r="AJ36" s="71">
        <v>2225</v>
      </c>
      <c r="AK36" s="2">
        <f t="shared" si="3"/>
        <v>4335.01</v>
      </c>
      <c r="AL36" s="2">
        <f t="shared" si="4"/>
        <v>3114.794</v>
      </c>
    </row>
    <row r="37" spans="1:38" ht="11.25" customHeight="1">
      <c r="A37" s="47">
        <v>27</v>
      </c>
      <c r="B37" s="1" t="s">
        <v>40</v>
      </c>
      <c r="C37" s="56">
        <f>U37+AK37-Sheet2!AW35</f>
        <v>69273.11</v>
      </c>
      <c r="D37" s="56">
        <f t="shared" si="0"/>
        <v>29535.251</v>
      </c>
      <c r="E37" s="54">
        <v>17180</v>
      </c>
      <c r="F37" s="54">
        <v>16167.788</v>
      </c>
      <c r="G37" s="54">
        <v>3160</v>
      </c>
      <c r="H37" s="54">
        <v>3015.002</v>
      </c>
      <c r="I37" s="54">
        <v>10150.01</v>
      </c>
      <c r="J37" s="54">
        <v>3235.184</v>
      </c>
      <c r="K37" s="54">
        <v>0</v>
      </c>
      <c r="L37" s="54">
        <v>0</v>
      </c>
      <c r="M37" s="54">
        <v>0</v>
      </c>
      <c r="N37" s="54">
        <v>0</v>
      </c>
      <c r="O37" s="54">
        <v>0</v>
      </c>
      <c r="P37" s="54">
        <v>0</v>
      </c>
      <c r="Q37" s="54">
        <v>4400</v>
      </c>
      <c r="R37" s="54">
        <v>3870</v>
      </c>
      <c r="S37" s="54">
        <v>850</v>
      </c>
      <c r="T37" s="54">
        <v>60</v>
      </c>
      <c r="U37" s="2">
        <f t="shared" si="2"/>
        <v>41858.12</v>
      </c>
      <c r="V37" s="2">
        <f t="shared" si="1"/>
        <v>26347.974000000002</v>
      </c>
      <c r="W37" s="70">
        <v>112118.1</v>
      </c>
      <c r="X37" s="70">
        <v>8220.729</v>
      </c>
      <c r="Y37" s="70">
        <v>0</v>
      </c>
      <c r="Z37" s="70">
        <v>0</v>
      </c>
      <c r="AA37" s="70">
        <v>0</v>
      </c>
      <c r="AB37" s="70">
        <v>0</v>
      </c>
      <c r="AC37" s="70">
        <v>-11000</v>
      </c>
      <c r="AD37" s="70">
        <v>0</v>
      </c>
      <c r="AE37" s="70">
        <v>-67585</v>
      </c>
      <c r="AF37" s="70">
        <v>-5033.452</v>
      </c>
      <c r="AG37" s="70">
        <v>0</v>
      </c>
      <c r="AH37" s="70">
        <v>0</v>
      </c>
      <c r="AI37" s="71">
        <v>6118.11</v>
      </c>
      <c r="AJ37" s="71">
        <v>0</v>
      </c>
      <c r="AK37" s="2">
        <f t="shared" si="3"/>
        <v>33533.100000000006</v>
      </c>
      <c r="AL37" s="2">
        <f t="shared" si="4"/>
        <v>3187.276999999999</v>
      </c>
    </row>
    <row r="38" spans="1:38" ht="11.25" customHeight="1">
      <c r="A38" s="47">
        <v>28</v>
      </c>
      <c r="B38" s="1" t="s">
        <v>41</v>
      </c>
      <c r="C38" s="56">
        <f>U38+AK38-Sheet2!AW36</f>
        <v>104314.37999999999</v>
      </c>
      <c r="D38" s="56">
        <f t="shared" si="0"/>
        <v>94004.126</v>
      </c>
      <c r="E38" s="54">
        <v>19732.92</v>
      </c>
      <c r="F38" s="54">
        <v>18781.319</v>
      </c>
      <c r="G38" s="54">
        <v>3995.32</v>
      </c>
      <c r="H38" s="54">
        <v>3647.432</v>
      </c>
      <c r="I38" s="54">
        <v>56570.82</v>
      </c>
      <c r="J38" s="54">
        <v>52898.296</v>
      </c>
      <c r="K38" s="54">
        <v>0</v>
      </c>
      <c r="L38" s="54">
        <v>0</v>
      </c>
      <c r="M38" s="54">
        <v>1324.81</v>
      </c>
      <c r="N38" s="54">
        <v>1324.8</v>
      </c>
      <c r="O38" s="54">
        <v>0</v>
      </c>
      <c r="P38" s="54">
        <v>0</v>
      </c>
      <c r="Q38" s="54">
        <v>1600</v>
      </c>
      <c r="R38" s="54">
        <v>1600</v>
      </c>
      <c r="S38" s="54">
        <v>519.01</v>
      </c>
      <c r="T38" s="54">
        <v>279</v>
      </c>
      <c r="U38" s="2">
        <f t="shared" si="2"/>
        <v>87742.87999999999</v>
      </c>
      <c r="V38" s="2">
        <f t="shared" si="1"/>
        <v>78573.80200000001</v>
      </c>
      <c r="W38" s="70">
        <v>22135</v>
      </c>
      <c r="X38" s="70">
        <v>18330.27</v>
      </c>
      <c r="Y38" s="70">
        <v>0</v>
      </c>
      <c r="Z38" s="70">
        <v>0</v>
      </c>
      <c r="AA38" s="70">
        <v>0</v>
      </c>
      <c r="AB38" s="70">
        <v>0</v>
      </c>
      <c r="AC38" s="70">
        <v>0</v>
      </c>
      <c r="AD38" s="70">
        <v>0</v>
      </c>
      <c r="AE38" s="70">
        <v>-1563.5</v>
      </c>
      <c r="AF38" s="70">
        <v>-2856.991</v>
      </c>
      <c r="AG38" s="70">
        <v>0</v>
      </c>
      <c r="AH38" s="70">
        <v>0</v>
      </c>
      <c r="AI38" s="71">
        <v>4000</v>
      </c>
      <c r="AJ38" s="71">
        <v>42.955</v>
      </c>
      <c r="AK38" s="2">
        <f t="shared" si="3"/>
        <v>20571.5</v>
      </c>
      <c r="AL38" s="2">
        <f t="shared" si="4"/>
        <v>15473.279</v>
      </c>
    </row>
    <row r="39" spans="1:38" ht="11.25" customHeight="1">
      <c r="A39" s="47">
        <v>29</v>
      </c>
      <c r="B39" s="1" t="s">
        <v>42</v>
      </c>
      <c r="C39" s="56">
        <f>U39+AK39-Sheet2!AW37</f>
        <v>17266.28</v>
      </c>
      <c r="D39" s="56">
        <f t="shared" si="0"/>
        <v>15686.072</v>
      </c>
      <c r="E39" s="54">
        <v>6791.61</v>
      </c>
      <c r="F39" s="54">
        <v>6737.764</v>
      </c>
      <c r="G39" s="54">
        <v>1587.51</v>
      </c>
      <c r="H39" s="54">
        <v>1540.103</v>
      </c>
      <c r="I39" s="54">
        <v>1703.25</v>
      </c>
      <c r="J39" s="54">
        <v>1250.5</v>
      </c>
      <c r="K39" s="54">
        <v>0</v>
      </c>
      <c r="L39" s="54">
        <v>0</v>
      </c>
      <c r="M39" s="54">
        <v>0</v>
      </c>
      <c r="N39" s="54">
        <v>0</v>
      </c>
      <c r="O39" s="54">
        <v>0</v>
      </c>
      <c r="P39" s="54">
        <v>0</v>
      </c>
      <c r="Q39" s="54">
        <v>400</v>
      </c>
      <c r="R39" s="54">
        <v>100</v>
      </c>
      <c r="S39" s="54">
        <v>50</v>
      </c>
      <c r="T39" s="54">
        <v>0</v>
      </c>
      <c r="U39" s="2">
        <f t="shared" si="2"/>
        <v>11532.369999999999</v>
      </c>
      <c r="V39" s="2">
        <f t="shared" si="1"/>
        <v>9952.178</v>
      </c>
      <c r="W39" s="70">
        <v>6733.91</v>
      </c>
      <c r="X39" s="70">
        <v>6070</v>
      </c>
      <c r="Y39" s="70">
        <v>0</v>
      </c>
      <c r="Z39" s="70">
        <v>0</v>
      </c>
      <c r="AA39" s="70">
        <v>0</v>
      </c>
      <c r="AB39" s="70">
        <v>0</v>
      </c>
      <c r="AC39" s="70">
        <v>0</v>
      </c>
      <c r="AD39" s="70">
        <v>0</v>
      </c>
      <c r="AE39" s="70">
        <v>0</v>
      </c>
      <c r="AF39" s="70">
        <v>-12.295</v>
      </c>
      <c r="AG39" s="70">
        <v>0</v>
      </c>
      <c r="AH39" s="70">
        <v>0</v>
      </c>
      <c r="AI39" s="71">
        <v>1000</v>
      </c>
      <c r="AJ39" s="71">
        <v>323.811</v>
      </c>
      <c r="AK39" s="2">
        <f t="shared" si="3"/>
        <v>6733.91</v>
      </c>
      <c r="AL39" s="2">
        <f t="shared" si="4"/>
        <v>6057.705</v>
      </c>
    </row>
    <row r="40" spans="1:38" ht="11.25" customHeight="1">
      <c r="A40" s="47">
        <v>30</v>
      </c>
      <c r="B40" s="1" t="s">
        <v>43</v>
      </c>
      <c r="C40" s="56">
        <f>U40+AK40-Sheet2!AW38</f>
        <v>38401</v>
      </c>
      <c r="D40" s="56">
        <f t="shared" si="0"/>
        <v>35565.367999999995</v>
      </c>
      <c r="E40" s="54">
        <v>16680.8</v>
      </c>
      <c r="F40" s="54">
        <v>16423.214</v>
      </c>
      <c r="G40" s="54">
        <v>3196</v>
      </c>
      <c r="H40" s="54">
        <v>3184.208</v>
      </c>
      <c r="I40" s="54">
        <v>6671.6</v>
      </c>
      <c r="J40" s="54">
        <v>4831.6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2500</v>
      </c>
      <c r="R40" s="54">
        <v>2045</v>
      </c>
      <c r="S40" s="54">
        <v>1900</v>
      </c>
      <c r="T40" s="54">
        <v>1628.746</v>
      </c>
      <c r="U40" s="2">
        <f t="shared" si="2"/>
        <v>37948.4</v>
      </c>
      <c r="V40" s="2">
        <f t="shared" si="1"/>
        <v>35112.768</v>
      </c>
      <c r="W40" s="70">
        <v>14452.6</v>
      </c>
      <c r="X40" s="70">
        <v>9396.5</v>
      </c>
      <c r="Y40" s="70">
        <v>0</v>
      </c>
      <c r="Z40" s="70">
        <v>0</v>
      </c>
      <c r="AA40" s="70">
        <v>0</v>
      </c>
      <c r="AB40" s="70">
        <v>0</v>
      </c>
      <c r="AC40" s="70">
        <v>0</v>
      </c>
      <c r="AD40" s="70">
        <v>0</v>
      </c>
      <c r="AE40" s="70">
        <v>-7000</v>
      </c>
      <c r="AF40" s="70">
        <v>-1943.9</v>
      </c>
      <c r="AG40" s="70">
        <v>0</v>
      </c>
      <c r="AH40" s="70">
        <v>0</v>
      </c>
      <c r="AI40" s="71">
        <v>7000</v>
      </c>
      <c r="AJ40" s="71">
        <v>7000</v>
      </c>
      <c r="AK40" s="2">
        <f t="shared" si="3"/>
        <v>7452.6</v>
      </c>
      <c r="AL40" s="2">
        <f t="shared" si="4"/>
        <v>7452.6</v>
      </c>
    </row>
    <row r="41" spans="1:38" s="14" customFormat="1" ht="11.25" customHeight="1">
      <c r="A41" s="47">
        <v>31</v>
      </c>
      <c r="B41" s="1" t="s">
        <v>44</v>
      </c>
      <c r="C41" s="56">
        <f>U41+AK41-Sheet2!AW39</f>
        <v>133292.4</v>
      </c>
      <c r="D41" s="56">
        <f t="shared" si="0"/>
        <v>129183.25699999998</v>
      </c>
      <c r="E41" s="54">
        <v>68513.6</v>
      </c>
      <c r="F41" s="54">
        <v>68461.788</v>
      </c>
      <c r="G41" s="54">
        <v>16470.5</v>
      </c>
      <c r="H41" s="54">
        <v>16465.468</v>
      </c>
      <c r="I41" s="54">
        <v>36067.5</v>
      </c>
      <c r="J41" s="54">
        <v>35394.378</v>
      </c>
      <c r="K41" s="54">
        <v>0</v>
      </c>
      <c r="L41" s="54">
        <v>0</v>
      </c>
      <c r="M41" s="54">
        <v>0</v>
      </c>
      <c r="N41" s="54">
        <v>0</v>
      </c>
      <c r="O41" s="54">
        <v>0</v>
      </c>
      <c r="P41" s="54">
        <v>0</v>
      </c>
      <c r="Q41" s="54">
        <v>2810</v>
      </c>
      <c r="R41" s="54">
        <v>2800</v>
      </c>
      <c r="S41" s="54">
        <v>955</v>
      </c>
      <c r="T41" s="54">
        <v>944</v>
      </c>
      <c r="U41" s="2">
        <f t="shared" si="2"/>
        <v>124816.6</v>
      </c>
      <c r="V41" s="2">
        <f t="shared" si="1"/>
        <v>124065.63399999999</v>
      </c>
      <c r="W41" s="70">
        <v>19475.8</v>
      </c>
      <c r="X41" s="70">
        <v>15378.532</v>
      </c>
      <c r="Y41" s="70">
        <v>0</v>
      </c>
      <c r="Z41" s="70">
        <v>0</v>
      </c>
      <c r="AA41" s="70">
        <v>0</v>
      </c>
      <c r="AB41" s="70">
        <v>0</v>
      </c>
      <c r="AC41" s="70">
        <v>0</v>
      </c>
      <c r="AD41" s="70">
        <v>-590</v>
      </c>
      <c r="AE41" s="70">
        <v>-11000</v>
      </c>
      <c r="AF41" s="70">
        <v>-9670.909</v>
      </c>
      <c r="AG41" s="70">
        <v>0</v>
      </c>
      <c r="AH41" s="70">
        <v>0</v>
      </c>
      <c r="AI41" s="71">
        <v>0</v>
      </c>
      <c r="AJ41" s="71">
        <v>0</v>
      </c>
      <c r="AK41" s="2">
        <f t="shared" si="3"/>
        <v>8475.8</v>
      </c>
      <c r="AL41" s="2">
        <f t="shared" si="4"/>
        <v>5117.623</v>
      </c>
    </row>
    <row r="42" spans="1:38" ht="11.25" customHeight="1">
      <c r="A42" s="47">
        <v>32</v>
      </c>
      <c r="B42" s="1" t="s">
        <v>45</v>
      </c>
      <c r="C42" s="56">
        <f>U42+AK42-Sheet2!AW40</f>
        <v>64285.5</v>
      </c>
      <c r="D42" s="56">
        <f t="shared" si="0"/>
        <v>58854.09500000001</v>
      </c>
      <c r="E42" s="54">
        <v>30718.8</v>
      </c>
      <c r="F42" s="54">
        <v>30671.367</v>
      </c>
      <c r="G42" s="54">
        <v>6163.5</v>
      </c>
      <c r="H42" s="54">
        <v>6144.351</v>
      </c>
      <c r="I42" s="54">
        <v>18368.3</v>
      </c>
      <c r="J42" s="54">
        <v>17724.34</v>
      </c>
      <c r="K42" s="54">
        <v>0</v>
      </c>
      <c r="L42" s="54">
        <v>0</v>
      </c>
      <c r="M42" s="54">
        <v>0</v>
      </c>
      <c r="N42" s="54">
        <v>0</v>
      </c>
      <c r="O42" s="54">
        <v>0</v>
      </c>
      <c r="P42" s="54">
        <v>0</v>
      </c>
      <c r="Q42" s="54">
        <v>1400</v>
      </c>
      <c r="R42" s="54">
        <v>1331.8</v>
      </c>
      <c r="S42" s="54">
        <v>235</v>
      </c>
      <c r="T42" s="54">
        <v>221</v>
      </c>
      <c r="U42" s="2">
        <f t="shared" si="2"/>
        <v>58385.600000000006</v>
      </c>
      <c r="V42" s="2">
        <f t="shared" si="1"/>
        <v>56092.85800000001</v>
      </c>
      <c r="W42" s="70">
        <v>7399.9</v>
      </c>
      <c r="X42" s="70">
        <v>2998.837</v>
      </c>
      <c r="Y42" s="70">
        <v>0</v>
      </c>
      <c r="Z42" s="70">
        <v>0</v>
      </c>
      <c r="AA42" s="70">
        <v>0</v>
      </c>
      <c r="AB42" s="70">
        <v>0</v>
      </c>
      <c r="AC42" s="70">
        <v>0</v>
      </c>
      <c r="AD42" s="70">
        <v>-237.6</v>
      </c>
      <c r="AE42" s="70">
        <v>0</v>
      </c>
      <c r="AF42" s="70">
        <v>0</v>
      </c>
      <c r="AG42" s="70">
        <v>0</v>
      </c>
      <c r="AH42" s="70">
        <v>0</v>
      </c>
      <c r="AI42" s="71">
        <v>1500</v>
      </c>
      <c r="AJ42" s="71">
        <v>0</v>
      </c>
      <c r="AK42" s="2">
        <f t="shared" si="3"/>
        <v>7399.9</v>
      </c>
      <c r="AL42" s="2">
        <f t="shared" si="4"/>
        <v>2761.237</v>
      </c>
    </row>
    <row r="43" spans="1:38" ht="11.25" customHeight="1">
      <c r="A43" s="47">
        <v>33</v>
      </c>
      <c r="B43" s="1" t="s">
        <v>46</v>
      </c>
      <c r="C43" s="56">
        <f>U43+AK43-Sheet2!AW41</f>
        <v>11676.983</v>
      </c>
      <c r="D43" s="56">
        <f aca="true" t="shared" si="5" ref="D43:D74">V43+AL43-AJ43</f>
        <v>11632.637</v>
      </c>
      <c r="E43" s="54">
        <v>6510</v>
      </c>
      <c r="F43" s="54">
        <v>6510</v>
      </c>
      <c r="G43" s="54">
        <v>1949.3</v>
      </c>
      <c r="H43" s="54">
        <v>1949</v>
      </c>
      <c r="I43" s="54">
        <v>985.2</v>
      </c>
      <c r="J43" s="54">
        <v>984.53</v>
      </c>
      <c r="K43" s="54">
        <v>0</v>
      </c>
      <c r="L43" s="54">
        <v>0</v>
      </c>
      <c r="M43" s="54">
        <v>0</v>
      </c>
      <c r="N43" s="54">
        <v>0</v>
      </c>
      <c r="O43" s="54">
        <v>0</v>
      </c>
      <c r="P43" s="54">
        <v>0</v>
      </c>
      <c r="Q43" s="54">
        <v>0</v>
      </c>
      <c r="R43" s="54">
        <v>0</v>
      </c>
      <c r="S43" s="54">
        <v>0</v>
      </c>
      <c r="T43" s="54">
        <v>0</v>
      </c>
      <c r="U43" s="2">
        <f t="shared" si="2"/>
        <v>10676.5</v>
      </c>
      <c r="V43" s="2">
        <f t="shared" si="1"/>
        <v>10675.53</v>
      </c>
      <c r="W43" s="70">
        <v>2875.283</v>
      </c>
      <c r="X43" s="70">
        <v>2832</v>
      </c>
      <c r="Y43" s="70">
        <v>0</v>
      </c>
      <c r="Z43" s="70">
        <v>0</v>
      </c>
      <c r="AA43" s="70">
        <v>0</v>
      </c>
      <c r="AB43" s="70">
        <v>0</v>
      </c>
      <c r="AC43" s="70">
        <v>0</v>
      </c>
      <c r="AD43" s="70">
        <v>0</v>
      </c>
      <c r="AE43" s="70">
        <v>-642.8</v>
      </c>
      <c r="AF43" s="70">
        <v>-642.893</v>
      </c>
      <c r="AG43" s="70">
        <v>0</v>
      </c>
      <c r="AH43" s="70">
        <v>0</v>
      </c>
      <c r="AI43" s="71">
        <v>1232</v>
      </c>
      <c r="AJ43" s="71">
        <v>1232</v>
      </c>
      <c r="AK43" s="2">
        <f t="shared" si="3"/>
        <v>2232.483</v>
      </c>
      <c r="AL43" s="2">
        <f t="shared" si="4"/>
        <v>2189.107</v>
      </c>
    </row>
    <row r="44" spans="1:38" ht="11.25" customHeight="1">
      <c r="A44" s="47">
        <v>34</v>
      </c>
      <c r="B44" s="1" t="s">
        <v>47</v>
      </c>
      <c r="C44" s="56">
        <f>U44+AK44-Sheet2!AW42</f>
        <v>9437.800000000001</v>
      </c>
      <c r="D44" s="56">
        <f t="shared" si="5"/>
        <v>8045.528</v>
      </c>
      <c r="E44" s="54">
        <v>4900</v>
      </c>
      <c r="F44" s="54">
        <v>4551.598</v>
      </c>
      <c r="G44" s="54">
        <v>969</v>
      </c>
      <c r="H44" s="54">
        <v>921.75</v>
      </c>
      <c r="I44" s="54">
        <v>2360.5</v>
      </c>
      <c r="J44" s="54">
        <v>2267.8</v>
      </c>
      <c r="K44" s="54">
        <v>0</v>
      </c>
      <c r="L44" s="54">
        <v>0</v>
      </c>
      <c r="M44" s="54">
        <v>0</v>
      </c>
      <c r="N44" s="54">
        <v>0</v>
      </c>
      <c r="O44" s="54">
        <v>0</v>
      </c>
      <c r="P44" s="54">
        <v>0</v>
      </c>
      <c r="Q44" s="54">
        <v>187.5</v>
      </c>
      <c r="R44" s="54">
        <v>187.5</v>
      </c>
      <c r="S44" s="54">
        <v>128.7</v>
      </c>
      <c r="T44" s="54">
        <v>123</v>
      </c>
      <c r="U44" s="2">
        <f t="shared" si="2"/>
        <v>9101.2</v>
      </c>
      <c r="V44" s="2">
        <f t="shared" si="1"/>
        <v>8051.648</v>
      </c>
      <c r="W44" s="70">
        <v>892.1</v>
      </c>
      <c r="X44" s="70">
        <v>0</v>
      </c>
      <c r="Y44" s="70">
        <v>0</v>
      </c>
      <c r="Z44" s="70">
        <v>0</v>
      </c>
      <c r="AA44" s="70">
        <v>0</v>
      </c>
      <c r="AB44" s="70">
        <v>0</v>
      </c>
      <c r="AC44" s="70">
        <v>0</v>
      </c>
      <c r="AD44" s="70">
        <v>0</v>
      </c>
      <c r="AE44" s="70">
        <v>0</v>
      </c>
      <c r="AF44" s="70">
        <v>-6.12</v>
      </c>
      <c r="AG44" s="70">
        <v>0</v>
      </c>
      <c r="AH44" s="70">
        <v>0</v>
      </c>
      <c r="AI44" s="71">
        <v>555.5</v>
      </c>
      <c r="AJ44" s="71">
        <v>0</v>
      </c>
      <c r="AK44" s="2">
        <f t="shared" si="3"/>
        <v>892.1</v>
      </c>
      <c r="AL44" s="2">
        <f t="shared" si="4"/>
        <v>-6.12</v>
      </c>
    </row>
    <row r="45" spans="1:38" ht="11.25" customHeight="1">
      <c r="A45" s="47">
        <v>35</v>
      </c>
      <c r="B45" s="1" t="s">
        <v>48</v>
      </c>
      <c r="C45" s="56">
        <f>U45+AK45-Sheet2!AW43</f>
        <v>16076.8</v>
      </c>
      <c r="D45" s="56">
        <f t="shared" si="5"/>
        <v>12476.4384</v>
      </c>
      <c r="E45" s="54">
        <v>5954</v>
      </c>
      <c r="F45" s="54">
        <v>5953.992</v>
      </c>
      <c r="G45" s="54">
        <v>1248.7</v>
      </c>
      <c r="H45" s="54">
        <v>1248</v>
      </c>
      <c r="I45" s="54">
        <v>1944</v>
      </c>
      <c r="J45" s="54">
        <v>1943.82</v>
      </c>
      <c r="K45" s="54">
        <v>0</v>
      </c>
      <c r="L45" s="54">
        <v>0</v>
      </c>
      <c r="M45" s="54">
        <v>0</v>
      </c>
      <c r="N45" s="54">
        <v>0</v>
      </c>
      <c r="O45" s="54">
        <v>289.8</v>
      </c>
      <c r="P45" s="54">
        <v>289.8</v>
      </c>
      <c r="Q45" s="54">
        <v>628</v>
      </c>
      <c r="R45" s="54">
        <v>620</v>
      </c>
      <c r="S45" s="54">
        <v>1</v>
      </c>
      <c r="T45" s="54">
        <v>1</v>
      </c>
      <c r="U45" s="2">
        <f t="shared" si="2"/>
        <v>10615.5</v>
      </c>
      <c r="V45" s="2">
        <f t="shared" si="1"/>
        <v>10056.612</v>
      </c>
      <c r="W45" s="70">
        <v>8011.3</v>
      </c>
      <c r="X45" s="70">
        <v>3058.55</v>
      </c>
      <c r="Y45" s="70">
        <v>0</v>
      </c>
      <c r="Z45" s="70">
        <v>0</v>
      </c>
      <c r="AA45" s="70">
        <v>0</v>
      </c>
      <c r="AB45" s="70">
        <v>0</v>
      </c>
      <c r="AC45" s="70">
        <v>-1500</v>
      </c>
      <c r="AD45" s="70">
        <v>-50</v>
      </c>
      <c r="AE45" s="70">
        <v>-500</v>
      </c>
      <c r="AF45" s="70">
        <v>-588.7236</v>
      </c>
      <c r="AG45" s="70">
        <v>0</v>
      </c>
      <c r="AH45" s="70">
        <v>0</v>
      </c>
      <c r="AI45" s="71">
        <v>550</v>
      </c>
      <c r="AJ45" s="71">
        <v>0</v>
      </c>
      <c r="AK45" s="2">
        <f t="shared" si="3"/>
        <v>6011.3</v>
      </c>
      <c r="AL45" s="2">
        <f t="shared" si="4"/>
        <v>2419.8264</v>
      </c>
    </row>
    <row r="46" spans="1:38" ht="11.25" customHeight="1">
      <c r="A46" s="47">
        <v>36</v>
      </c>
      <c r="B46" s="1" t="s">
        <v>49</v>
      </c>
      <c r="C46" s="56">
        <f>U46+AK46-Sheet2!AW44</f>
        <v>5559</v>
      </c>
      <c r="D46" s="56">
        <f t="shared" si="5"/>
        <v>5155.97</v>
      </c>
      <c r="E46" s="54">
        <v>3680</v>
      </c>
      <c r="F46" s="54">
        <v>3633.945</v>
      </c>
      <c r="G46" s="54">
        <v>880</v>
      </c>
      <c r="H46" s="54">
        <v>873.81</v>
      </c>
      <c r="I46" s="54">
        <v>660</v>
      </c>
      <c r="J46" s="54">
        <v>587.8</v>
      </c>
      <c r="K46" s="54">
        <v>0</v>
      </c>
      <c r="L46" s="54">
        <v>0</v>
      </c>
      <c r="M46" s="54">
        <v>0</v>
      </c>
      <c r="N46" s="54">
        <v>0</v>
      </c>
      <c r="O46" s="54">
        <v>0</v>
      </c>
      <c r="P46" s="54">
        <v>0</v>
      </c>
      <c r="Q46" s="54">
        <v>0</v>
      </c>
      <c r="R46" s="54">
        <v>0</v>
      </c>
      <c r="S46" s="54">
        <v>61</v>
      </c>
      <c r="T46" s="54">
        <v>60.415</v>
      </c>
      <c r="U46" s="2">
        <f t="shared" si="2"/>
        <v>5559</v>
      </c>
      <c r="V46" s="2">
        <f t="shared" si="1"/>
        <v>5155.97</v>
      </c>
      <c r="W46" s="70">
        <v>278</v>
      </c>
      <c r="X46" s="70">
        <v>0</v>
      </c>
      <c r="Y46" s="70">
        <v>0</v>
      </c>
      <c r="Z46" s="70">
        <v>0</v>
      </c>
      <c r="AA46" s="70">
        <v>0</v>
      </c>
      <c r="AB46" s="70">
        <v>0</v>
      </c>
      <c r="AC46" s="70">
        <v>0</v>
      </c>
      <c r="AD46" s="70">
        <v>0</v>
      </c>
      <c r="AE46" s="70">
        <v>0</v>
      </c>
      <c r="AF46" s="70">
        <v>0</v>
      </c>
      <c r="AG46" s="70">
        <v>0</v>
      </c>
      <c r="AH46" s="70">
        <v>0</v>
      </c>
      <c r="AI46" s="71">
        <v>278</v>
      </c>
      <c r="AJ46" s="71">
        <v>0</v>
      </c>
      <c r="AK46" s="2">
        <f t="shared" si="3"/>
        <v>278</v>
      </c>
      <c r="AL46" s="2">
        <f t="shared" si="4"/>
        <v>0</v>
      </c>
    </row>
    <row r="47" spans="1:38" ht="11.25" customHeight="1">
      <c r="A47" s="47">
        <v>37</v>
      </c>
      <c r="B47" s="1" t="s">
        <v>50</v>
      </c>
      <c r="C47" s="56">
        <f>U47+AK47-Sheet2!AW45</f>
        <v>12016.599999999999</v>
      </c>
      <c r="D47" s="56">
        <f t="shared" si="5"/>
        <v>8072.897000000001</v>
      </c>
      <c r="E47" s="54">
        <v>5148</v>
      </c>
      <c r="F47" s="54">
        <v>5148</v>
      </c>
      <c r="G47" s="54">
        <v>1131.2</v>
      </c>
      <c r="H47" s="54">
        <v>1130.797</v>
      </c>
      <c r="I47" s="54">
        <v>2913.2</v>
      </c>
      <c r="J47" s="54">
        <v>1307.1</v>
      </c>
      <c r="K47" s="54">
        <v>0</v>
      </c>
      <c r="L47" s="54">
        <v>0</v>
      </c>
      <c r="M47" s="54">
        <v>0</v>
      </c>
      <c r="N47" s="54">
        <v>0</v>
      </c>
      <c r="O47" s="54">
        <v>0</v>
      </c>
      <c r="P47" s="54">
        <v>0</v>
      </c>
      <c r="Q47" s="54">
        <v>400</v>
      </c>
      <c r="R47" s="54">
        <v>395</v>
      </c>
      <c r="S47" s="54">
        <v>192</v>
      </c>
      <c r="T47" s="54">
        <v>1</v>
      </c>
      <c r="U47" s="2">
        <f t="shared" si="2"/>
        <v>11061.1</v>
      </c>
      <c r="V47" s="2">
        <f t="shared" si="1"/>
        <v>7981.897000000001</v>
      </c>
      <c r="W47" s="70">
        <v>3832.2</v>
      </c>
      <c r="X47" s="70">
        <v>1301</v>
      </c>
      <c r="Y47" s="70">
        <v>0</v>
      </c>
      <c r="Z47" s="70">
        <v>0</v>
      </c>
      <c r="AA47" s="70">
        <v>0</v>
      </c>
      <c r="AB47" s="70">
        <v>0</v>
      </c>
      <c r="AC47" s="70">
        <v>-1600</v>
      </c>
      <c r="AD47" s="70">
        <v>-259.6</v>
      </c>
      <c r="AE47" s="70">
        <v>0</v>
      </c>
      <c r="AF47" s="70">
        <v>-950.4</v>
      </c>
      <c r="AG47" s="70">
        <v>0</v>
      </c>
      <c r="AH47" s="70">
        <v>0</v>
      </c>
      <c r="AI47" s="71">
        <v>1276.7</v>
      </c>
      <c r="AJ47" s="71">
        <v>0</v>
      </c>
      <c r="AK47" s="2">
        <f t="shared" si="3"/>
        <v>2232.2</v>
      </c>
      <c r="AL47" s="2">
        <f t="shared" si="4"/>
        <v>91</v>
      </c>
    </row>
    <row r="48" spans="1:38" ht="11.25" customHeight="1">
      <c r="A48" s="47">
        <v>38</v>
      </c>
      <c r="B48" s="1" t="s">
        <v>51</v>
      </c>
      <c r="C48" s="56">
        <f>U48+AK48-Sheet2!AW46</f>
        <v>20420.100000000002</v>
      </c>
      <c r="D48" s="56">
        <f t="shared" si="5"/>
        <v>20319.746</v>
      </c>
      <c r="E48" s="54">
        <v>8903</v>
      </c>
      <c r="F48" s="54">
        <v>8898.585</v>
      </c>
      <c r="G48" s="54">
        <v>1793.9</v>
      </c>
      <c r="H48" s="54">
        <v>1784.085</v>
      </c>
      <c r="I48" s="54">
        <v>4655</v>
      </c>
      <c r="J48" s="54">
        <v>4586.981</v>
      </c>
      <c r="K48" s="54">
        <v>0</v>
      </c>
      <c r="L48" s="54">
        <v>0</v>
      </c>
      <c r="M48" s="54">
        <v>0</v>
      </c>
      <c r="N48" s="54">
        <v>0</v>
      </c>
      <c r="O48" s="54">
        <v>0</v>
      </c>
      <c r="P48" s="54">
        <v>0</v>
      </c>
      <c r="Q48" s="54">
        <v>550</v>
      </c>
      <c r="R48" s="54">
        <v>550</v>
      </c>
      <c r="S48" s="54">
        <v>120</v>
      </c>
      <c r="T48" s="54">
        <v>104.3</v>
      </c>
      <c r="U48" s="2">
        <f t="shared" si="2"/>
        <v>17121.9</v>
      </c>
      <c r="V48" s="2">
        <f t="shared" si="1"/>
        <v>17023.950999999997</v>
      </c>
      <c r="W48" s="70">
        <v>4398.2</v>
      </c>
      <c r="X48" s="70">
        <v>4395.795</v>
      </c>
      <c r="Y48" s="70">
        <v>0</v>
      </c>
      <c r="Z48" s="70">
        <v>0</v>
      </c>
      <c r="AA48" s="70">
        <v>0</v>
      </c>
      <c r="AB48" s="70">
        <v>0</v>
      </c>
      <c r="AC48" s="70">
        <v>0</v>
      </c>
      <c r="AD48" s="70">
        <v>0</v>
      </c>
      <c r="AE48" s="70">
        <v>0</v>
      </c>
      <c r="AF48" s="70">
        <v>0</v>
      </c>
      <c r="AG48" s="70">
        <v>0</v>
      </c>
      <c r="AH48" s="70">
        <v>0</v>
      </c>
      <c r="AI48" s="71">
        <v>1100</v>
      </c>
      <c r="AJ48" s="71">
        <v>1100</v>
      </c>
      <c r="AK48" s="2">
        <f t="shared" si="3"/>
        <v>4398.2</v>
      </c>
      <c r="AL48" s="2">
        <f t="shared" si="4"/>
        <v>4395.795</v>
      </c>
    </row>
    <row r="49" spans="1:38" ht="11.25" customHeight="1">
      <c r="A49" s="47">
        <v>39</v>
      </c>
      <c r="B49" s="1" t="s">
        <v>52</v>
      </c>
      <c r="C49" s="56">
        <f>U49+AK49-Sheet2!AW47</f>
        <v>34767.2</v>
      </c>
      <c r="D49" s="56">
        <f t="shared" si="5"/>
        <v>22441.338000000003</v>
      </c>
      <c r="E49" s="54">
        <v>9925</v>
      </c>
      <c r="F49" s="54">
        <v>9921.78</v>
      </c>
      <c r="G49" s="54">
        <v>2020</v>
      </c>
      <c r="H49" s="54">
        <v>1788.565</v>
      </c>
      <c r="I49" s="54">
        <v>12288.6</v>
      </c>
      <c r="J49" s="54">
        <v>6329.896</v>
      </c>
      <c r="K49" s="54">
        <v>0</v>
      </c>
      <c r="L49" s="54">
        <v>0</v>
      </c>
      <c r="M49" s="54">
        <v>0</v>
      </c>
      <c r="N49" s="54">
        <v>0</v>
      </c>
      <c r="O49" s="54">
        <v>2166</v>
      </c>
      <c r="P49" s="54">
        <v>816</v>
      </c>
      <c r="Q49" s="54">
        <v>600</v>
      </c>
      <c r="R49" s="54">
        <v>500</v>
      </c>
      <c r="S49" s="54">
        <v>526.7</v>
      </c>
      <c r="T49" s="54">
        <v>414</v>
      </c>
      <c r="U49" s="2">
        <f t="shared" si="2"/>
        <v>29026.3</v>
      </c>
      <c r="V49" s="2">
        <f t="shared" si="1"/>
        <v>19770.241</v>
      </c>
      <c r="W49" s="70">
        <v>8240.9</v>
      </c>
      <c r="X49" s="70">
        <v>3320</v>
      </c>
      <c r="Y49" s="70">
        <v>0</v>
      </c>
      <c r="Z49" s="70">
        <v>0</v>
      </c>
      <c r="AA49" s="70">
        <v>0</v>
      </c>
      <c r="AB49" s="70">
        <v>0</v>
      </c>
      <c r="AC49" s="70">
        <v>0</v>
      </c>
      <c r="AD49" s="70">
        <v>0</v>
      </c>
      <c r="AE49" s="70">
        <v>-1000</v>
      </c>
      <c r="AF49" s="70">
        <v>-648.903</v>
      </c>
      <c r="AG49" s="70">
        <v>0</v>
      </c>
      <c r="AH49" s="70">
        <v>0</v>
      </c>
      <c r="AI49" s="71">
        <v>1500</v>
      </c>
      <c r="AJ49" s="71">
        <v>0</v>
      </c>
      <c r="AK49" s="2">
        <f t="shared" si="3"/>
        <v>7240.9</v>
      </c>
      <c r="AL49" s="2">
        <f t="shared" si="4"/>
        <v>2671.0969999999998</v>
      </c>
    </row>
    <row r="50" spans="1:38" s="14" customFormat="1" ht="11.25" customHeight="1">
      <c r="A50" s="47">
        <v>40</v>
      </c>
      <c r="B50" s="1" t="s">
        <v>53</v>
      </c>
      <c r="C50" s="56">
        <f>U50+AK50-Sheet2!AW48</f>
        <v>12282.1</v>
      </c>
      <c r="D50" s="56">
        <f t="shared" si="5"/>
        <v>11450.291000000001</v>
      </c>
      <c r="E50" s="54">
        <v>6590</v>
      </c>
      <c r="F50" s="54">
        <v>6256.1</v>
      </c>
      <c r="G50" s="54">
        <v>1440</v>
      </c>
      <c r="H50" s="54">
        <v>1344.435</v>
      </c>
      <c r="I50" s="54">
        <v>2370.6</v>
      </c>
      <c r="J50" s="54">
        <v>2306.35</v>
      </c>
      <c r="K50" s="54">
        <v>0</v>
      </c>
      <c r="L50" s="54">
        <v>0</v>
      </c>
      <c r="M50" s="54">
        <v>0</v>
      </c>
      <c r="N50" s="54">
        <v>0</v>
      </c>
      <c r="O50" s="54">
        <v>0</v>
      </c>
      <c r="P50" s="54">
        <v>0</v>
      </c>
      <c r="Q50" s="54">
        <v>280</v>
      </c>
      <c r="R50" s="54">
        <v>280</v>
      </c>
      <c r="S50" s="54">
        <v>100</v>
      </c>
      <c r="T50" s="54">
        <v>100</v>
      </c>
      <c r="U50" s="2">
        <f t="shared" si="2"/>
        <v>11380.6</v>
      </c>
      <c r="V50" s="2">
        <f t="shared" si="1"/>
        <v>10736.885</v>
      </c>
      <c r="W50" s="70">
        <v>1501.5</v>
      </c>
      <c r="X50" s="70">
        <v>1200</v>
      </c>
      <c r="Y50" s="70">
        <v>0</v>
      </c>
      <c r="Z50" s="70">
        <v>0</v>
      </c>
      <c r="AA50" s="70">
        <v>0</v>
      </c>
      <c r="AB50" s="70">
        <v>0</v>
      </c>
      <c r="AC50" s="70">
        <v>0</v>
      </c>
      <c r="AD50" s="70">
        <v>0</v>
      </c>
      <c r="AE50" s="70">
        <v>0</v>
      </c>
      <c r="AF50" s="70">
        <v>-36.594</v>
      </c>
      <c r="AG50" s="70">
        <v>0</v>
      </c>
      <c r="AH50" s="70">
        <v>0</v>
      </c>
      <c r="AI50" s="71">
        <v>600</v>
      </c>
      <c r="AJ50" s="71">
        <v>450</v>
      </c>
      <c r="AK50" s="2">
        <f t="shared" si="3"/>
        <v>1501.5</v>
      </c>
      <c r="AL50" s="2">
        <f t="shared" si="4"/>
        <v>1163.406</v>
      </c>
    </row>
    <row r="51" spans="1:38" s="14" customFormat="1" ht="11.25" customHeight="1">
      <c r="A51" s="47">
        <v>41</v>
      </c>
      <c r="B51" s="1" t="s">
        <v>54</v>
      </c>
      <c r="C51" s="56">
        <f>U51+AK51-Sheet2!AW49</f>
        <v>17623.7</v>
      </c>
      <c r="D51" s="56">
        <f t="shared" si="5"/>
        <v>14238.535</v>
      </c>
      <c r="E51" s="54">
        <v>7140</v>
      </c>
      <c r="F51" s="54">
        <v>7140</v>
      </c>
      <c r="G51" s="54">
        <v>1438.3</v>
      </c>
      <c r="H51" s="54">
        <v>1435.103</v>
      </c>
      <c r="I51" s="54">
        <v>3928</v>
      </c>
      <c r="J51" s="54">
        <v>3928</v>
      </c>
      <c r="K51" s="54">
        <v>0</v>
      </c>
      <c r="L51" s="54">
        <v>0</v>
      </c>
      <c r="M51" s="54">
        <v>0</v>
      </c>
      <c r="N51" s="54">
        <v>0</v>
      </c>
      <c r="O51" s="54">
        <v>496.5</v>
      </c>
      <c r="P51" s="54">
        <v>496.5</v>
      </c>
      <c r="Q51" s="54">
        <v>302</v>
      </c>
      <c r="R51" s="54">
        <v>289</v>
      </c>
      <c r="S51" s="54">
        <v>20</v>
      </c>
      <c r="T51" s="54">
        <v>20</v>
      </c>
      <c r="U51" s="2">
        <f t="shared" si="2"/>
        <v>13960.4</v>
      </c>
      <c r="V51" s="2">
        <f t="shared" si="1"/>
        <v>13308.603</v>
      </c>
      <c r="W51" s="70">
        <v>4298.9</v>
      </c>
      <c r="X51" s="70">
        <v>1195</v>
      </c>
      <c r="Y51" s="70">
        <v>0</v>
      </c>
      <c r="Z51" s="70">
        <v>0</v>
      </c>
      <c r="AA51" s="70">
        <v>0</v>
      </c>
      <c r="AB51" s="70">
        <v>0</v>
      </c>
      <c r="AC51" s="70">
        <v>0</v>
      </c>
      <c r="AD51" s="70">
        <v>0</v>
      </c>
      <c r="AE51" s="70">
        <v>0</v>
      </c>
      <c r="AF51" s="70">
        <v>-265.068</v>
      </c>
      <c r="AG51" s="70">
        <v>0</v>
      </c>
      <c r="AH51" s="70">
        <v>0</v>
      </c>
      <c r="AI51" s="71">
        <v>635.6</v>
      </c>
      <c r="AJ51" s="71">
        <v>0</v>
      </c>
      <c r="AK51" s="2">
        <f t="shared" si="3"/>
        <v>4298.9</v>
      </c>
      <c r="AL51" s="2">
        <f t="shared" si="4"/>
        <v>929.932</v>
      </c>
    </row>
    <row r="52" spans="1:38" ht="11.25" customHeight="1">
      <c r="A52" s="47">
        <v>42</v>
      </c>
      <c r="B52" s="1" t="s">
        <v>55</v>
      </c>
      <c r="C52" s="56">
        <f>U52+AK52-Sheet2!AW50</f>
        <v>42472.8</v>
      </c>
      <c r="D52" s="56">
        <f t="shared" si="5"/>
        <v>40935.272</v>
      </c>
      <c r="E52" s="54">
        <v>20400</v>
      </c>
      <c r="F52" s="54">
        <v>19749.282</v>
      </c>
      <c r="G52" s="54">
        <v>4089.5</v>
      </c>
      <c r="H52" s="54">
        <v>4089.414</v>
      </c>
      <c r="I52" s="54">
        <v>6421.3</v>
      </c>
      <c r="J52" s="54">
        <v>5965.41</v>
      </c>
      <c r="K52" s="54">
        <v>0</v>
      </c>
      <c r="L52" s="54">
        <v>0</v>
      </c>
      <c r="M52" s="54">
        <v>0</v>
      </c>
      <c r="N52" s="54">
        <v>0</v>
      </c>
      <c r="O52" s="54">
        <v>1760</v>
      </c>
      <c r="P52" s="54">
        <v>1459.36</v>
      </c>
      <c r="Q52" s="54">
        <v>1200</v>
      </c>
      <c r="R52" s="54">
        <v>1180</v>
      </c>
      <c r="S52" s="54">
        <v>50</v>
      </c>
      <c r="T52" s="54">
        <v>25</v>
      </c>
      <c r="U52" s="2">
        <f t="shared" si="2"/>
        <v>42400.8</v>
      </c>
      <c r="V52" s="2">
        <f t="shared" si="1"/>
        <v>40948.466</v>
      </c>
      <c r="W52" s="70">
        <v>9552</v>
      </c>
      <c r="X52" s="70">
        <v>9546.15</v>
      </c>
      <c r="Y52" s="70">
        <v>0</v>
      </c>
      <c r="Z52" s="70">
        <v>0</v>
      </c>
      <c r="AA52" s="70">
        <v>0</v>
      </c>
      <c r="AB52" s="70">
        <v>0</v>
      </c>
      <c r="AC52" s="70">
        <v>0</v>
      </c>
      <c r="AD52" s="70">
        <v>0</v>
      </c>
      <c r="AE52" s="70">
        <v>-1000</v>
      </c>
      <c r="AF52" s="70">
        <v>-1079.344</v>
      </c>
      <c r="AG52" s="70">
        <v>0</v>
      </c>
      <c r="AH52" s="70">
        <v>0</v>
      </c>
      <c r="AI52" s="71">
        <v>8480</v>
      </c>
      <c r="AJ52" s="71">
        <v>8480</v>
      </c>
      <c r="AK52" s="2">
        <f t="shared" si="3"/>
        <v>8552</v>
      </c>
      <c r="AL52" s="2">
        <f t="shared" si="4"/>
        <v>8466.806</v>
      </c>
    </row>
    <row r="53" spans="1:38" ht="11.25" customHeight="1">
      <c r="A53" s="47">
        <v>43</v>
      </c>
      <c r="B53" s="1" t="s">
        <v>56</v>
      </c>
      <c r="C53" s="56">
        <f>U53+AK53-Sheet2!AW51</f>
        <v>5867.9</v>
      </c>
      <c r="D53" s="56">
        <f t="shared" si="5"/>
        <v>5379.108</v>
      </c>
      <c r="E53" s="54">
        <v>3972.9</v>
      </c>
      <c r="F53" s="54">
        <v>3821.393</v>
      </c>
      <c r="G53" s="54">
        <v>750</v>
      </c>
      <c r="H53" s="54">
        <v>648</v>
      </c>
      <c r="I53" s="54">
        <v>727</v>
      </c>
      <c r="J53" s="54">
        <v>726.715</v>
      </c>
      <c r="K53" s="54">
        <v>0</v>
      </c>
      <c r="L53" s="54">
        <v>0</v>
      </c>
      <c r="M53" s="54">
        <v>0</v>
      </c>
      <c r="N53" s="54">
        <v>0</v>
      </c>
      <c r="O53" s="54">
        <v>0</v>
      </c>
      <c r="P53" s="54">
        <v>0</v>
      </c>
      <c r="Q53" s="54">
        <v>65</v>
      </c>
      <c r="R53" s="54">
        <v>65</v>
      </c>
      <c r="S53" s="54">
        <v>3</v>
      </c>
      <c r="T53" s="54">
        <v>3</v>
      </c>
      <c r="U53" s="2">
        <f t="shared" si="2"/>
        <v>5787.9</v>
      </c>
      <c r="V53" s="2">
        <f t="shared" si="1"/>
        <v>5299.108</v>
      </c>
      <c r="W53" s="70">
        <v>1350</v>
      </c>
      <c r="X53" s="70">
        <v>150</v>
      </c>
      <c r="Y53" s="70">
        <v>0</v>
      </c>
      <c r="Z53" s="70">
        <v>0</v>
      </c>
      <c r="AA53" s="70">
        <v>0</v>
      </c>
      <c r="AB53" s="70">
        <v>0</v>
      </c>
      <c r="AC53" s="70">
        <v>0</v>
      </c>
      <c r="AD53" s="70">
        <v>-35</v>
      </c>
      <c r="AE53" s="70">
        <v>-1000</v>
      </c>
      <c r="AF53" s="70">
        <v>0</v>
      </c>
      <c r="AG53" s="70">
        <v>0</v>
      </c>
      <c r="AH53" s="70">
        <v>0</v>
      </c>
      <c r="AI53" s="71">
        <v>270</v>
      </c>
      <c r="AJ53" s="71">
        <v>35</v>
      </c>
      <c r="AK53" s="2">
        <f t="shared" si="3"/>
        <v>350</v>
      </c>
      <c r="AL53" s="2">
        <f t="shared" si="4"/>
        <v>115</v>
      </c>
    </row>
    <row r="54" spans="1:38" ht="11.25" customHeight="1">
      <c r="A54" s="47">
        <v>44</v>
      </c>
      <c r="B54" s="1" t="s">
        <v>57</v>
      </c>
      <c r="C54" s="56">
        <f>U54+AK54-Sheet2!AW52</f>
        <v>6499.3</v>
      </c>
      <c r="D54" s="56">
        <f t="shared" si="5"/>
        <v>5542</v>
      </c>
      <c r="E54" s="54">
        <v>3670</v>
      </c>
      <c r="F54" s="54">
        <v>3636.5</v>
      </c>
      <c r="G54" s="54">
        <v>830</v>
      </c>
      <c r="H54" s="54">
        <v>829.5</v>
      </c>
      <c r="I54" s="54">
        <v>989.3</v>
      </c>
      <c r="J54" s="54">
        <v>671</v>
      </c>
      <c r="K54" s="54">
        <v>0</v>
      </c>
      <c r="L54" s="54">
        <v>0</v>
      </c>
      <c r="M54" s="54">
        <v>0</v>
      </c>
      <c r="N54" s="54">
        <v>0</v>
      </c>
      <c r="O54" s="54">
        <v>0</v>
      </c>
      <c r="P54" s="54">
        <v>0</v>
      </c>
      <c r="Q54" s="54">
        <v>0</v>
      </c>
      <c r="R54" s="54">
        <v>0</v>
      </c>
      <c r="S54" s="54">
        <v>110</v>
      </c>
      <c r="T54" s="54">
        <v>10</v>
      </c>
      <c r="U54" s="2">
        <f t="shared" si="2"/>
        <v>6199.3</v>
      </c>
      <c r="V54" s="2">
        <f t="shared" si="1"/>
        <v>5242</v>
      </c>
      <c r="W54" s="70">
        <v>900</v>
      </c>
      <c r="X54" s="70">
        <v>395</v>
      </c>
      <c r="Y54" s="70">
        <v>0</v>
      </c>
      <c r="Z54" s="70">
        <v>0</v>
      </c>
      <c r="AA54" s="70">
        <v>0</v>
      </c>
      <c r="AB54" s="70">
        <v>0</v>
      </c>
      <c r="AC54" s="70">
        <v>0</v>
      </c>
      <c r="AD54" s="70">
        <v>0</v>
      </c>
      <c r="AE54" s="70">
        <v>0</v>
      </c>
      <c r="AF54" s="70">
        <v>0</v>
      </c>
      <c r="AG54" s="70">
        <v>0</v>
      </c>
      <c r="AH54" s="70">
        <v>0</v>
      </c>
      <c r="AI54" s="71">
        <v>600</v>
      </c>
      <c r="AJ54" s="71">
        <v>95</v>
      </c>
      <c r="AK54" s="2">
        <f t="shared" si="3"/>
        <v>900</v>
      </c>
      <c r="AL54" s="2">
        <f t="shared" si="4"/>
        <v>395</v>
      </c>
    </row>
    <row r="55" spans="1:38" ht="11.25" customHeight="1">
      <c r="A55" s="47">
        <v>45</v>
      </c>
      <c r="B55" s="1" t="s">
        <v>58</v>
      </c>
      <c r="C55" s="56">
        <f>U55+AK55-Sheet2!AW53</f>
        <v>8517.7</v>
      </c>
      <c r="D55" s="56">
        <f t="shared" si="5"/>
        <v>4320.883</v>
      </c>
      <c r="E55" s="54">
        <v>5691.6</v>
      </c>
      <c r="F55" s="54">
        <v>5620.283</v>
      </c>
      <c r="G55" s="54">
        <v>890.5</v>
      </c>
      <c r="H55" s="54">
        <v>890</v>
      </c>
      <c r="I55" s="54">
        <v>1155.6</v>
      </c>
      <c r="J55" s="54">
        <v>1155.6</v>
      </c>
      <c r="K55" s="54">
        <v>0</v>
      </c>
      <c r="L55" s="54">
        <v>0</v>
      </c>
      <c r="M55" s="54">
        <v>0</v>
      </c>
      <c r="N55" s="54">
        <v>0</v>
      </c>
      <c r="O55" s="54">
        <v>0</v>
      </c>
      <c r="P55" s="54">
        <v>0</v>
      </c>
      <c r="Q55" s="54">
        <v>340</v>
      </c>
      <c r="R55" s="54">
        <v>340</v>
      </c>
      <c r="S55" s="54">
        <v>40</v>
      </c>
      <c r="T55" s="54">
        <v>40</v>
      </c>
      <c r="U55" s="2">
        <f t="shared" si="2"/>
        <v>8517.7</v>
      </c>
      <c r="V55" s="2">
        <f t="shared" si="1"/>
        <v>8445.883</v>
      </c>
      <c r="W55" s="70">
        <v>4525</v>
      </c>
      <c r="X55" s="70">
        <v>400</v>
      </c>
      <c r="Y55" s="70">
        <v>0</v>
      </c>
      <c r="Z55" s="70">
        <v>0</v>
      </c>
      <c r="AA55" s="70">
        <v>0</v>
      </c>
      <c r="AB55" s="70">
        <v>0</v>
      </c>
      <c r="AC55" s="70">
        <v>0</v>
      </c>
      <c r="AD55" s="70">
        <v>0</v>
      </c>
      <c r="AE55" s="70">
        <v>-4125</v>
      </c>
      <c r="AF55" s="70">
        <v>-4125</v>
      </c>
      <c r="AG55" s="70">
        <v>0</v>
      </c>
      <c r="AH55" s="70">
        <v>0</v>
      </c>
      <c r="AI55" s="71">
        <v>400</v>
      </c>
      <c r="AJ55" s="71">
        <v>400</v>
      </c>
      <c r="AK55" s="2">
        <f t="shared" si="3"/>
        <v>400</v>
      </c>
      <c r="AL55" s="2">
        <f t="shared" si="4"/>
        <v>-3725</v>
      </c>
    </row>
    <row r="56" spans="1:38" s="14" customFormat="1" ht="11.25" customHeight="1">
      <c r="A56" s="47">
        <v>45</v>
      </c>
      <c r="B56" s="1" t="s">
        <v>59</v>
      </c>
      <c r="C56" s="56">
        <f>U56+AK56-Sheet2!AW54</f>
        <v>6406.3</v>
      </c>
      <c r="D56" s="56">
        <f t="shared" si="5"/>
        <v>6038.74</v>
      </c>
      <c r="E56" s="54">
        <v>4463.3</v>
      </c>
      <c r="F56" s="54">
        <v>4463.28</v>
      </c>
      <c r="G56" s="54">
        <v>1064.7</v>
      </c>
      <c r="H56" s="54">
        <v>1064.16</v>
      </c>
      <c r="I56" s="54">
        <v>536.7</v>
      </c>
      <c r="J56" s="54">
        <v>479.2</v>
      </c>
      <c r="K56" s="54">
        <v>0</v>
      </c>
      <c r="L56" s="54">
        <v>0</v>
      </c>
      <c r="M56" s="54">
        <v>0</v>
      </c>
      <c r="N56" s="54">
        <v>0</v>
      </c>
      <c r="O56" s="54">
        <v>0</v>
      </c>
      <c r="P56" s="54">
        <v>0</v>
      </c>
      <c r="Q56" s="54">
        <v>0</v>
      </c>
      <c r="R56" s="54">
        <v>0</v>
      </c>
      <c r="S56" s="54">
        <v>0</v>
      </c>
      <c r="T56" s="54">
        <v>0</v>
      </c>
      <c r="U56" s="2">
        <f t="shared" si="2"/>
        <v>6064.7</v>
      </c>
      <c r="V56" s="2">
        <f t="shared" si="1"/>
        <v>6006.639999999999</v>
      </c>
      <c r="W56" s="70">
        <v>341.6</v>
      </c>
      <c r="X56" s="70">
        <v>32.1</v>
      </c>
      <c r="Y56" s="70">
        <v>0</v>
      </c>
      <c r="Z56" s="70">
        <v>0</v>
      </c>
      <c r="AA56" s="70">
        <v>0</v>
      </c>
      <c r="AB56" s="70">
        <v>0</v>
      </c>
      <c r="AC56" s="70">
        <v>0</v>
      </c>
      <c r="AD56" s="70">
        <v>0</v>
      </c>
      <c r="AE56" s="70">
        <v>0</v>
      </c>
      <c r="AF56" s="70">
        <v>0</v>
      </c>
      <c r="AG56" s="70">
        <v>0</v>
      </c>
      <c r="AH56" s="70">
        <v>0</v>
      </c>
      <c r="AI56" s="71">
        <v>0</v>
      </c>
      <c r="AJ56" s="71">
        <v>0</v>
      </c>
      <c r="AK56" s="2">
        <f t="shared" si="3"/>
        <v>341.6</v>
      </c>
      <c r="AL56" s="2">
        <f t="shared" si="4"/>
        <v>32.1</v>
      </c>
    </row>
    <row r="57" spans="1:38" ht="11.25" customHeight="1">
      <c r="A57" s="47">
        <v>47</v>
      </c>
      <c r="B57" s="1" t="s">
        <v>60</v>
      </c>
      <c r="C57" s="56">
        <f>U57+AK57-Sheet2!AW55</f>
        <v>12837.1</v>
      </c>
      <c r="D57" s="56">
        <f t="shared" si="5"/>
        <v>12513.7</v>
      </c>
      <c r="E57" s="54">
        <v>7875.7</v>
      </c>
      <c r="F57" s="54">
        <v>7875.7</v>
      </c>
      <c r="G57" s="54">
        <v>1275.8</v>
      </c>
      <c r="H57" s="54">
        <v>1275.8</v>
      </c>
      <c r="I57" s="54">
        <v>1840</v>
      </c>
      <c r="J57" s="54">
        <v>1840</v>
      </c>
      <c r="K57" s="54">
        <v>0</v>
      </c>
      <c r="L57" s="54">
        <v>0</v>
      </c>
      <c r="M57" s="54">
        <v>0</v>
      </c>
      <c r="N57" s="54">
        <v>0</v>
      </c>
      <c r="O57" s="54">
        <v>0</v>
      </c>
      <c r="P57" s="54">
        <v>0</v>
      </c>
      <c r="Q57" s="54">
        <v>200</v>
      </c>
      <c r="R57" s="54">
        <v>200</v>
      </c>
      <c r="S57" s="54">
        <v>122.6</v>
      </c>
      <c r="T57" s="54">
        <v>122.6</v>
      </c>
      <c r="U57" s="2">
        <f t="shared" si="2"/>
        <v>12737.7</v>
      </c>
      <c r="V57" s="2">
        <f t="shared" si="1"/>
        <v>12415.1</v>
      </c>
      <c r="W57" s="70">
        <v>1523</v>
      </c>
      <c r="X57" s="70">
        <v>1268</v>
      </c>
      <c r="Y57" s="70">
        <v>0</v>
      </c>
      <c r="Z57" s="70">
        <v>0</v>
      </c>
      <c r="AA57" s="70">
        <v>0</v>
      </c>
      <c r="AB57" s="70">
        <v>0</v>
      </c>
      <c r="AC57" s="70">
        <v>0</v>
      </c>
      <c r="AD57" s="70">
        <v>0</v>
      </c>
      <c r="AE57" s="70">
        <v>0</v>
      </c>
      <c r="AF57" s="70">
        <v>-68.4</v>
      </c>
      <c r="AG57" s="70">
        <v>0</v>
      </c>
      <c r="AH57" s="70">
        <v>0</v>
      </c>
      <c r="AI57" s="71">
        <v>1423.6</v>
      </c>
      <c r="AJ57" s="71">
        <v>1101</v>
      </c>
      <c r="AK57" s="2">
        <f t="shared" si="3"/>
        <v>1523</v>
      </c>
      <c r="AL57" s="2">
        <f t="shared" si="4"/>
        <v>1199.6</v>
      </c>
    </row>
    <row r="58" spans="1:38" ht="11.25" customHeight="1">
      <c r="A58" s="47">
        <v>48</v>
      </c>
      <c r="B58" s="1" t="s">
        <v>61</v>
      </c>
      <c r="C58" s="56">
        <f>U58+AK58-Sheet2!AW56</f>
        <v>14149.300000000001</v>
      </c>
      <c r="D58" s="56">
        <f t="shared" si="5"/>
        <v>12794.199</v>
      </c>
      <c r="E58" s="54">
        <v>5798.4</v>
      </c>
      <c r="F58" s="54">
        <v>5660.725</v>
      </c>
      <c r="G58" s="54">
        <v>1226.8</v>
      </c>
      <c r="H58" s="54">
        <v>1183.1</v>
      </c>
      <c r="I58" s="54">
        <v>3491</v>
      </c>
      <c r="J58" s="54">
        <v>3076.8</v>
      </c>
      <c r="K58" s="54">
        <v>0</v>
      </c>
      <c r="L58" s="54">
        <v>0</v>
      </c>
      <c r="M58" s="54">
        <v>0</v>
      </c>
      <c r="N58" s="54">
        <v>0</v>
      </c>
      <c r="O58" s="54">
        <v>0</v>
      </c>
      <c r="P58" s="54">
        <v>0</v>
      </c>
      <c r="Q58" s="54">
        <v>250</v>
      </c>
      <c r="R58" s="54">
        <v>200</v>
      </c>
      <c r="S58" s="54">
        <v>100</v>
      </c>
      <c r="T58" s="54">
        <v>100</v>
      </c>
      <c r="U58" s="2">
        <f t="shared" si="2"/>
        <v>12366.2</v>
      </c>
      <c r="V58" s="2">
        <f t="shared" si="1"/>
        <v>11020.625</v>
      </c>
      <c r="W58" s="70">
        <v>3283.1</v>
      </c>
      <c r="X58" s="70">
        <v>2619.75</v>
      </c>
      <c r="Y58" s="70">
        <v>0</v>
      </c>
      <c r="Z58" s="70">
        <v>0</v>
      </c>
      <c r="AA58" s="70">
        <v>0</v>
      </c>
      <c r="AB58" s="70">
        <v>0</v>
      </c>
      <c r="AC58" s="70">
        <v>0</v>
      </c>
      <c r="AD58" s="70">
        <v>0</v>
      </c>
      <c r="AE58" s="70">
        <v>0</v>
      </c>
      <c r="AF58" s="70">
        <v>-46.176</v>
      </c>
      <c r="AG58" s="70">
        <v>0</v>
      </c>
      <c r="AH58" s="70">
        <v>0</v>
      </c>
      <c r="AI58" s="71">
        <v>1500</v>
      </c>
      <c r="AJ58" s="71">
        <v>800</v>
      </c>
      <c r="AK58" s="2">
        <f t="shared" si="3"/>
        <v>3283.1</v>
      </c>
      <c r="AL58" s="2">
        <f t="shared" si="4"/>
        <v>2573.574</v>
      </c>
    </row>
    <row r="59" spans="1:38" ht="11.25" customHeight="1">
      <c r="A59" s="47">
        <v>49</v>
      </c>
      <c r="B59" s="1" t="s">
        <v>62</v>
      </c>
      <c r="C59" s="56">
        <f>U59+AK59-Sheet2!AW57</f>
        <v>11592.699999999999</v>
      </c>
      <c r="D59" s="56">
        <f t="shared" si="5"/>
        <v>10765.115</v>
      </c>
      <c r="E59" s="54">
        <v>6285.7</v>
      </c>
      <c r="F59" s="54">
        <v>6284.235</v>
      </c>
      <c r="G59" s="54">
        <v>1056</v>
      </c>
      <c r="H59" s="54">
        <v>1055.996</v>
      </c>
      <c r="I59" s="54">
        <v>2672.1</v>
      </c>
      <c r="J59" s="54">
        <v>2346.6</v>
      </c>
      <c r="K59" s="54">
        <v>0</v>
      </c>
      <c r="L59" s="54">
        <v>0</v>
      </c>
      <c r="M59" s="54">
        <v>0</v>
      </c>
      <c r="N59" s="54">
        <v>0</v>
      </c>
      <c r="O59" s="54">
        <v>0</v>
      </c>
      <c r="P59" s="54">
        <v>0</v>
      </c>
      <c r="Q59" s="54">
        <v>200</v>
      </c>
      <c r="R59" s="54">
        <v>200</v>
      </c>
      <c r="S59" s="54">
        <v>19.3</v>
      </c>
      <c r="T59" s="54">
        <v>19.284</v>
      </c>
      <c r="U59" s="2">
        <f t="shared" si="2"/>
        <v>11233.099999999999</v>
      </c>
      <c r="V59" s="2">
        <f t="shared" si="1"/>
        <v>10445.115</v>
      </c>
      <c r="W59" s="70">
        <v>1359.6</v>
      </c>
      <c r="X59" s="70">
        <v>1201</v>
      </c>
      <c r="Y59" s="70">
        <v>0</v>
      </c>
      <c r="Z59" s="70">
        <v>0</v>
      </c>
      <c r="AA59" s="70">
        <v>0</v>
      </c>
      <c r="AB59" s="70">
        <v>0</v>
      </c>
      <c r="AC59" s="70">
        <v>0</v>
      </c>
      <c r="AD59" s="70">
        <v>0</v>
      </c>
      <c r="AE59" s="70">
        <v>0</v>
      </c>
      <c r="AF59" s="70">
        <v>-342</v>
      </c>
      <c r="AG59" s="70">
        <v>0</v>
      </c>
      <c r="AH59" s="70">
        <v>0</v>
      </c>
      <c r="AI59" s="71">
        <v>1000</v>
      </c>
      <c r="AJ59" s="71">
        <v>539</v>
      </c>
      <c r="AK59" s="2">
        <f t="shared" si="3"/>
        <v>1359.6</v>
      </c>
      <c r="AL59" s="2">
        <f t="shared" si="4"/>
        <v>859</v>
      </c>
    </row>
    <row r="60" spans="1:38" ht="11.25" customHeight="1">
      <c r="A60" s="47">
        <v>50</v>
      </c>
      <c r="B60" s="1" t="s">
        <v>63</v>
      </c>
      <c r="C60" s="56">
        <f>U60+AK60-Sheet2!AW58</f>
        <v>14745.3</v>
      </c>
      <c r="D60" s="56">
        <f t="shared" si="5"/>
        <v>13963.232999999998</v>
      </c>
      <c r="E60" s="54">
        <v>7117</v>
      </c>
      <c r="F60" s="54">
        <v>6703.07</v>
      </c>
      <c r="G60" s="54">
        <v>1452.4</v>
      </c>
      <c r="H60" s="54">
        <v>1360</v>
      </c>
      <c r="I60" s="54">
        <v>3500</v>
      </c>
      <c r="J60" s="54">
        <v>3304.4</v>
      </c>
      <c r="K60" s="54">
        <v>0</v>
      </c>
      <c r="L60" s="54">
        <v>0</v>
      </c>
      <c r="M60" s="54">
        <v>0</v>
      </c>
      <c r="N60" s="54">
        <v>0</v>
      </c>
      <c r="O60" s="54">
        <v>0</v>
      </c>
      <c r="P60" s="54">
        <v>0</v>
      </c>
      <c r="Q60" s="54">
        <v>550</v>
      </c>
      <c r="R60" s="54">
        <v>470</v>
      </c>
      <c r="S60" s="54">
        <v>0</v>
      </c>
      <c r="T60" s="54">
        <v>0</v>
      </c>
      <c r="U60" s="2">
        <f t="shared" si="2"/>
        <v>13761</v>
      </c>
      <c r="V60" s="2">
        <f t="shared" si="1"/>
        <v>12979.369999999999</v>
      </c>
      <c r="W60" s="70">
        <v>2125.9</v>
      </c>
      <c r="X60" s="70">
        <v>2125.763</v>
      </c>
      <c r="Y60" s="70">
        <v>0</v>
      </c>
      <c r="Z60" s="70">
        <v>0</v>
      </c>
      <c r="AA60" s="70">
        <v>0</v>
      </c>
      <c r="AB60" s="70">
        <v>0</v>
      </c>
      <c r="AC60" s="70">
        <v>0</v>
      </c>
      <c r="AD60" s="70">
        <v>0</v>
      </c>
      <c r="AE60" s="70">
        <v>0</v>
      </c>
      <c r="AF60" s="70">
        <v>0</v>
      </c>
      <c r="AG60" s="70">
        <v>0</v>
      </c>
      <c r="AH60" s="70">
        <v>0</v>
      </c>
      <c r="AI60" s="71">
        <v>1141.6</v>
      </c>
      <c r="AJ60" s="71">
        <v>1141.9</v>
      </c>
      <c r="AK60" s="2">
        <f t="shared" si="3"/>
        <v>2125.9</v>
      </c>
      <c r="AL60" s="2">
        <f t="shared" si="4"/>
        <v>2125.763</v>
      </c>
    </row>
    <row r="61" spans="1:38" ht="11.25" customHeight="1">
      <c r="A61" s="47">
        <v>51</v>
      </c>
      <c r="B61" s="1" t="s">
        <v>64</v>
      </c>
      <c r="C61" s="56">
        <f>U61+AK61-Sheet2!AW59</f>
        <v>6372.4</v>
      </c>
      <c r="D61" s="56">
        <f t="shared" si="5"/>
        <v>6113.626</v>
      </c>
      <c r="E61" s="54">
        <v>3042</v>
      </c>
      <c r="F61" s="54">
        <v>3034.39</v>
      </c>
      <c r="G61" s="54">
        <v>644</v>
      </c>
      <c r="H61" s="54">
        <v>643.864</v>
      </c>
      <c r="I61" s="54">
        <v>832</v>
      </c>
      <c r="J61" s="54">
        <v>824.5</v>
      </c>
      <c r="K61" s="54">
        <v>0</v>
      </c>
      <c r="L61" s="54">
        <v>0</v>
      </c>
      <c r="M61" s="54">
        <v>0</v>
      </c>
      <c r="N61" s="54">
        <v>0</v>
      </c>
      <c r="O61" s="54">
        <v>0</v>
      </c>
      <c r="P61" s="54">
        <v>0</v>
      </c>
      <c r="Q61" s="54">
        <v>0</v>
      </c>
      <c r="R61" s="54">
        <v>0</v>
      </c>
      <c r="S61" s="54">
        <v>10</v>
      </c>
      <c r="T61" s="54">
        <v>4</v>
      </c>
      <c r="U61" s="2">
        <f t="shared" si="2"/>
        <v>4764</v>
      </c>
      <c r="V61" s="2">
        <f t="shared" si="1"/>
        <v>4506.754</v>
      </c>
      <c r="W61" s="70">
        <v>4200</v>
      </c>
      <c r="X61" s="70">
        <v>2700</v>
      </c>
      <c r="Y61" s="70">
        <v>0</v>
      </c>
      <c r="Z61" s="70">
        <v>0</v>
      </c>
      <c r="AA61" s="70">
        <v>0</v>
      </c>
      <c r="AB61" s="70">
        <v>0</v>
      </c>
      <c r="AC61" s="70">
        <v>0</v>
      </c>
      <c r="AD61" s="70">
        <v>0</v>
      </c>
      <c r="AE61" s="70">
        <v>-2355.6</v>
      </c>
      <c r="AF61" s="70">
        <v>-1093.128</v>
      </c>
      <c r="AG61" s="70">
        <v>0</v>
      </c>
      <c r="AH61" s="70">
        <v>0</v>
      </c>
      <c r="AI61" s="71">
        <v>236</v>
      </c>
      <c r="AJ61" s="71">
        <v>0</v>
      </c>
      <c r="AK61" s="2">
        <f t="shared" si="3"/>
        <v>1844.4</v>
      </c>
      <c r="AL61" s="2">
        <f t="shared" si="4"/>
        <v>1606.872</v>
      </c>
    </row>
    <row r="62" spans="1:38" ht="11.25" customHeight="1">
      <c r="A62" s="47">
        <v>52</v>
      </c>
      <c r="B62" s="1" t="s">
        <v>65</v>
      </c>
      <c r="C62" s="56">
        <f>U62+AK62-Sheet2!AW60</f>
        <v>9566.099999999999</v>
      </c>
      <c r="D62" s="56">
        <f t="shared" si="5"/>
        <v>7907.091</v>
      </c>
      <c r="E62" s="54">
        <v>5424</v>
      </c>
      <c r="F62" s="54">
        <v>5167.363</v>
      </c>
      <c r="G62" s="54">
        <v>1852.1</v>
      </c>
      <c r="H62" s="54">
        <v>1792.1</v>
      </c>
      <c r="I62" s="54">
        <v>1076.3</v>
      </c>
      <c r="J62" s="54">
        <v>307.2</v>
      </c>
      <c r="K62" s="54">
        <v>0</v>
      </c>
      <c r="L62" s="54">
        <v>0</v>
      </c>
      <c r="M62" s="54">
        <v>0</v>
      </c>
      <c r="N62" s="54">
        <v>0</v>
      </c>
      <c r="O62" s="54">
        <v>0</v>
      </c>
      <c r="P62" s="54">
        <v>0</v>
      </c>
      <c r="Q62" s="54">
        <v>555.9</v>
      </c>
      <c r="R62" s="54">
        <v>210</v>
      </c>
      <c r="S62" s="54">
        <v>0</v>
      </c>
      <c r="T62" s="54">
        <v>0</v>
      </c>
      <c r="U62" s="2">
        <f t="shared" si="2"/>
        <v>9408.3</v>
      </c>
      <c r="V62" s="2">
        <f t="shared" si="1"/>
        <v>7870.663</v>
      </c>
      <c r="W62" s="70">
        <v>657.8</v>
      </c>
      <c r="X62" s="70">
        <v>561.82</v>
      </c>
      <c r="Y62" s="70">
        <v>0</v>
      </c>
      <c r="Z62" s="70">
        <v>0</v>
      </c>
      <c r="AA62" s="70">
        <v>0</v>
      </c>
      <c r="AB62" s="70">
        <v>0</v>
      </c>
      <c r="AC62" s="70">
        <v>0</v>
      </c>
      <c r="AD62" s="70">
        <v>0</v>
      </c>
      <c r="AE62" s="70">
        <v>0</v>
      </c>
      <c r="AF62" s="70">
        <v>-131.392</v>
      </c>
      <c r="AG62" s="70">
        <v>0</v>
      </c>
      <c r="AH62" s="70">
        <v>0</v>
      </c>
      <c r="AI62" s="71">
        <v>500</v>
      </c>
      <c r="AJ62" s="71">
        <v>394</v>
      </c>
      <c r="AK62" s="2">
        <f t="shared" si="3"/>
        <v>657.8</v>
      </c>
      <c r="AL62" s="2">
        <f t="shared" si="4"/>
        <v>430.42800000000005</v>
      </c>
    </row>
    <row r="63" spans="1:38" ht="11.25" customHeight="1">
      <c r="A63" s="47">
        <v>53</v>
      </c>
      <c r="B63" s="1" t="s">
        <v>66</v>
      </c>
      <c r="C63" s="56">
        <f>U63+AK63-Sheet2!AW61</f>
        <v>9017.800000000001</v>
      </c>
      <c r="D63" s="56">
        <f t="shared" si="5"/>
        <v>5282.184</v>
      </c>
      <c r="E63" s="54">
        <v>4266</v>
      </c>
      <c r="F63" s="54">
        <v>4265.984</v>
      </c>
      <c r="G63" s="54">
        <v>976.8</v>
      </c>
      <c r="H63" s="54">
        <v>976.2</v>
      </c>
      <c r="I63" s="54">
        <v>761.3</v>
      </c>
      <c r="J63" s="54">
        <v>40</v>
      </c>
      <c r="K63" s="54">
        <v>0</v>
      </c>
      <c r="L63" s="54">
        <v>0</v>
      </c>
      <c r="M63" s="54">
        <v>0</v>
      </c>
      <c r="N63" s="54">
        <v>0</v>
      </c>
      <c r="O63" s="54">
        <v>0</v>
      </c>
      <c r="P63" s="54">
        <v>0</v>
      </c>
      <c r="Q63" s="54">
        <v>85</v>
      </c>
      <c r="R63" s="54">
        <v>0</v>
      </c>
      <c r="S63" s="54">
        <v>0</v>
      </c>
      <c r="T63" s="54">
        <v>0</v>
      </c>
      <c r="U63" s="2">
        <f t="shared" si="2"/>
        <v>6510</v>
      </c>
      <c r="V63" s="2">
        <f t="shared" si="1"/>
        <v>5282.184</v>
      </c>
      <c r="W63" s="70">
        <v>2928.7</v>
      </c>
      <c r="X63" s="70">
        <v>0</v>
      </c>
      <c r="Y63" s="70">
        <v>0</v>
      </c>
      <c r="Z63" s="70">
        <v>0</v>
      </c>
      <c r="AA63" s="70">
        <v>0</v>
      </c>
      <c r="AB63" s="70">
        <v>0</v>
      </c>
      <c r="AC63" s="70">
        <v>0</v>
      </c>
      <c r="AD63" s="70">
        <v>0</v>
      </c>
      <c r="AE63" s="70">
        <v>0</v>
      </c>
      <c r="AF63" s="70">
        <v>0</v>
      </c>
      <c r="AG63" s="70">
        <v>0</v>
      </c>
      <c r="AH63" s="70">
        <v>0</v>
      </c>
      <c r="AI63" s="71">
        <v>420.9</v>
      </c>
      <c r="AJ63" s="71">
        <v>0</v>
      </c>
      <c r="AK63" s="2">
        <f t="shared" si="3"/>
        <v>2928.7</v>
      </c>
      <c r="AL63" s="2">
        <f t="shared" si="4"/>
        <v>0</v>
      </c>
    </row>
    <row r="64" spans="1:38" ht="11.25" customHeight="1">
      <c r="A64" s="47">
        <v>54</v>
      </c>
      <c r="B64" s="1" t="s">
        <v>67</v>
      </c>
      <c r="C64" s="56">
        <f>U64+AK64-Sheet2!AW62</f>
        <v>6494.9</v>
      </c>
      <c r="D64" s="56">
        <f t="shared" si="5"/>
        <v>5672.116</v>
      </c>
      <c r="E64" s="54">
        <v>3180</v>
      </c>
      <c r="F64" s="54">
        <v>3169.916</v>
      </c>
      <c r="G64" s="54">
        <v>700</v>
      </c>
      <c r="H64" s="54">
        <v>602.6</v>
      </c>
      <c r="I64" s="54">
        <v>860</v>
      </c>
      <c r="J64" s="54">
        <v>713.6</v>
      </c>
      <c r="K64" s="54">
        <v>0</v>
      </c>
      <c r="L64" s="54">
        <v>0</v>
      </c>
      <c r="M64" s="54">
        <v>0</v>
      </c>
      <c r="N64" s="54">
        <v>0</v>
      </c>
      <c r="O64" s="54">
        <v>0</v>
      </c>
      <c r="P64" s="54">
        <v>0</v>
      </c>
      <c r="Q64" s="54">
        <v>600</v>
      </c>
      <c r="R64" s="54">
        <v>325</v>
      </c>
      <c r="S64" s="54">
        <v>130</v>
      </c>
      <c r="T64" s="54">
        <v>92</v>
      </c>
      <c r="U64" s="2">
        <f t="shared" si="2"/>
        <v>5770</v>
      </c>
      <c r="V64" s="2">
        <f t="shared" si="1"/>
        <v>4947.249</v>
      </c>
      <c r="W64" s="70">
        <v>1024.9</v>
      </c>
      <c r="X64" s="70">
        <v>769</v>
      </c>
      <c r="Y64" s="70">
        <v>0</v>
      </c>
      <c r="Z64" s="70">
        <v>0</v>
      </c>
      <c r="AA64" s="70">
        <v>0</v>
      </c>
      <c r="AB64" s="70">
        <v>0</v>
      </c>
      <c r="AC64" s="70">
        <v>0</v>
      </c>
      <c r="AD64" s="70">
        <v>0</v>
      </c>
      <c r="AE64" s="70">
        <v>0</v>
      </c>
      <c r="AF64" s="70">
        <v>0</v>
      </c>
      <c r="AG64" s="70">
        <v>0</v>
      </c>
      <c r="AH64" s="70">
        <v>0</v>
      </c>
      <c r="AI64" s="71">
        <v>300</v>
      </c>
      <c r="AJ64" s="71">
        <v>44.133</v>
      </c>
      <c r="AK64" s="2">
        <f t="shared" si="3"/>
        <v>1024.9</v>
      </c>
      <c r="AL64" s="2">
        <f t="shared" si="4"/>
        <v>769</v>
      </c>
    </row>
    <row r="65" spans="1:38" ht="11.25" customHeight="1">
      <c r="A65" s="47">
        <v>55</v>
      </c>
      <c r="B65" s="1" t="s">
        <v>68</v>
      </c>
      <c r="C65" s="56">
        <f>U65+AK65-Sheet2!AW63</f>
        <v>17565.3</v>
      </c>
      <c r="D65" s="56">
        <f t="shared" si="5"/>
        <v>14428.149</v>
      </c>
      <c r="E65" s="54">
        <v>6582</v>
      </c>
      <c r="F65" s="54">
        <v>6340.99</v>
      </c>
      <c r="G65" s="54">
        <v>1488</v>
      </c>
      <c r="H65" s="54">
        <v>1411.75</v>
      </c>
      <c r="I65" s="54">
        <v>3456.1</v>
      </c>
      <c r="J65" s="54">
        <v>1936.909</v>
      </c>
      <c r="K65" s="54">
        <v>0</v>
      </c>
      <c r="L65" s="54">
        <v>0</v>
      </c>
      <c r="M65" s="54">
        <v>0</v>
      </c>
      <c r="N65" s="54">
        <v>0</v>
      </c>
      <c r="O65" s="54">
        <v>0</v>
      </c>
      <c r="P65" s="54">
        <v>0</v>
      </c>
      <c r="Q65" s="54">
        <v>600</v>
      </c>
      <c r="R65" s="54">
        <v>600</v>
      </c>
      <c r="S65" s="54">
        <v>620</v>
      </c>
      <c r="T65" s="54">
        <v>2</v>
      </c>
      <c r="U65" s="2">
        <f t="shared" si="2"/>
        <v>15346.1</v>
      </c>
      <c r="V65" s="2">
        <f t="shared" si="1"/>
        <v>12208.951</v>
      </c>
      <c r="W65" s="70">
        <v>2719.2</v>
      </c>
      <c r="X65" s="70">
        <v>2036.5</v>
      </c>
      <c r="Y65" s="70">
        <v>2100</v>
      </c>
      <c r="Z65" s="70">
        <v>2100</v>
      </c>
      <c r="AA65" s="70">
        <v>0</v>
      </c>
      <c r="AB65" s="70">
        <v>0</v>
      </c>
      <c r="AC65" s="70">
        <v>0</v>
      </c>
      <c r="AD65" s="70">
        <v>0</v>
      </c>
      <c r="AE65" s="70">
        <v>0</v>
      </c>
      <c r="AF65" s="70">
        <v>0</v>
      </c>
      <c r="AG65" s="70">
        <v>0</v>
      </c>
      <c r="AH65" s="70">
        <v>0</v>
      </c>
      <c r="AI65" s="71">
        <v>2600</v>
      </c>
      <c r="AJ65" s="71">
        <v>1917.302</v>
      </c>
      <c r="AK65" s="2">
        <f t="shared" si="3"/>
        <v>4819.2</v>
      </c>
      <c r="AL65" s="2">
        <f t="shared" si="4"/>
        <v>4136.5</v>
      </c>
    </row>
    <row r="66" spans="1:38" ht="11.25" customHeight="1">
      <c r="A66" s="47">
        <v>56</v>
      </c>
      <c r="B66" s="1" t="s">
        <v>69</v>
      </c>
      <c r="C66" s="56">
        <f>U66+AK66-Sheet2!AW64</f>
        <v>11384.4</v>
      </c>
      <c r="D66" s="56">
        <f t="shared" si="5"/>
        <v>9996.685699999998</v>
      </c>
      <c r="E66" s="54">
        <v>6639</v>
      </c>
      <c r="F66" s="54">
        <v>6292.1527</v>
      </c>
      <c r="G66" s="54">
        <v>1980</v>
      </c>
      <c r="H66" s="54">
        <v>1919.464</v>
      </c>
      <c r="I66" s="54">
        <v>1455.4</v>
      </c>
      <c r="J66" s="54">
        <v>1085.069</v>
      </c>
      <c r="K66" s="54">
        <v>0</v>
      </c>
      <c r="L66" s="54">
        <v>0</v>
      </c>
      <c r="M66" s="54">
        <v>0</v>
      </c>
      <c r="N66" s="54">
        <v>0</v>
      </c>
      <c r="O66" s="54">
        <v>0</v>
      </c>
      <c r="P66" s="54">
        <v>0</v>
      </c>
      <c r="Q66" s="54">
        <v>700</v>
      </c>
      <c r="R66" s="54">
        <v>700</v>
      </c>
      <c r="S66" s="54">
        <v>0</v>
      </c>
      <c r="T66" s="54">
        <v>0</v>
      </c>
      <c r="U66" s="2">
        <f t="shared" si="2"/>
        <v>11384.4</v>
      </c>
      <c r="V66" s="2">
        <f t="shared" si="1"/>
        <v>9996.685699999998</v>
      </c>
      <c r="W66" s="70">
        <v>610</v>
      </c>
      <c r="X66" s="70">
        <v>0</v>
      </c>
      <c r="Y66" s="70">
        <v>0</v>
      </c>
      <c r="Z66" s="70">
        <v>0</v>
      </c>
      <c r="AA66" s="70">
        <v>0</v>
      </c>
      <c r="AB66" s="70">
        <v>0</v>
      </c>
      <c r="AC66" s="70">
        <v>0</v>
      </c>
      <c r="AD66" s="70">
        <v>0</v>
      </c>
      <c r="AE66" s="70">
        <v>0</v>
      </c>
      <c r="AF66" s="70">
        <v>0</v>
      </c>
      <c r="AG66" s="70">
        <v>0</v>
      </c>
      <c r="AH66" s="70">
        <v>0</v>
      </c>
      <c r="AI66" s="71">
        <v>610</v>
      </c>
      <c r="AJ66" s="71">
        <v>0</v>
      </c>
      <c r="AK66" s="2">
        <f t="shared" si="3"/>
        <v>610</v>
      </c>
      <c r="AL66" s="2">
        <f t="shared" si="4"/>
        <v>0</v>
      </c>
    </row>
    <row r="67" spans="1:38" ht="11.25" customHeight="1">
      <c r="A67" s="47">
        <v>57</v>
      </c>
      <c r="B67" s="1" t="s">
        <v>70</v>
      </c>
      <c r="C67" s="56">
        <f>U67+AK67-Sheet2!AW65</f>
        <v>27373.1</v>
      </c>
      <c r="D67" s="56">
        <f t="shared" si="5"/>
        <v>24952.298000000003</v>
      </c>
      <c r="E67" s="54">
        <v>9460</v>
      </c>
      <c r="F67" s="54">
        <v>9159.394</v>
      </c>
      <c r="G67" s="54">
        <v>2008.5</v>
      </c>
      <c r="H67" s="54">
        <v>1942.304</v>
      </c>
      <c r="I67" s="54">
        <v>5828.6</v>
      </c>
      <c r="J67" s="54">
        <v>4900.6</v>
      </c>
      <c r="K67" s="54">
        <v>0</v>
      </c>
      <c r="L67" s="54">
        <v>0</v>
      </c>
      <c r="M67" s="54">
        <v>0</v>
      </c>
      <c r="N67" s="54">
        <v>0</v>
      </c>
      <c r="O67" s="54">
        <v>0</v>
      </c>
      <c r="P67" s="54">
        <v>0</v>
      </c>
      <c r="Q67" s="54">
        <v>1100</v>
      </c>
      <c r="R67" s="54">
        <v>1100</v>
      </c>
      <c r="S67" s="54">
        <v>30</v>
      </c>
      <c r="T67" s="54">
        <v>25</v>
      </c>
      <c r="U67" s="2">
        <f t="shared" si="2"/>
        <v>20297.699999999997</v>
      </c>
      <c r="V67" s="2">
        <f t="shared" si="1"/>
        <v>17876.935</v>
      </c>
      <c r="W67" s="70">
        <v>8946</v>
      </c>
      <c r="X67" s="70">
        <v>7825</v>
      </c>
      <c r="Y67" s="70">
        <v>0</v>
      </c>
      <c r="Z67" s="70">
        <v>0</v>
      </c>
      <c r="AA67" s="70">
        <v>0</v>
      </c>
      <c r="AB67" s="70">
        <v>0</v>
      </c>
      <c r="AC67" s="70">
        <v>0</v>
      </c>
      <c r="AD67" s="70">
        <v>0</v>
      </c>
      <c r="AE67" s="70">
        <v>0</v>
      </c>
      <c r="AF67" s="70">
        <v>0</v>
      </c>
      <c r="AG67" s="70">
        <v>0</v>
      </c>
      <c r="AH67" s="70">
        <v>0</v>
      </c>
      <c r="AI67" s="71">
        <v>1870.6</v>
      </c>
      <c r="AJ67" s="71">
        <v>749.637</v>
      </c>
      <c r="AK67" s="2">
        <f t="shared" si="3"/>
        <v>8946</v>
      </c>
      <c r="AL67" s="2">
        <f t="shared" si="4"/>
        <v>7825</v>
      </c>
    </row>
    <row r="68" spans="1:38" ht="11.25" customHeight="1">
      <c r="A68" s="47">
        <v>58</v>
      </c>
      <c r="B68" s="1" t="s">
        <v>71</v>
      </c>
      <c r="C68" s="56">
        <f>U68+AK68-Sheet2!AW66</f>
        <v>9434</v>
      </c>
      <c r="D68" s="56">
        <f t="shared" si="5"/>
        <v>6654.792399999999</v>
      </c>
      <c r="E68" s="54">
        <v>5226.7</v>
      </c>
      <c r="F68" s="54">
        <v>4614.8784</v>
      </c>
      <c r="G68" s="54">
        <v>1572.9</v>
      </c>
      <c r="H68" s="54">
        <v>1262.45</v>
      </c>
      <c r="I68" s="54">
        <v>1482.4</v>
      </c>
      <c r="J68" s="54">
        <v>886</v>
      </c>
      <c r="K68" s="54">
        <v>0</v>
      </c>
      <c r="L68" s="54">
        <v>0</v>
      </c>
      <c r="M68" s="54">
        <v>0</v>
      </c>
      <c r="N68" s="54">
        <v>0</v>
      </c>
      <c r="O68" s="54">
        <v>0</v>
      </c>
      <c r="P68" s="54">
        <v>0</v>
      </c>
      <c r="Q68" s="54">
        <v>672</v>
      </c>
      <c r="R68" s="54">
        <v>671</v>
      </c>
      <c r="S68" s="54">
        <v>0</v>
      </c>
      <c r="T68" s="54">
        <v>0</v>
      </c>
      <c r="U68" s="2">
        <f t="shared" si="2"/>
        <v>9434</v>
      </c>
      <c r="V68" s="2">
        <f t="shared" si="1"/>
        <v>7434.328399999999</v>
      </c>
      <c r="W68" s="70">
        <v>480</v>
      </c>
      <c r="X68" s="70">
        <v>480</v>
      </c>
      <c r="Y68" s="70">
        <v>0</v>
      </c>
      <c r="Z68" s="70">
        <v>0</v>
      </c>
      <c r="AA68" s="70">
        <v>0</v>
      </c>
      <c r="AB68" s="70">
        <v>0</v>
      </c>
      <c r="AC68" s="70">
        <v>0</v>
      </c>
      <c r="AD68" s="70">
        <v>0</v>
      </c>
      <c r="AE68" s="70">
        <v>0</v>
      </c>
      <c r="AF68" s="70">
        <v>-1259.536</v>
      </c>
      <c r="AG68" s="70">
        <v>0</v>
      </c>
      <c r="AH68" s="70">
        <v>0</v>
      </c>
      <c r="AI68" s="71">
        <v>480</v>
      </c>
      <c r="AJ68" s="71">
        <v>0</v>
      </c>
      <c r="AK68" s="2">
        <f t="shared" si="3"/>
        <v>480</v>
      </c>
      <c r="AL68" s="2">
        <f t="shared" si="4"/>
        <v>-779.5360000000001</v>
      </c>
    </row>
    <row r="69" spans="1:38" ht="11.25" customHeight="1">
      <c r="A69" s="47">
        <v>59</v>
      </c>
      <c r="B69" s="1" t="s">
        <v>72</v>
      </c>
      <c r="C69" s="56">
        <f>U69+AK69-Sheet2!AW67</f>
        <v>10274.8</v>
      </c>
      <c r="D69" s="56">
        <f t="shared" si="5"/>
        <v>7793.534</v>
      </c>
      <c r="E69" s="54">
        <v>6072</v>
      </c>
      <c r="F69" s="54">
        <v>5071.638</v>
      </c>
      <c r="G69" s="54">
        <v>1438.8</v>
      </c>
      <c r="H69" s="54">
        <v>1283.6</v>
      </c>
      <c r="I69" s="54">
        <v>1917.6</v>
      </c>
      <c r="J69" s="54">
        <v>1437.3</v>
      </c>
      <c r="K69" s="54">
        <v>0</v>
      </c>
      <c r="L69" s="54">
        <v>0</v>
      </c>
      <c r="M69" s="54">
        <v>0</v>
      </c>
      <c r="N69" s="54">
        <v>0</v>
      </c>
      <c r="O69" s="54">
        <v>0</v>
      </c>
      <c r="P69" s="54">
        <v>0</v>
      </c>
      <c r="Q69" s="54">
        <v>200</v>
      </c>
      <c r="R69" s="54">
        <v>200</v>
      </c>
      <c r="S69" s="54">
        <v>100</v>
      </c>
      <c r="T69" s="54">
        <v>0</v>
      </c>
      <c r="U69" s="2">
        <f t="shared" si="2"/>
        <v>10238.4</v>
      </c>
      <c r="V69" s="2">
        <f t="shared" si="1"/>
        <v>7992.538</v>
      </c>
      <c r="W69" s="70">
        <v>546.4</v>
      </c>
      <c r="X69" s="70">
        <v>0</v>
      </c>
      <c r="Y69" s="70">
        <v>0</v>
      </c>
      <c r="Z69" s="70">
        <v>0</v>
      </c>
      <c r="AA69" s="70">
        <v>0</v>
      </c>
      <c r="AB69" s="70">
        <v>0</v>
      </c>
      <c r="AC69" s="70">
        <v>0</v>
      </c>
      <c r="AD69" s="70">
        <v>0</v>
      </c>
      <c r="AE69" s="70">
        <v>0</v>
      </c>
      <c r="AF69" s="70">
        <v>-199.004</v>
      </c>
      <c r="AG69" s="70">
        <v>0</v>
      </c>
      <c r="AH69" s="70">
        <v>0</v>
      </c>
      <c r="AI69" s="71">
        <v>510</v>
      </c>
      <c r="AJ69" s="71">
        <v>0</v>
      </c>
      <c r="AK69" s="2">
        <f t="shared" si="3"/>
        <v>546.4</v>
      </c>
      <c r="AL69" s="2">
        <f t="shared" si="4"/>
        <v>-199.004</v>
      </c>
    </row>
    <row r="70" spans="1:38" ht="11.25" customHeight="1">
      <c r="A70" s="47">
        <v>60</v>
      </c>
      <c r="B70" s="1" t="s">
        <v>73</v>
      </c>
      <c r="C70" s="56">
        <f>U70+AK70-Sheet2!AW68</f>
        <v>11398</v>
      </c>
      <c r="D70" s="56">
        <f t="shared" si="5"/>
        <v>9212.323999999999</v>
      </c>
      <c r="E70" s="54">
        <v>5678.4</v>
      </c>
      <c r="F70" s="54">
        <v>5348.324</v>
      </c>
      <c r="G70" s="54">
        <v>1235.8</v>
      </c>
      <c r="H70" s="54">
        <v>1175.8</v>
      </c>
      <c r="I70" s="54">
        <v>1961.7</v>
      </c>
      <c r="J70" s="54">
        <v>890.8</v>
      </c>
      <c r="K70" s="54">
        <v>0</v>
      </c>
      <c r="L70" s="54">
        <v>0</v>
      </c>
      <c r="M70" s="54">
        <v>0</v>
      </c>
      <c r="N70" s="54">
        <v>0</v>
      </c>
      <c r="O70" s="54">
        <v>0</v>
      </c>
      <c r="P70" s="54">
        <v>0</v>
      </c>
      <c r="Q70" s="54">
        <v>800</v>
      </c>
      <c r="R70" s="54">
        <v>780</v>
      </c>
      <c r="S70" s="54">
        <v>50</v>
      </c>
      <c r="T70" s="54">
        <v>0</v>
      </c>
      <c r="U70" s="2">
        <f t="shared" si="2"/>
        <v>10275.9</v>
      </c>
      <c r="V70" s="2">
        <f t="shared" si="1"/>
        <v>8194.923999999999</v>
      </c>
      <c r="W70" s="70">
        <v>1672.1</v>
      </c>
      <c r="X70" s="70">
        <v>1017.4</v>
      </c>
      <c r="Y70" s="70">
        <v>0</v>
      </c>
      <c r="Z70" s="70">
        <v>0</v>
      </c>
      <c r="AA70" s="70">
        <v>0</v>
      </c>
      <c r="AB70" s="70">
        <v>0</v>
      </c>
      <c r="AC70" s="70">
        <v>0</v>
      </c>
      <c r="AD70" s="70">
        <v>0</v>
      </c>
      <c r="AE70" s="70">
        <v>0</v>
      </c>
      <c r="AF70" s="70">
        <v>0</v>
      </c>
      <c r="AG70" s="70">
        <v>0</v>
      </c>
      <c r="AH70" s="70">
        <v>0</v>
      </c>
      <c r="AI70" s="71">
        <v>550</v>
      </c>
      <c r="AJ70" s="71">
        <v>0</v>
      </c>
      <c r="AK70" s="2">
        <f t="shared" si="3"/>
        <v>1672.1</v>
      </c>
      <c r="AL70" s="2">
        <f t="shared" si="4"/>
        <v>1017.4</v>
      </c>
    </row>
    <row r="71" spans="1:38" ht="11.25" customHeight="1">
      <c r="A71" s="47">
        <v>61</v>
      </c>
      <c r="B71" s="1" t="s">
        <v>74</v>
      </c>
      <c r="C71" s="56">
        <f>U71+AK71-Sheet2!AW69</f>
        <v>35811.99999999999</v>
      </c>
      <c r="D71" s="56">
        <f t="shared" si="5"/>
        <v>32434.046000000002</v>
      </c>
      <c r="E71" s="54">
        <v>21913.5</v>
      </c>
      <c r="F71" s="54">
        <v>21788.231</v>
      </c>
      <c r="G71" s="54">
        <v>4612.4</v>
      </c>
      <c r="H71" s="54">
        <v>4612.4</v>
      </c>
      <c r="I71" s="54">
        <v>4656.3</v>
      </c>
      <c r="J71" s="54">
        <v>4385.87</v>
      </c>
      <c r="K71" s="54">
        <v>0</v>
      </c>
      <c r="L71" s="54">
        <v>0</v>
      </c>
      <c r="M71" s="54">
        <v>0</v>
      </c>
      <c r="N71" s="54">
        <v>0</v>
      </c>
      <c r="O71" s="54">
        <v>0</v>
      </c>
      <c r="P71" s="54">
        <v>0</v>
      </c>
      <c r="Q71" s="54">
        <v>1700</v>
      </c>
      <c r="R71" s="54">
        <v>1670</v>
      </c>
      <c r="S71" s="54">
        <v>372.6</v>
      </c>
      <c r="T71" s="54">
        <v>330</v>
      </c>
      <c r="U71" s="2">
        <f t="shared" si="2"/>
        <v>35811.99999999999</v>
      </c>
      <c r="V71" s="2">
        <f t="shared" si="1"/>
        <v>33436.501000000004</v>
      </c>
      <c r="W71" s="70">
        <v>2429.9</v>
      </c>
      <c r="X71" s="70">
        <v>1896</v>
      </c>
      <c r="Y71" s="70">
        <v>4900.6</v>
      </c>
      <c r="Z71" s="70">
        <v>3780</v>
      </c>
      <c r="AA71" s="70">
        <v>0</v>
      </c>
      <c r="AB71" s="70">
        <v>0</v>
      </c>
      <c r="AC71" s="70">
        <v>-3240.3</v>
      </c>
      <c r="AD71" s="70">
        <v>-4289.869</v>
      </c>
      <c r="AE71" s="70">
        <v>-1533</v>
      </c>
      <c r="AF71" s="70">
        <v>-1738.586</v>
      </c>
      <c r="AG71" s="70">
        <v>0</v>
      </c>
      <c r="AH71" s="70">
        <v>0</v>
      </c>
      <c r="AI71" s="71">
        <v>2557.2</v>
      </c>
      <c r="AJ71" s="71">
        <v>650</v>
      </c>
      <c r="AK71" s="2">
        <f t="shared" si="3"/>
        <v>2557.2000000000003</v>
      </c>
      <c r="AL71" s="2">
        <f t="shared" si="4"/>
        <v>-352.4549999999999</v>
      </c>
    </row>
    <row r="72" spans="1:38" ht="11.25" customHeight="1">
      <c r="A72" s="47">
        <v>62</v>
      </c>
      <c r="B72" s="1" t="s">
        <v>75</v>
      </c>
      <c r="C72" s="56">
        <f>U72+AK72-Sheet2!AW70</f>
        <v>10919.5</v>
      </c>
      <c r="D72" s="56">
        <f t="shared" si="5"/>
        <v>7012.2711</v>
      </c>
      <c r="E72" s="54">
        <v>6160</v>
      </c>
      <c r="F72" s="54">
        <v>4477.802</v>
      </c>
      <c r="G72" s="54">
        <v>1379.4</v>
      </c>
      <c r="H72" s="54">
        <v>1319.4</v>
      </c>
      <c r="I72" s="54">
        <v>2338</v>
      </c>
      <c r="J72" s="54">
        <v>831.4291</v>
      </c>
      <c r="K72" s="54">
        <v>0</v>
      </c>
      <c r="L72" s="54">
        <v>0</v>
      </c>
      <c r="M72" s="54">
        <v>0</v>
      </c>
      <c r="N72" s="54">
        <v>0</v>
      </c>
      <c r="O72" s="54">
        <v>0</v>
      </c>
      <c r="P72" s="54">
        <v>0</v>
      </c>
      <c r="Q72" s="54">
        <v>436.1</v>
      </c>
      <c r="R72" s="54">
        <v>369.54</v>
      </c>
      <c r="S72" s="54">
        <v>60</v>
      </c>
      <c r="T72" s="54">
        <v>14.1</v>
      </c>
      <c r="U72" s="2">
        <f t="shared" si="2"/>
        <v>10919.5</v>
      </c>
      <c r="V72" s="2">
        <f t="shared" si="1"/>
        <v>7012.2711</v>
      </c>
      <c r="W72" s="70">
        <v>2046</v>
      </c>
      <c r="X72" s="70">
        <v>202.464</v>
      </c>
      <c r="Y72" s="70">
        <v>0</v>
      </c>
      <c r="Z72" s="70">
        <v>0</v>
      </c>
      <c r="AA72" s="70">
        <v>0</v>
      </c>
      <c r="AB72" s="70">
        <v>0</v>
      </c>
      <c r="AC72" s="70">
        <v>0</v>
      </c>
      <c r="AD72" s="70">
        <v>0</v>
      </c>
      <c r="AE72" s="70">
        <v>-1500</v>
      </c>
      <c r="AF72" s="70">
        <v>-202.464</v>
      </c>
      <c r="AG72" s="70">
        <v>0</v>
      </c>
      <c r="AH72" s="70">
        <v>0</v>
      </c>
      <c r="AI72" s="71">
        <v>546</v>
      </c>
      <c r="AJ72" s="71">
        <v>0</v>
      </c>
      <c r="AK72" s="2">
        <f t="shared" si="3"/>
        <v>546</v>
      </c>
      <c r="AL72" s="2">
        <f t="shared" si="4"/>
        <v>0</v>
      </c>
    </row>
    <row r="73" spans="1:38" ht="11.25" customHeight="1">
      <c r="A73" s="47">
        <v>63</v>
      </c>
      <c r="B73" s="1" t="s">
        <v>76</v>
      </c>
      <c r="C73" s="56">
        <f>U73+AK73-Sheet2!AW71</f>
        <v>56764.7</v>
      </c>
      <c r="D73" s="56">
        <f t="shared" si="5"/>
        <v>28715.277000000002</v>
      </c>
      <c r="E73" s="54">
        <v>17201.6</v>
      </c>
      <c r="F73" s="54">
        <v>13294.961</v>
      </c>
      <c r="G73" s="54">
        <v>3422</v>
      </c>
      <c r="H73" s="54">
        <v>2493.896</v>
      </c>
      <c r="I73" s="54">
        <v>7614</v>
      </c>
      <c r="J73" s="54">
        <v>509</v>
      </c>
      <c r="K73" s="54">
        <v>0</v>
      </c>
      <c r="L73" s="54">
        <v>0</v>
      </c>
      <c r="M73" s="54">
        <v>1200</v>
      </c>
      <c r="N73" s="54">
        <v>1200</v>
      </c>
      <c r="O73" s="54">
        <v>0</v>
      </c>
      <c r="P73" s="54">
        <v>0</v>
      </c>
      <c r="Q73" s="54">
        <v>2200</v>
      </c>
      <c r="R73" s="54">
        <v>1968</v>
      </c>
      <c r="S73" s="54">
        <v>2679</v>
      </c>
      <c r="T73" s="54">
        <v>0</v>
      </c>
      <c r="U73" s="2">
        <f t="shared" si="2"/>
        <v>34316.6</v>
      </c>
      <c r="V73" s="2">
        <f t="shared" si="1"/>
        <v>19465.857</v>
      </c>
      <c r="W73" s="70">
        <v>24248.1</v>
      </c>
      <c r="X73" s="70">
        <v>9250</v>
      </c>
      <c r="Y73" s="70">
        <v>0</v>
      </c>
      <c r="Z73" s="70">
        <v>0</v>
      </c>
      <c r="AA73" s="70">
        <v>0</v>
      </c>
      <c r="AB73" s="70">
        <v>0</v>
      </c>
      <c r="AC73" s="70">
        <v>0</v>
      </c>
      <c r="AD73" s="70">
        <v>0</v>
      </c>
      <c r="AE73" s="70">
        <v>0</v>
      </c>
      <c r="AF73" s="70">
        <v>-0.58</v>
      </c>
      <c r="AG73" s="70">
        <v>0</v>
      </c>
      <c r="AH73" s="70">
        <v>0</v>
      </c>
      <c r="AI73" s="71">
        <v>0</v>
      </c>
      <c r="AJ73" s="71">
        <v>0</v>
      </c>
      <c r="AK73" s="2">
        <f t="shared" si="3"/>
        <v>24248.1</v>
      </c>
      <c r="AL73" s="2">
        <f t="shared" si="4"/>
        <v>9249.42</v>
      </c>
    </row>
    <row r="74" spans="1:38" ht="11.25" customHeight="1">
      <c r="A74" s="47">
        <v>64</v>
      </c>
      <c r="B74" s="1" t="s">
        <v>77</v>
      </c>
      <c r="C74" s="56">
        <f>U74+AK74-Sheet2!AW72</f>
        <v>34314.8</v>
      </c>
      <c r="D74" s="56">
        <f t="shared" si="5"/>
        <v>29454.402400000003</v>
      </c>
      <c r="E74" s="54">
        <v>18071</v>
      </c>
      <c r="F74" s="54">
        <v>18059.13</v>
      </c>
      <c r="G74" s="54">
        <v>3852.9</v>
      </c>
      <c r="H74" s="54">
        <v>2823.9124</v>
      </c>
      <c r="I74" s="54">
        <v>6785</v>
      </c>
      <c r="J74" s="54">
        <v>4942.28</v>
      </c>
      <c r="K74" s="54">
        <v>0</v>
      </c>
      <c r="L74" s="54">
        <v>0</v>
      </c>
      <c r="M74" s="54">
        <v>0</v>
      </c>
      <c r="N74" s="54">
        <v>0</v>
      </c>
      <c r="O74" s="54">
        <v>0</v>
      </c>
      <c r="P74" s="54">
        <v>0</v>
      </c>
      <c r="Q74" s="54">
        <v>3585.9</v>
      </c>
      <c r="R74" s="54">
        <v>3580</v>
      </c>
      <c r="S74" s="54">
        <v>60</v>
      </c>
      <c r="T74" s="54">
        <v>49.08</v>
      </c>
      <c r="U74" s="2">
        <f t="shared" si="2"/>
        <v>34314.8</v>
      </c>
      <c r="V74" s="2">
        <f t="shared" si="1"/>
        <v>29454.402400000003</v>
      </c>
      <c r="W74" s="70">
        <v>1960</v>
      </c>
      <c r="X74" s="70">
        <v>0</v>
      </c>
      <c r="Y74" s="70">
        <v>0</v>
      </c>
      <c r="Z74" s="70">
        <v>0</v>
      </c>
      <c r="AA74" s="70">
        <v>0</v>
      </c>
      <c r="AB74" s="70">
        <v>0</v>
      </c>
      <c r="AC74" s="70">
        <v>0</v>
      </c>
      <c r="AD74" s="70">
        <v>0</v>
      </c>
      <c r="AE74" s="70">
        <v>0</v>
      </c>
      <c r="AF74" s="70">
        <v>0</v>
      </c>
      <c r="AG74" s="70">
        <v>0</v>
      </c>
      <c r="AH74" s="70">
        <v>0</v>
      </c>
      <c r="AI74" s="71">
        <v>1960</v>
      </c>
      <c r="AJ74" s="71">
        <v>0</v>
      </c>
      <c r="AK74" s="2">
        <f t="shared" si="3"/>
        <v>1960</v>
      </c>
      <c r="AL74" s="2">
        <f t="shared" si="4"/>
        <v>0</v>
      </c>
    </row>
    <row r="75" spans="1:38" ht="11.25" customHeight="1">
      <c r="A75" s="47">
        <v>65</v>
      </c>
      <c r="B75" s="1" t="s">
        <v>78</v>
      </c>
      <c r="C75" s="56">
        <f>U75+AK75-Sheet2!AW73</f>
        <v>5593</v>
      </c>
      <c r="D75" s="56">
        <f aca="true" t="shared" si="6" ref="D75:D106">V75+AL75-AJ75</f>
        <v>5136.5</v>
      </c>
      <c r="E75" s="54">
        <v>4152</v>
      </c>
      <c r="F75" s="54">
        <v>4053</v>
      </c>
      <c r="G75" s="54">
        <v>936</v>
      </c>
      <c r="H75" s="54">
        <v>895.5</v>
      </c>
      <c r="I75" s="54">
        <v>228.6</v>
      </c>
      <c r="J75" s="54">
        <v>188</v>
      </c>
      <c r="K75" s="54">
        <v>0</v>
      </c>
      <c r="L75" s="54">
        <v>0</v>
      </c>
      <c r="M75" s="54">
        <v>0</v>
      </c>
      <c r="N75" s="54">
        <v>0</v>
      </c>
      <c r="O75" s="54">
        <v>0</v>
      </c>
      <c r="P75" s="54">
        <v>0</v>
      </c>
      <c r="Q75" s="54">
        <v>0</v>
      </c>
      <c r="R75" s="54">
        <v>0</v>
      </c>
      <c r="S75" s="54">
        <v>0</v>
      </c>
      <c r="T75" s="54">
        <v>0</v>
      </c>
      <c r="U75" s="2">
        <f t="shared" si="2"/>
        <v>5588.6</v>
      </c>
      <c r="V75" s="2">
        <f t="shared" si="2"/>
        <v>5136.5</v>
      </c>
      <c r="W75" s="70">
        <v>276.4</v>
      </c>
      <c r="X75" s="70">
        <v>0</v>
      </c>
      <c r="Y75" s="70">
        <v>0</v>
      </c>
      <c r="Z75" s="70">
        <v>0</v>
      </c>
      <c r="AA75" s="70">
        <v>0</v>
      </c>
      <c r="AB75" s="70">
        <v>0</v>
      </c>
      <c r="AC75" s="70">
        <v>0</v>
      </c>
      <c r="AD75" s="70">
        <v>0</v>
      </c>
      <c r="AE75" s="70">
        <v>0</v>
      </c>
      <c r="AF75" s="70">
        <v>0</v>
      </c>
      <c r="AG75" s="70">
        <v>0</v>
      </c>
      <c r="AH75" s="70">
        <v>0</v>
      </c>
      <c r="AI75" s="71">
        <v>272</v>
      </c>
      <c r="AJ75" s="71">
        <v>0</v>
      </c>
      <c r="AK75" s="2">
        <f t="shared" si="3"/>
        <v>276.4</v>
      </c>
      <c r="AL75" s="2">
        <f t="shared" si="4"/>
        <v>0</v>
      </c>
    </row>
    <row r="76" spans="1:38" ht="11.25" customHeight="1">
      <c r="A76" s="47">
        <v>66</v>
      </c>
      <c r="B76" s="1" t="s">
        <v>79</v>
      </c>
      <c r="C76" s="56">
        <f>U76+AK76-Sheet2!AW74</f>
        <v>21307.6</v>
      </c>
      <c r="D76" s="56">
        <f t="shared" si="6"/>
        <v>16293.739999999998</v>
      </c>
      <c r="E76" s="54">
        <v>8760</v>
      </c>
      <c r="F76" s="54">
        <v>7951.085</v>
      </c>
      <c r="G76" s="54">
        <v>1743.2</v>
      </c>
      <c r="H76" s="54">
        <v>1674.935</v>
      </c>
      <c r="I76" s="54">
        <v>2066</v>
      </c>
      <c r="J76" s="54">
        <v>1899.65</v>
      </c>
      <c r="K76" s="54">
        <v>0</v>
      </c>
      <c r="L76" s="54">
        <v>0</v>
      </c>
      <c r="M76" s="54">
        <v>0</v>
      </c>
      <c r="N76" s="54">
        <v>0</v>
      </c>
      <c r="O76" s="54">
        <v>1500</v>
      </c>
      <c r="P76" s="54">
        <v>0</v>
      </c>
      <c r="Q76" s="54">
        <v>1400</v>
      </c>
      <c r="R76" s="54">
        <v>1400</v>
      </c>
      <c r="S76" s="54">
        <v>22</v>
      </c>
      <c r="T76" s="54">
        <v>14</v>
      </c>
      <c r="U76" s="2">
        <f aca="true" t="shared" si="7" ref="U76:V124">E76+G76+I76+K76+M76+O76+Q76+S76+AI76</f>
        <v>18591.2</v>
      </c>
      <c r="V76" s="2">
        <f t="shared" si="7"/>
        <v>14088.634</v>
      </c>
      <c r="W76" s="70">
        <v>6316.4</v>
      </c>
      <c r="X76" s="70">
        <v>4873.57</v>
      </c>
      <c r="Y76" s="70">
        <v>0</v>
      </c>
      <c r="Z76" s="70">
        <v>0</v>
      </c>
      <c r="AA76" s="70">
        <v>0</v>
      </c>
      <c r="AB76" s="70">
        <v>0</v>
      </c>
      <c r="AC76" s="70">
        <v>0</v>
      </c>
      <c r="AD76" s="70">
        <v>0</v>
      </c>
      <c r="AE76" s="70">
        <v>-500</v>
      </c>
      <c r="AF76" s="70">
        <v>-1519.5</v>
      </c>
      <c r="AG76" s="70">
        <v>0</v>
      </c>
      <c r="AH76" s="70">
        <v>0</v>
      </c>
      <c r="AI76" s="71">
        <v>3100</v>
      </c>
      <c r="AJ76" s="71">
        <v>1148.964</v>
      </c>
      <c r="AK76" s="2">
        <f aca="true" t="shared" si="8" ref="AK76:AK124">AG76++AE76+AC76+AA76+Y76+W76</f>
        <v>5816.4</v>
      </c>
      <c r="AL76" s="2">
        <f aca="true" t="shared" si="9" ref="AL76:AL124">AH76++AF76+AD76+AB76+Z76+X76</f>
        <v>3354.0699999999997</v>
      </c>
    </row>
    <row r="77" spans="1:38" ht="11.25" customHeight="1">
      <c r="A77" s="47">
        <v>67</v>
      </c>
      <c r="B77" s="1" t="s">
        <v>80</v>
      </c>
      <c r="C77" s="56">
        <f>U77+AK77-Sheet2!AW75</f>
        <v>5443</v>
      </c>
      <c r="D77" s="56">
        <f t="shared" si="6"/>
        <v>4393.612</v>
      </c>
      <c r="E77" s="54">
        <v>3350</v>
      </c>
      <c r="F77" s="54">
        <v>3344.442</v>
      </c>
      <c r="G77" s="54">
        <v>710</v>
      </c>
      <c r="H77" s="54">
        <v>704.606</v>
      </c>
      <c r="I77" s="54">
        <v>721</v>
      </c>
      <c r="J77" s="54">
        <v>512.01</v>
      </c>
      <c r="K77" s="54">
        <v>0</v>
      </c>
      <c r="L77" s="54">
        <v>0</v>
      </c>
      <c r="M77" s="54">
        <v>0</v>
      </c>
      <c r="N77" s="54">
        <v>0</v>
      </c>
      <c r="O77" s="54">
        <v>0</v>
      </c>
      <c r="P77" s="54">
        <v>0</v>
      </c>
      <c r="Q77" s="54">
        <v>360</v>
      </c>
      <c r="R77" s="54">
        <v>350</v>
      </c>
      <c r="S77" s="54">
        <v>30</v>
      </c>
      <c r="T77" s="54">
        <v>26</v>
      </c>
      <c r="U77" s="2">
        <f t="shared" si="7"/>
        <v>5443</v>
      </c>
      <c r="V77" s="2">
        <f t="shared" si="7"/>
        <v>4937.058</v>
      </c>
      <c r="W77" s="70">
        <v>0</v>
      </c>
      <c r="X77" s="70">
        <v>0</v>
      </c>
      <c r="Y77" s="70">
        <v>272</v>
      </c>
      <c r="Z77" s="70">
        <v>0</v>
      </c>
      <c r="AA77" s="70">
        <v>0</v>
      </c>
      <c r="AB77" s="70">
        <v>0</v>
      </c>
      <c r="AC77" s="70">
        <v>0</v>
      </c>
      <c r="AD77" s="70">
        <v>0</v>
      </c>
      <c r="AE77" s="70">
        <v>0</v>
      </c>
      <c r="AF77" s="70">
        <v>-543.446</v>
      </c>
      <c r="AG77" s="70">
        <v>0</v>
      </c>
      <c r="AH77" s="70">
        <v>0</v>
      </c>
      <c r="AI77" s="71">
        <v>272</v>
      </c>
      <c r="AJ77" s="71">
        <v>0</v>
      </c>
      <c r="AK77" s="2">
        <f t="shared" si="8"/>
        <v>272</v>
      </c>
      <c r="AL77" s="2">
        <f t="shared" si="9"/>
        <v>-543.446</v>
      </c>
    </row>
    <row r="78" spans="1:38" ht="11.25" customHeight="1">
      <c r="A78" s="47">
        <v>68</v>
      </c>
      <c r="B78" s="1" t="s">
        <v>81</v>
      </c>
      <c r="C78" s="56">
        <f>U78+AK78-Sheet2!AW76</f>
        <v>6915.2</v>
      </c>
      <c r="D78" s="56">
        <f t="shared" si="6"/>
        <v>6086.605</v>
      </c>
      <c r="E78" s="54">
        <v>3894</v>
      </c>
      <c r="F78" s="54">
        <v>3755.206</v>
      </c>
      <c r="G78" s="54">
        <v>872</v>
      </c>
      <c r="H78" s="54">
        <v>872</v>
      </c>
      <c r="I78" s="54">
        <v>972</v>
      </c>
      <c r="J78" s="54">
        <v>794.2</v>
      </c>
      <c r="K78" s="54">
        <v>0</v>
      </c>
      <c r="L78" s="54">
        <v>0</v>
      </c>
      <c r="M78" s="54">
        <v>0</v>
      </c>
      <c r="N78" s="54">
        <v>0</v>
      </c>
      <c r="O78" s="54">
        <v>0</v>
      </c>
      <c r="P78" s="54">
        <v>0</v>
      </c>
      <c r="Q78" s="54">
        <v>410</v>
      </c>
      <c r="R78" s="54">
        <v>410</v>
      </c>
      <c r="S78" s="54">
        <v>0</v>
      </c>
      <c r="T78" s="54">
        <v>0</v>
      </c>
      <c r="U78" s="2">
        <f t="shared" si="7"/>
        <v>6660</v>
      </c>
      <c r="V78" s="2">
        <f t="shared" si="7"/>
        <v>5831.406</v>
      </c>
      <c r="W78" s="70">
        <v>767.2</v>
      </c>
      <c r="X78" s="70">
        <v>255.199</v>
      </c>
      <c r="Y78" s="70">
        <v>0</v>
      </c>
      <c r="Z78" s="70">
        <v>0</v>
      </c>
      <c r="AA78" s="70">
        <v>0</v>
      </c>
      <c r="AB78" s="70">
        <v>0</v>
      </c>
      <c r="AC78" s="70">
        <v>0</v>
      </c>
      <c r="AD78" s="70">
        <v>0</v>
      </c>
      <c r="AE78" s="70">
        <v>0</v>
      </c>
      <c r="AF78" s="70">
        <v>0</v>
      </c>
      <c r="AG78" s="70">
        <v>0</v>
      </c>
      <c r="AH78" s="70">
        <v>0</v>
      </c>
      <c r="AI78" s="71">
        <v>512</v>
      </c>
      <c r="AJ78" s="71">
        <v>0</v>
      </c>
      <c r="AK78" s="2">
        <f t="shared" si="8"/>
        <v>767.2</v>
      </c>
      <c r="AL78" s="2">
        <f t="shared" si="9"/>
        <v>255.199</v>
      </c>
    </row>
    <row r="79" spans="1:38" ht="11.25" customHeight="1">
      <c r="A79" s="47">
        <v>69</v>
      </c>
      <c r="B79" s="1" t="s">
        <v>82</v>
      </c>
      <c r="C79" s="56">
        <f>U79+AK79-Sheet2!AW77</f>
        <v>14664.5</v>
      </c>
      <c r="D79" s="56">
        <f t="shared" si="6"/>
        <v>13265.892</v>
      </c>
      <c r="E79" s="54">
        <v>5480.5</v>
      </c>
      <c r="F79" s="54">
        <v>5480.479</v>
      </c>
      <c r="G79" s="54">
        <v>1045.3</v>
      </c>
      <c r="H79" s="54">
        <v>1044.683</v>
      </c>
      <c r="I79" s="54">
        <v>863.6</v>
      </c>
      <c r="J79" s="54">
        <v>834.8</v>
      </c>
      <c r="K79" s="54">
        <v>0</v>
      </c>
      <c r="L79" s="54">
        <v>0</v>
      </c>
      <c r="M79" s="54">
        <v>0</v>
      </c>
      <c r="N79" s="54">
        <v>0</v>
      </c>
      <c r="O79" s="54">
        <v>0</v>
      </c>
      <c r="P79" s="54">
        <v>0</v>
      </c>
      <c r="Q79" s="54">
        <v>322.5</v>
      </c>
      <c r="R79" s="54">
        <v>322.5</v>
      </c>
      <c r="S79" s="54">
        <v>106.4</v>
      </c>
      <c r="T79" s="54">
        <v>105.33</v>
      </c>
      <c r="U79" s="2">
        <f t="shared" si="7"/>
        <v>8249.3</v>
      </c>
      <c r="V79" s="2">
        <f t="shared" si="7"/>
        <v>7787.792</v>
      </c>
      <c r="W79" s="70">
        <v>6846.2</v>
      </c>
      <c r="X79" s="70">
        <v>5478.1</v>
      </c>
      <c r="Y79" s="70">
        <v>0</v>
      </c>
      <c r="Z79" s="70">
        <v>0</v>
      </c>
      <c r="AA79" s="70">
        <v>0</v>
      </c>
      <c r="AB79" s="70">
        <v>0</v>
      </c>
      <c r="AC79" s="70">
        <v>0</v>
      </c>
      <c r="AD79" s="70">
        <v>0</v>
      </c>
      <c r="AE79" s="70">
        <v>0</v>
      </c>
      <c r="AF79" s="70">
        <v>0</v>
      </c>
      <c r="AG79" s="70">
        <v>0</v>
      </c>
      <c r="AH79" s="70">
        <v>0</v>
      </c>
      <c r="AI79" s="71">
        <v>431</v>
      </c>
      <c r="AJ79" s="71">
        <v>0</v>
      </c>
      <c r="AK79" s="2">
        <f t="shared" si="8"/>
        <v>6846.2</v>
      </c>
      <c r="AL79" s="2">
        <f t="shared" si="9"/>
        <v>5478.1</v>
      </c>
    </row>
    <row r="80" spans="1:38" ht="11.25" customHeight="1">
      <c r="A80" s="47">
        <v>70</v>
      </c>
      <c r="B80" s="1" t="s">
        <v>83</v>
      </c>
      <c r="C80" s="56">
        <f>U80+AK80-Sheet2!AW78</f>
        <v>7487.6</v>
      </c>
      <c r="D80" s="56">
        <f t="shared" si="6"/>
        <v>6650.299999999999</v>
      </c>
      <c r="E80" s="54">
        <v>4102</v>
      </c>
      <c r="F80" s="54">
        <v>4102</v>
      </c>
      <c r="G80" s="54">
        <v>982.7</v>
      </c>
      <c r="H80" s="54">
        <v>982.7</v>
      </c>
      <c r="I80" s="54">
        <v>1165.5</v>
      </c>
      <c r="J80" s="54">
        <v>1027.6</v>
      </c>
      <c r="K80" s="54">
        <v>0</v>
      </c>
      <c r="L80" s="54">
        <v>0</v>
      </c>
      <c r="M80" s="54">
        <v>0</v>
      </c>
      <c r="N80" s="54">
        <v>0</v>
      </c>
      <c r="O80" s="54">
        <v>0</v>
      </c>
      <c r="P80" s="54">
        <v>0</v>
      </c>
      <c r="Q80" s="54">
        <v>538.3</v>
      </c>
      <c r="R80" s="54">
        <v>538</v>
      </c>
      <c r="S80" s="54">
        <v>0</v>
      </c>
      <c r="T80" s="54">
        <v>0</v>
      </c>
      <c r="U80" s="2">
        <f t="shared" si="7"/>
        <v>7487.6</v>
      </c>
      <c r="V80" s="2">
        <f t="shared" si="7"/>
        <v>6650.299999999999</v>
      </c>
      <c r="W80" s="70">
        <v>699.1</v>
      </c>
      <c r="X80" s="70">
        <v>0</v>
      </c>
      <c r="Y80" s="70">
        <v>0</v>
      </c>
      <c r="Z80" s="70">
        <v>0</v>
      </c>
      <c r="AA80" s="70">
        <v>0</v>
      </c>
      <c r="AB80" s="70">
        <v>0</v>
      </c>
      <c r="AC80" s="70">
        <v>0</v>
      </c>
      <c r="AD80" s="70">
        <v>0</v>
      </c>
      <c r="AE80" s="70">
        <v>0</v>
      </c>
      <c r="AF80" s="70">
        <v>0</v>
      </c>
      <c r="AG80" s="70">
        <v>0</v>
      </c>
      <c r="AH80" s="70">
        <v>0</v>
      </c>
      <c r="AI80" s="71">
        <v>699.1</v>
      </c>
      <c r="AJ80" s="71">
        <v>0</v>
      </c>
      <c r="AK80" s="2">
        <f t="shared" si="8"/>
        <v>699.1</v>
      </c>
      <c r="AL80" s="2">
        <f t="shared" si="9"/>
        <v>0</v>
      </c>
    </row>
    <row r="81" spans="1:38" ht="11.25" customHeight="1">
      <c r="A81" s="47">
        <v>71</v>
      </c>
      <c r="B81" s="1" t="s">
        <v>84</v>
      </c>
      <c r="C81" s="56">
        <f>U81+AK81-Sheet2!AW79</f>
        <v>6332.3</v>
      </c>
      <c r="D81" s="56">
        <f t="shared" si="6"/>
        <v>6210.115</v>
      </c>
      <c r="E81" s="54">
        <v>3130</v>
      </c>
      <c r="F81" s="54">
        <v>3129.714</v>
      </c>
      <c r="G81" s="54">
        <v>724.6</v>
      </c>
      <c r="H81" s="54">
        <v>723.001</v>
      </c>
      <c r="I81" s="54">
        <v>1050.4</v>
      </c>
      <c r="J81" s="54">
        <v>955.4</v>
      </c>
      <c r="K81" s="54">
        <v>0</v>
      </c>
      <c r="L81" s="54">
        <v>0</v>
      </c>
      <c r="M81" s="54">
        <v>0</v>
      </c>
      <c r="N81" s="54">
        <v>0</v>
      </c>
      <c r="O81" s="54">
        <v>0</v>
      </c>
      <c r="P81" s="54">
        <v>0</v>
      </c>
      <c r="Q81" s="54">
        <v>300</v>
      </c>
      <c r="R81" s="54">
        <v>300</v>
      </c>
      <c r="S81" s="54">
        <v>368.2</v>
      </c>
      <c r="T81" s="54">
        <v>343</v>
      </c>
      <c r="U81" s="2">
        <f t="shared" si="7"/>
        <v>6157.5</v>
      </c>
      <c r="V81" s="2">
        <f t="shared" si="7"/>
        <v>6035.349999999999</v>
      </c>
      <c r="W81" s="70">
        <v>759.1</v>
      </c>
      <c r="X81" s="70">
        <v>759</v>
      </c>
      <c r="Y81" s="70">
        <v>0</v>
      </c>
      <c r="Z81" s="70">
        <v>0</v>
      </c>
      <c r="AA81" s="70">
        <v>0</v>
      </c>
      <c r="AB81" s="70">
        <v>0</v>
      </c>
      <c r="AC81" s="70">
        <v>0</v>
      </c>
      <c r="AD81" s="70">
        <v>0</v>
      </c>
      <c r="AE81" s="70">
        <v>0</v>
      </c>
      <c r="AF81" s="70">
        <v>0</v>
      </c>
      <c r="AG81" s="70">
        <v>0</v>
      </c>
      <c r="AH81" s="70">
        <v>0</v>
      </c>
      <c r="AI81" s="71">
        <v>584.3</v>
      </c>
      <c r="AJ81" s="71">
        <v>584.235</v>
      </c>
      <c r="AK81" s="2">
        <f t="shared" si="8"/>
        <v>759.1</v>
      </c>
      <c r="AL81" s="2">
        <f t="shared" si="9"/>
        <v>759</v>
      </c>
    </row>
    <row r="82" spans="1:38" ht="11.25" customHeight="1">
      <c r="A82" s="47">
        <v>72</v>
      </c>
      <c r="B82" s="1" t="s">
        <v>85</v>
      </c>
      <c r="C82" s="56">
        <f>U82+AK82-Sheet2!AW80</f>
        <v>13422.999999999998</v>
      </c>
      <c r="D82" s="56">
        <f t="shared" si="6"/>
        <v>12602.762999999999</v>
      </c>
      <c r="E82" s="54">
        <v>7517</v>
      </c>
      <c r="F82" s="54">
        <v>7515.063</v>
      </c>
      <c r="G82" s="54">
        <v>1693.3</v>
      </c>
      <c r="H82" s="54">
        <v>1693.3</v>
      </c>
      <c r="I82" s="54">
        <v>907.3</v>
      </c>
      <c r="J82" s="54">
        <v>805</v>
      </c>
      <c r="K82" s="54">
        <v>0</v>
      </c>
      <c r="L82" s="54">
        <v>0</v>
      </c>
      <c r="M82" s="54">
        <v>0</v>
      </c>
      <c r="N82" s="54">
        <v>0</v>
      </c>
      <c r="O82" s="54">
        <v>2433.4</v>
      </c>
      <c r="P82" s="54">
        <v>2433.4</v>
      </c>
      <c r="Q82" s="54">
        <v>200</v>
      </c>
      <c r="R82" s="54">
        <v>200</v>
      </c>
      <c r="S82" s="54">
        <v>0</v>
      </c>
      <c r="T82" s="54">
        <v>0</v>
      </c>
      <c r="U82" s="2">
        <f t="shared" si="7"/>
        <v>13422.999999999998</v>
      </c>
      <c r="V82" s="2">
        <f t="shared" si="7"/>
        <v>12646.762999999999</v>
      </c>
      <c r="W82" s="70">
        <v>672</v>
      </c>
      <c r="X82" s="70">
        <v>0</v>
      </c>
      <c r="Y82" s="70">
        <v>0</v>
      </c>
      <c r="Z82" s="70">
        <v>0</v>
      </c>
      <c r="AA82" s="70">
        <v>0</v>
      </c>
      <c r="AB82" s="70">
        <v>0</v>
      </c>
      <c r="AC82" s="70">
        <v>0</v>
      </c>
      <c r="AD82" s="70">
        <v>-44</v>
      </c>
      <c r="AE82" s="70">
        <v>0</v>
      </c>
      <c r="AF82" s="70">
        <v>0</v>
      </c>
      <c r="AG82" s="70">
        <v>0</v>
      </c>
      <c r="AH82" s="70">
        <v>0</v>
      </c>
      <c r="AI82" s="71">
        <v>672</v>
      </c>
      <c r="AJ82" s="71">
        <v>0</v>
      </c>
      <c r="AK82" s="2">
        <f t="shared" si="8"/>
        <v>672</v>
      </c>
      <c r="AL82" s="2">
        <f t="shared" si="9"/>
        <v>-44</v>
      </c>
    </row>
    <row r="83" spans="1:38" ht="11.25" customHeight="1">
      <c r="A83" s="47">
        <v>73</v>
      </c>
      <c r="B83" s="1" t="s">
        <v>86</v>
      </c>
      <c r="C83" s="56">
        <f>U83+AK83-Sheet2!AW81</f>
        <v>6905.8</v>
      </c>
      <c r="D83" s="56">
        <f t="shared" si="6"/>
        <v>5242.994</v>
      </c>
      <c r="E83" s="54">
        <v>3360</v>
      </c>
      <c r="F83" s="54">
        <v>3343.56</v>
      </c>
      <c r="G83" s="54">
        <v>696</v>
      </c>
      <c r="H83" s="54">
        <v>693.434</v>
      </c>
      <c r="I83" s="54">
        <v>539</v>
      </c>
      <c r="J83" s="54">
        <v>466</v>
      </c>
      <c r="K83" s="54">
        <v>0</v>
      </c>
      <c r="L83" s="54">
        <v>0</v>
      </c>
      <c r="M83" s="54">
        <v>0</v>
      </c>
      <c r="N83" s="54">
        <v>0</v>
      </c>
      <c r="O83" s="54">
        <v>0</v>
      </c>
      <c r="P83" s="54">
        <v>0</v>
      </c>
      <c r="Q83" s="54">
        <v>300</v>
      </c>
      <c r="R83" s="54">
        <v>300</v>
      </c>
      <c r="S83" s="54">
        <v>0</v>
      </c>
      <c r="T83" s="54">
        <v>0</v>
      </c>
      <c r="U83" s="2">
        <f t="shared" si="7"/>
        <v>5145</v>
      </c>
      <c r="V83" s="2">
        <f t="shared" si="7"/>
        <v>4802.994</v>
      </c>
      <c r="W83" s="70">
        <v>2010.8</v>
      </c>
      <c r="X83" s="70">
        <v>440</v>
      </c>
      <c r="Y83" s="70">
        <v>0</v>
      </c>
      <c r="Z83" s="70">
        <v>0</v>
      </c>
      <c r="AA83" s="70">
        <v>0</v>
      </c>
      <c r="AB83" s="70">
        <v>0</v>
      </c>
      <c r="AC83" s="70">
        <v>0</v>
      </c>
      <c r="AD83" s="70">
        <v>0</v>
      </c>
      <c r="AE83" s="70">
        <v>0</v>
      </c>
      <c r="AF83" s="70">
        <v>0</v>
      </c>
      <c r="AG83" s="70">
        <v>0</v>
      </c>
      <c r="AH83" s="70">
        <v>0</v>
      </c>
      <c r="AI83" s="71">
        <v>250</v>
      </c>
      <c r="AJ83" s="71">
        <v>0</v>
      </c>
      <c r="AK83" s="2">
        <f t="shared" si="8"/>
        <v>2010.8</v>
      </c>
      <c r="AL83" s="2">
        <f t="shared" si="9"/>
        <v>440</v>
      </c>
    </row>
    <row r="84" spans="1:38" ht="11.25" customHeight="1">
      <c r="A84" s="47">
        <v>74</v>
      </c>
      <c r="B84" s="1" t="s">
        <v>87</v>
      </c>
      <c r="C84" s="56">
        <f>U84+AK84-Sheet2!AW82</f>
        <v>11239.576000000001</v>
      </c>
      <c r="D84" s="56">
        <f t="shared" si="6"/>
        <v>11045.9</v>
      </c>
      <c r="E84" s="54">
        <v>5870</v>
      </c>
      <c r="F84" s="54">
        <v>5790</v>
      </c>
      <c r="G84" s="54">
        <v>1177.5</v>
      </c>
      <c r="H84" s="54">
        <v>1113.5</v>
      </c>
      <c r="I84" s="54">
        <v>1592</v>
      </c>
      <c r="J84" s="54">
        <v>1552.4</v>
      </c>
      <c r="K84" s="54">
        <v>0</v>
      </c>
      <c r="L84" s="54">
        <v>0</v>
      </c>
      <c r="M84" s="54">
        <v>0</v>
      </c>
      <c r="N84" s="54">
        <v>0</v>
      </c>
      <c r="O84" s="54">
        <v>0</v>
      </c>
      <c r="P84" s="54">
        <v>0</v>
      </c>
      <c r="Q84" s="54">
        <v>825</v>
      </c>
      <c r="R84" s="54">
        <v>825</v>
      </c>
      <c r="S84" s="54">
        <v>145</v>
      </c>
      <c r="T84" s="54">
        <v>135</v>
      </c>
      <c r="U84" s="2">
        <f t="shared" si="7"/>
        <v>10129.5</v>
      </c>
      <c r="V84" s="2">
        <f t="shared" si="7"/>
        <v>9935.9</v>
      </c>
      <c r="W84" s="70">
        <v>1630.076</v>
      </c>
      <c r="X84" s="70">
        <v>1630</v>
      </c>
      <c r="Y84" s="70">
        <v>0</v>
      </c>
      <c r="Z84" s="70">
        <v>0</v>
      </c>
      <c r="AA84" s="70">
        <v>0</v>
      </c>
      <c r="AB84" s="70">
        <v>0</v>
      </c>
      <c r="AC84" s="70">
        <v>0</v>
      </c>
      <c r="AD84" s="70">
        <v>0</v>
      </c>
      <c r="AE84" s="70">
        <v>0</v>
      </c>
      <c r="AF84" s="70">
        <v>0</v>
      </c>
      <c r="AG84" s="70">
        <v>0</v>
      </c>
      <c r="AH84" s="70">
        <v>0</v>
      </c>
      <c r="AI84" s="71">
        <v>520</v>
      </c>
      <c r="AJ84" s="71">
        <v>520</v>
      </c>
      <c r="AK84" s="2">
        <f t="shared" si="8"/>
        <v>1630.076</v>
      </c>
      <c r="AL84" s="2">
        <f t="shared" si="9"/>
        <v>1630</v>
      </c>
    </row>
    <row r="85" spans="1:38" ht="11.25" customHeight="1">
      <c r="A85" s="47">
        <v>75</v>
      </c>
      <c r="B85" s="1" t="s">
        <v>88</v>
      </c>
      <c r="C85" s="56">
        <f>U85+AK85-Sheet2!AW83</f>
        <v>117658.90000000001</v>
      </c>
      <c r="D85" s="56">
        <f t="shared" si="6"/>
        <v>88872.022</v>
      </c>
      <c r="E85" s="54">
        <v>20760.8</v>
      </c>
      <c r="F85" s="54">
        <v>18486.185</v>
      </c>
      <c r="G85" s="54">
        <v>5021.2</v>
      </c>
      <c r="H85" s="54">
        <v>4296.739</v>
      </c>
      <c r="I85" s="54">
        <v>45305.6</v>
      </c>
      <c r="J85" s="54">
        <v>32887.821</v>
      </c>
      <c r="K85" s="54">
        <v>0</v>
      </c>
      <c r="L85" s="54">
        <v>0</v>
      </c>
      <c r="M85" s="54">
        <v>0</v>
      </c>
      <c r="N85" s="54">
        <v>0</v>
      </c>
      <c r="O85" s="54">
        <v>0</v>
      </c>
      <c r="P85" s="54">
        <v>0</v>
      </c>
      <c r="Q85" s="54">
        <v>13080.6</v>
      </c>
      <c r="R85" s="54">
        <v>13077</v>
      </c>
      <c r="S85" s="54">
        <v>1000</v>
      </c>
      <c r="T85" s="54">
        <v>531.169</v>
      </c>
      <c r="U85" s="2">
        <f t="shared" si="7"/>
        <v>90168.20000000001</v>
      </c>
      <c r="V85" s="2">
        <f t="shared" si="7"/>
        <v>69278.91399999999</v>
      </c>
      <c r="W85" s="70">
        <v>39000</v>
      </c>
      <c r="X85" s="70">
        <v>20448.05</v>
      </c>
      <c r="Y85" s="70">
        <v>0</v>
      </c>
      <c r="Z85" s="70">
        <v>0</v>
      </c>
      <c r="AA85" s="70">
        <v>0</v>
      </c>
      <c r="AB85" s="70">
        <v>0</v>
      </c>
      <c r="AC85" s="70">
        <v>-6509.3</v>
      </c>
      <c r="AD85" s="70">
        <v>0</v>
      </c>
      <c r="AE85" s="70">
        <v>0</v>
      </c>
      <c r="AF85" s="70">
        <v>-854.942</v>
      </c>
      <c r="AG85" s="70">
        <v>0</v>
      </c>
      <c r="AH85" s="70">
        <v>0</v>
      </c>
      <c r="AI85" s="71">
        <v>5000</v>
      </c>
      <c r="AJ85" s="71">
        <v>0</v>
      </c>
      <c r="AK85" s="2">
        <f t="shared" si="8"/>
        <v>32490.7</v>
      </c>
      <c r="AL85" s="2">
        <f t="shared" si="9"/>
        <v>19593.108</v>
      </c>
    </row>
    <row r="86" spans="1:38" ht="11.25" customHeight="1">
      <c r="A86" s="47">
        <v>76</v>
      </c>
      <c r="B86" s="1" t="s">
        <v>89</v>
      </c>
      <c r="C86" s="56">
        <f>U86+AK86-Sheet2!AW84</f>
        <v>58636.7</v>
      </c>
      <c r="D86" s="56">
        <f t="shared" si="6"/>
        <v>53299.27</v>
      </c>
      <c r="E86" s="54">
        <v>17110.6</v>
      </c>
      <c r="F86" s="54">
        <v>16498.978</v>
      </c>
      <c r="G86" s="54">
        <v>3909.6</v>
      </c>
      <c r="H86" s="54">
        <v>3597.273</v>
      </c>
      <c r="I86" s="54">
        <v>27061.6</v>
      </c>
      <c r="J86" s="54">
        <v>22841.131</v>
      </c>
      <c r="K86" s="54">
        <v>0</v>
      </c>
      <c r="L86" s="54">
        <v>0</v>
      </c>
      <c r="M86" s="54">
        <v>0</v>
      </c>
      <c r="N86" s="54">
        <v>0</v>
      </c>
      <c r="O86" s="54">
        <v>0</v>
      </c>
      <c r="P86" s="54">
        <v>0</v>
      </c>
      <c r="Q86" s="54">
        <v>3100</v>
      </c>
      <c r="R86" s="54">
        <v>3100</v>
      </c>
      <c r="S86" s="54">
        <v>450</v>
      </c>
      <c r="T86" s="54">
        <v>83.102</v>
      </c>
      <c r="U86" s="2">
        <f t="shared" si="7"/>
        <v>54631.799999999996</v>
      </c>
      <c r="V86" s="2">
        <f t="shared" si="7"/>
        <v>49320.484</v>
      </c>
      <c r="W86" s="70">
        <v>9004.9</v>
      </c>
      <c r="X86" s="70">
        <v>7520</v>
      </c>
      <c r="Y86" s="70">
        <v>0</v>
      </c>
      <c r="Z86" s="70">
        <v>0</v>
      </c>
      <c r="AA86" s="70">
        <v>0</v>
      </c>
      <c r="AB86" s="70">
        <v>0</v>
      </c>
      <c r="AC86" s="70">
        <v>-2000</v>
      </c>
      <c r="AD86" s="70">
        <v>0</v>
      </c>
      <c r="AE86" s="70">
        <v>0</v>
      </c>
      <c r="AF86" s="70">
        <v>-341.214</v>
      </c>
      <c r="AG86" s="70">
        <v>0</v>
      </c>
      <c r="AH86" s="70">
        <v>0</v>
      </c>
      <c r="AI86" s="71">
        <v>3000</v>
      </c>
      <c r="AJ86" s="71">
        <v>3200</v>
      </c>
      <c r="AK86" s="2">
        <f t="shared" si="8"/>
        <v>7004.9</v>
      </c>
      <c r="AL86" s="2">
        <f t="shared" si="9"/>
        <v>7178.786</v>
      </c>
    </row>
    <row r="87" spans="1:38" ht="11.25" customHeight="1">
      <c r="A87" s="47">
        <v>77</v>
      </c>
      <c r="B87" s="1" t="s">
        <v>90</v>
      </c>
      <c r="C87" s="56">
        <f>U87+AK87-Sheet2!AW85</f>
        <v>22532.3</v>
      </c>
      <c r="D87" s="56">
        <f t="shared" si="6"/>
        <v>20053.605</v>
      </c>
      <c r="E87" s="54">
        <v>10080</v>
      </c>
      <c r="F87" s="54">
        <v>9990.264</v>
      </c>
      <c r="G87" s="54">
        <v>2327.8</v>
      </c>
      <c r="H87" s="54">
        <v>2160.356</v>
      </c>
      <c r="I87" s="54">
        <v>5202</v>
      </c>
      <c r="J87" s="54">
        <v>4801.825</v>
      </c>
      <c r="K87" s="54">
        <v>0</v>
      </c>
      <c r="L87" s="54">
        <v>0</v>
      </c>
      <c r="M87" s="54">
        <v>0</v>
      </c>
      <c r="N87" s="54">
        <v>0</v>
      </c>
      <c r="O87" s="54">
        <v>0</v>
      </c>
      <c r="P87" s="54">
        <v>0</v>
      </c>
      <c r="Q87" s="54">
        <v>300</v>
      </c>
      <c r="R87" s="54">
        <v>300</v>
      </c>
      <c r="S87" s="54">
        <v>658</v>
      </c>
      <c r="T87" s="54">
        <v>638</v>
      </c>
      <c r="U87" s="2">
        <f t="shared" si="7"/>
        <v>19598.6</v>
      </c>
      <c r="V87" s="2">
        <f t="shared" si="7"/>
        <v>17890.445</v>
      </c>
      <c r="W87" s="70">
        <v>5264.5</v>
      </c>
      <c r="X87" s="70">
        <v>3342.46</v>
      </c>
      <c r="Y87" s="70">
        <v>0</v>
      </c>
      <c r="Z87" s="70">
        <v>0</v>
      </c>
      <c r="AA87" s="70">
        <v>0</v>
      </c>
      <c r="AB87" s="70">
        <v>0</v>
      </c>
      <c r="AC87" s="70">
        <v>-1300</v>
      </c>
      <c r="AD87" s="70">
        <v>-640</v>
      </c>
      <c r="AE87" s="70">
        <v>0</v>
      </c>
      <c r="AF87" s="70">
        <v>-539.3</v>
      </c>
      <c r="AG87" s="70">
        <v>0</v>
      </c>
      <c r="AH87" s="70">
        <v>0</v>
      </c>
      <c r="AI87" s="71">
        <v>1030.8</v>
      </c>
      <c r="AJ87" s="71">
        <v>0</v>
      </c>
      <c r="AK87" s="2">
        <f t="shared" si="8"/>
        <v>3964.5</v>
      </c>
      <c r="AL87" s="2">
        <f t="shared" si="9"/>
        <v>2163.16</v>
      </c>
    </row>
    <row r="88" spans="1:38" ht="11.25" customHeight="1">
      <c r="A88" s="47">
        <v>78</v>
      </c>
      <c r="B88" s="1" t="s">
        <v>91</v>
      </c>
      <c r="C88" s="56">
        <f>U88+AK88-Sheet2!AW86</f>
        <v>19491.699999999997</v>
      </c>
      <c r="D88" s="56">
        <f t="shared" si="6"/>
        <v>10975.748</v>
      </c>
      <c r="E88" s="54">
        <v>7104</v>
      </c>
      <c r="F88" s="54">
        <v>6489.38</v>
      </c>
      <c r="G88" s="54">
        <v>1761.6</v>
      </c>
      <c r="H88" s="54">
        <v>1633.068</v>
      </c>
      <c r="I88" s="54">
        <v>3431.2</v>
      </c>
      <c r="J88" s="54">
        <v>1798.8</v>
      </c>
      <c r="K88" s="54">
        <v>0</v>
      </c>
      <c r="L88" s="54">
        <v>0</v>
      </c>
      <c r="M88" s="54">
        <v>0</v>
      </c>
      <c r="N88" s="54">
        <v>0</v>
      </c>
      <c r="O88" s="54">
        <v>0</v>
      </c>
      <c r="P88" s="54">
        <v>0</v>
      </c>
      <c r="Q88" s="54">
        <v>250</v>
      </c>
      <c r="R88" s="54">
        <v>150</v>
      </c>
      <c r="S88" s="54">
        <v>150</v>
      </c>
      <c r="T88" s="54">
        <v>30</v>
      </c>
      <c r="U88" s="2">
        <f t="shared" si="7"/>
        <v>13396.8</v>
      </c>
      <c r="V88" s="2">
        <f t="shared" si="7"/>
        <v>10101.248</v>
      </c>
      <c r="W88" s="70">
        <v>8994.9</v>
      </c>
      <c r="X88" s="70">
        <v>874.5</v>
      </c>
      <c r="Y88" s="70">
        <v>0</v>
      </c>
      <c r="Z88" s="70">
        <v>0</v>
      </c>
      <c r="AA88" s="70">
        <v>0</v>
      </c>
      <c r="AB88" s="70">
        <v>0</v>
      </c>
      <c r="AC88" s="70">
        <v>-2200</v>
      </c>
      <c r="AD88" s="70">
        <v>0</v>
      </c>
      <c r="AE88" s="70">
        <v>0</v>
      </c>
      <c r="AF88" s="70">
        <v>0</v>
      </c>
      <c r="AG88" s="70">
        <v>0</v>
      </c>
      <c r="AH88" s="70">
        <v>0</v>
      </c>
      <c r="AI88" s="71">
        <v>700</v>
      </c>
      <c r="AJ88" s="71">
        <v>0</v>
      </c>
      <c r="AK88" s="2">
        <f t="shared" si="8"/>
        <v>6794.9</v>
      </c>
      <c r="AL88" s="2">
        <f t="shared" si="9"/>
        <v>874.5</v>
      </c>
    </row>
    <row r="89" spans="1:38" ht="11.25" customHeight="1">
      <c r="A89" s="47">
        <v>79</v>
      </c>
      <c r="B89" s="1" t="s">
        <v>92</v>
      </c>
      <c r="C89" s="56">
        <f>U89+AK89-Sheet2!AW87</f>
        <v>5595.7</v>
      </c>
      <c r="D89" s="56">
        <f t="shared" si="6"/>
        <v>3713.241</v>
      </c>
      <c r="E89" s="54">
        <v>2604</v>
      </c>
      <c r="F89" s="54">
        <v>2597.905</v>
      </c>
      <c r="G89" s="54">
        <v>679</v>
      </c>
      <c r="H89" s="54">
        <v>664.336</v>
      </c>
      <c r="I89" s="54">
        <v>341</v>
      </c>
      <c r="J89" s="54">
        <v>261</v>
      </c>
      <c r="K89" s="54">
        <v>0</v>
      </c>
      <c r="L89" s="54">
        <v>0</v>
      </c>
      <c r="M89" s="54">
        <v>0</v>
      </c>
      <c r="N89" s="54">
        <v>0</v>
      </c>
      <c r="O89" s="54">
        <v>0</v>
      </c>
      <c r="P89" s="54">
        <v>0</v>
      </c>
      <c r="Q89" s="54">
        <v>0</v>
      </c>
      <c r="R89" s="54">
        <v>0</v>
      </c>
      <c r="S89" s="54">
        <v>20</v>
      </c>
      <c r="T89" s="54">
        <v>20</v>
      </c>
      <c r="U89" s="2">
        <f t="shared" si="7"/>
        <v>4190</v>
      </c>
      <c r="V89" s="2">
        <f t="shared" si="7"/>
        <v>3543.241</v>
      </c>
      <c r="W89" s="70">
        <v>1951.7</v>
      </c>
      <c r="X89" s="70">
        <v>170</v>
      </c>
      <c r="Y89" s="70">
        <v>0</v>
      </c>
      <c r="Z89" s="70">
        <v>0</v>
      </c>
      <c r="AA89" s="70">
        <v>0</v>
      </c>
      <c r="AB89" s="70">
        <v>0</v>
      </c>
      <c r="AC89" s="70">
        <v>0</v>
      </c>
      <c r="AD89" s="70">
        <v>0</v>
      </c>
      <c r="AE89" s="70">
        <v>0</v>
      </c>
      <c r="AF89" s="70">
        <v>0</v>
      </c>
      <c r="AG89" s="70">
        <v>0</v>
      </c>
      <c r="AH89" s="70">
        <v>0</v>
      </c>
      <c r="AI89" s="71">
        <v>546</v>
      </c>
      <c r="AJ89" s="71">
        <v>0</v>
      </c>
      <c r="AK89" s="2">
        <f t="shared" si="8"/>
        <v>1951.7</v>
      </c>
      <c r="AL89" s="2">
        <f t="shared" si="9"/>
        <v>170</v>
      </c>
    </row>
    <row r="90" spans="1:38" ht="11.25" customHeight="1">
      <c r="A90" s="47">
        <v>80</v>
      </c>
      <c r="B90" s="1" t="s">
        <v>93</v>
      </c>
      <c r="C90" s="56">
        <f>U90+AK90-Sheet2!AW88</f>
        <v>4701.9</v>
      </c>
      <c r="D90" s="56">
        <f t="shared" si="6"/>
        <v>4432.03</v>
      </c>
      <c r="E90" s="54">
        <v>3320</v>
      </c>
      <c r="F90" s="54">
        <v>3259.713</v>
      </c>
      <c r="G90" s="54">
        <v>637</v>
      </c>
      <c r="H90" s="54">
        <v>625.957</v>
      </c>
      <c r="I90" s="54">
        <v>333</v>
      </c>
      <c r="J90" s="54">
        <v>236.36</v>
      </c>
      <c r="K90" s="54">
        <v>0</v>
      </c>
      <c r="L90" s="54">
        <v>0</v>
      </c>
      <c r="M90" s="54">
        <v>0</v>
      </c>
      <c r="N90" s="54">
        <v>0</v>
      </c>
      <c r="O90" s="54">
        <v>0</v>
      </c>
      <c r="P90" s="54">
        <v>0</v>
      </c>
      <c r="Q90" s="54">
        <v>0</v>
      </c>
      <c r="R90" s="54">
        <v>0</v>
      </c>
      <c r="S90" s="54">
        <v>60</v>
      </c>
      <c r="T90" s="54">
        <v>45</v>
      </c>
      <c r="U90" s="2">
        <f t="shared" si="7"/>
        <v>4660</v>
      </c>
      <c r="V90" s="2">
        <f t="shared" si="7"/>
        <v>4391.03</v>
      </c>
      <c r="W90" s="70">
        <v>351.9</v>
      </c>
      <c r="X90" s="70">
        <v>265</v>
      </c>
      <c r="Y90" s="70">
        <v>0</v>
      </c>
      <c r="Z90" s="70">
        <v>0</v>
      </c>
      <c r="AA90" s="70">
        <v>0</v>
      </c>
      <c r="AB90" s="70">
        <v>0</v>
      </c>
      <c r="AC90" s="70">
        <v>0</v>
      </c>
      <c r="AD90" s="70">
        <v>0</v>
      </c>
      <c r="AE90" s="70">
        <v>0</v>
      </c>
      <c r="AF90" s="70">
        <v>0</v>
      </c>
      <c r="AG90" s="70">
        <v>0</v>
      </c>
      <c r="AH90" s="70">
        <v>0</v>
      </c>
      <c r="AI90" s="71">
        <v>310</v>
      </c>
      <c r="AJ90" s="71">
        <v>224</v>
      </c>
      <c r="AK90" s="2">
        <f t="shared" si="8"/>
        <v>351.9</v>
      </c>
      <c r="AL90" s="2">
        <f t="shared" si="9"/>
        <v>265</v>
      </c>
    </row>
    <row r="91" spans="1:38" ht="11.25" customHeight="1">
      <c r="A91" s="47">
        <v>81</v>
      </c>
      <c r="B91" s="1" t="s">
        <v>94</v>
      </c>
      <c r="C91" s="56">
        <f>U91+AK91-Sheet2!AW89</f>
        <v>5331.029</v>
      </c>
      <c r="D91" s="56">
        <f t="shared" si="6"/>
        <v>4621.129</v>
      </c>
      <c r="E91" s="54">
        <v>3513.5</v>
      </c>
      <c r="F91" s="54">
        <v>3513.5</v>
      </c>
      <c r="G91" s="54">
        <v>854.2</v>
      </c>
      <c r="H91" s="54">
        <v>793.37</v>
      </c>
      <c r="I91" s="54">
        <v>333.729</v>
      </c>
      <c r="J91" s="54">
        <v>314.259</v>
      </c>
      <c r="K91" s="54">
        <v>0</v>
      </c>
      <c r="L91" s="54">
        <v>0</v>
      </c>
      <c r="M91" s="54">
        <v>0</v>
      </c>
      <c r="N91" s="54">
        <v>0</v>
      </c>
      <c r="O91" s="54">
        <v>0</v>
      </c>
      <c r="P91" s="54">
        <v>0</v>
      </c>
      <c r="Q91" s="54">
        <v>0</v>
      </c>
      <c r="R91" s="54">
        <v>0</v>
      </c>
      <c r="S91" s="54">
        <v>0</v>
      </c>
      <c r="T91" s="54">
        <v>0</v>
      </c>
      <c r="U91" s="2">
        <f t="shared" si="7"/>
        <v>4960.429</v>
      </c>
      <c r="V91" s="2">
        <f t="shared" si="7"/>
        <v>4621.129</v>
      </c>
      <c r="W91" s="70">
        <v>629.6</v>
      </c>
      <c r="X91" s="70">
        <v>0</v>
      </c>
      <c r="Y91" s="70">
        <v>0</v>
      </c>
      <c r="Z91" s="70">
        <v>0</v>
      </c>
      <c r="AA91" s="70">
        <v>0</v>
      </c>
      <c r="AB91" s="70">
        <v>0</v>
      </c>
      <c r="AC91" s="70">
        <v>0</v>
      </c>
      <c r="AD91" s="70">
        <v>0</v>
      </c>
      <c r="AE91" s="70">
        <v>0</v>
      </c>
      <c r="AF91" s="70">
        <v>0</v>
      </c>
      <c r="AG91" s="70">
        <v>0</v>
      </c>
      <c r="AH91" s="70">
        <v>0</v>
      </c>
      <c r="AI91" s="71">
        <v>259</v>
      </c>
      <c r="AJ91" s="71">
        <v>0</v>
      </c>
      <c r="AK91" s="2">
        <f t="shared" si="8"/>
        <v>629.6</v>
      </c>
      <c r="AL91" s="2">
        <f t="shared" si="9"/>
        <v>0</v>
      </c>
    </row>
    <row r="92" spans="1:38" ht="11.25" customHeight="1">
      <c r="A92" s="47">
        <v>82</v>
      </c>
      <c r="B92" s="1" t="s">
        <v>95</v>
      </c>
      <c r="C92" s="56">
        <f>U92+AK92-Sheet2!AW90</f>
        <v>6779.200000000001</v>
      </c>
      <c r="D92" s="56">
        <f t="shared" si="6"/>
        <v>6605.127</v>
      </c>
      <c r="E92" s="54">
        <v>4104.1</v>
      </c>
      <c r="F92" s="54">
        <v>4104.1</v>
      </c>
      <c r="G92" s="54">
        <v>1345.8</v>
      </c>
      <c r="H92" s="54">
        <v>1272.027</v>
      </c>
      <c r="I92" s="54">
        <v>560.3</v>
      </c>
      <c r="J92" s="54">
        <v>500</v>
      </c>
      <c r="K92" s="54">
        <v>0</v>
      </c>
      <c r="L92" s="54">
        <v>0</v>
      </c>
      <c r="M92" s="54">
        <v>0</v>
      </c>
      <c r="N92" s="54">
        <v>0</v>
      </c>
      <c r="O92" s="54">
        <v>0</v>
      </c>
      <c r="P92" s="54">
        <v>0</v>
      </c>
      <c r="Q92" s="54">
        <v>389</v>
      </c>
      <c r="R92" s="54">
        <v>389</v>
      </c>
      <c r="S92" s="54">
        <v>40</v>
      </c>
      <c r="T92" s="54">
        <v>0</v>
      </c>
      <c r="U92" s="2">
        <f t="shared" si="7"/>
        <v>6779.200000000001</v>
      </c>
      <c r="V92" s="2">
        <f t="shared" si="7"/>
        <v>6605.127</v>
      </c>
      <c r="W92" s="70">
        <v>340</v>
      </c>
      <c r="X92" s="70">
        <v>340</v>
      </c>
      <c r="Y92" s="70">
        <v>0</v>
      </c>
      <c r="Z92" s="70">
        <v>0</v>
      </c>
      <c r="AA92" s="70">
        <v>0</v>
      </c>
      <c r="AB92" s="70">
        <v>0</v>
      </c>
      <c r="AC92" s="70">
        <v>0</v>
      </c>
      <c r="AD92" s="70">
        <v>0</v>
      </c>
      <c r="AE92" s="70">
        <v>0</v>
      </c>
      <c r="AF92" s="70">
        <v>0</v>
      </c>
      <c r="AG92" s="70">
        <v>0</v>
      </c>
      <c r="AH92" s="70">
        <v>0</v>
      </c>
      <c r="AI92" s="71">
        <v>340</v>
      </c>
      <c r="AJ92" s="71">
        <v>340</v>
      </c>
      <c r="AK92" s="2">
        <f t="shared" si="8"/>
        <v>340</v>
      </c>
      <c r="AL92" s="2">
        <f t="shared" si="9"/>
        <v>340</v>
      </c>
    </row>
    <row r="93" spans="1:38" ht="11.25" customHeight="1">
      <c r="A93" s="47">
        <v>83</v>
      </c>
      <c r="B93" s="1" t="s">
        <v>96</v>
      </c>
      <c r="C93" s="56">
        <f>U93+AK93-Sheet2!AW91</f>
        <v>7240.2</v>
      </c>
      <c r="D93" s="56">
        <f t="shared" si="6"/>
        <v>6478.4</v>
      </c>
      <c r="E93" s="54">
        <v>3120</v>
      </c>
      <c r="F93" s="54">
        <v>3120</v>
      </c>
      <c r="G93" s="54">
        <v>756</v>
      </c>
      <c r="H93" s="54">
        <v>756</v>
      </c>
      <c r="I93" s="54">
        <v>2085</v>
      </c>
      <c r="J93" s="54">
        <v>2015.4</v>
      </c>
      <c r="K93" s="54">
        <v>0</v>
      </c>
      <c r="L93" s="54">
        <v>0</v>
      </c>
      <c r="M93" s="54">
        <v>0</v>
      </c>
      <c r="N93" s="54">
        <v>0</v>
      </c>
      <c r="O93" s="54">
        <v>20</v>
      </c>
      <c r="P93" s="54">
        <v>0</v>
      </c>
      <c r="Q93" s="54">
        <v>0</v>
      </c>
      <c r="R93" s="54">
        <v>0</v>
      </c>
      <c r="S93" s="54">
        <v>10</v>
      </c>
      <c r="T93" s="54">
        <v>2</v>
      </c>
      <c r="U93" s="2">
        <f t="shared" si="7"/>
        <v>6315</v>
      </c>
      <c r="V93" s="2">
        <f t="shared" si="7"/>
        <v>5893.4</v>
      </c>
      <c r="W93" s="70">
        <v>1549.2</v>
      </c>
      <c r="X93" s="70">
        <v>730</v>
      </c>
      <c r="Y93" s="70">
        <v>0</v>
      </c>
      <c r="Z93" s="70">
        <v>0</v>
      </c>
      <c r="AA93" s="70">
        <v>0</v>
      </c>
      <c r="AB93" s="70">
        <v>0</v>
      </c>
      <c r="AC93" s="70">
        <v>-300</v>
      </c>
      <c r="AD93" s="70">
        <v>0</v>
      </c>
      <c r="AE93" s="70">
        <v>0</v>
      </c>
      <c r="AF93" s="70">
        <v>-145</v>
      </c>
      <c r="AG93" s="70">
        <v>0</v>
      </c>
      <c r="AH93" s="70">
        <v>0</v>
      </c>
      <c r="AI93" s="71">
        <v>324</v>
      </c>
      <c r="AJ93" s="71">
        <v>0</v>
      </c>
      <c r="AK93" s="2">
        <f t="shared" si="8"/>
        <v>1249.2</v>
      </c>
      <c r="AL93" s="2">
        <f t="shared" si="9"/>
        <v>585</v>
      </c>
    </row>
    <row r="94" spans="1:38" ht="11.25" customHeight="1">
      <c r="A94" s="47">
        <v>84</v>
      </c>
      <c r="B94" s="1" t="s">
        <v>97</v>
      </c>
      <c r="C94" s="56">
        <f>U94+AK94-Sheet2!AW92</f>
        <v>4877.37</v>
      </c>
      <c r="D94" s="56">
        <f t="shared" si="6"/>
        <v>4689.207</v>
      </c>
      <c r="E94" s="54">
        <v>3322.5</v>
      </c>
      <c r="F94" s="54">
        <v>3320.237</v>
      </c>
      <c r="G94" s="54">
        <v>596</v>
      </c>
      <c r="H94" s="54">
        <v>596</v>
      </c>
      <c r="I94" s="54">
        <v>670.45</v>
      </c>
      <c r="J94" s="54">
        <v>598.97</v>
      </c>
      <c r="K94" s="54">
        <v>0</v>
      </c>
      <c r="L94" s="54">
        <v>0</v>
      </c>
      <c r="M94" s="54">
        <v>0</v>
      </c>
      <c r="N94" s="54">
        <v>0</v>
      </c>
      <c r="O94" s="54">
        <v>0</v>
      </c>
      <c r="P94" s="54">
        <v>0</v>
      </c>
      <c r="Q94" s="54">
        <v>0</v>
      </c>
      <c r="R94" s="54">
        <v>0</v>
      </c>
      <c r="S94" s="54">
        <v>25</v>
      </c>
      <c r="T94" s="54">
        <v>21</v>
      </c>
      <c r="U94" s="2">
        <f t="shared" si="7"/>
        <v>4873.95</v>
      </c>
      <c r="V94" s="2">
        <f t="shared" si="7"/>
        <v>4685.7570000000005</v>
      </c>
      <c r="W94" s="70">
        <v>513.42</v>
      </c>
      <c r="X94" s="70">
        <v>153</v>
      </c>
      <c r="Y94" s="70">
        <v>0</v>
      </c>
      <c r="Z94" s="70">
        <v>0</v>
      </c>
      <c r="AA94" s="70">
        <v>0</v>
      </c>
      <c r="AB94" s="70">
        <v>0</v>
      </c>
      <c r="AC94" s="70">
        <v>-250</v>
      </c>
      <c r="AD94" s="70">
        <v>0</v>
      </c>
      <c r="AE94" s="70">
        <v>0</v>
      </c>
      <c r="AF94" s="70">
        <v>0</v>
      </c>
      <c r="AG94" s="70">
        <v>0</v>
      </c>
      <c r="AH94" s="70">
        <v>0</v>
      </c>
      <c r="AI94" s="71">
        <v>260</v>
      </c>
      <c r="AJ94" s="71">
        <v>149.55</v>
      </c>
      <c r="AK94" s="2">
        <f t="shared" si="8"/>
        <v>263.41999999999996</v>
      </c>
      <c r="AL94" s="2">
        <f t="shared" si="9"/>
        <v>153</v>
      </c>
    </row>
    <row r="95" spans="1:38" ht="11.25" customHeight="1">
      <c r="A95" s="47">
        <v>85</v>
      </c>
      <c r="B95" s="1" t="s">
        <v>98</v>
      </c>
      <c r="C95" s="56">
        <f>U95+AK95-Sheet2!AW93</f>
        <v>13987</v>
      </c>
      <c r="D95" s="56">
        <f t="shared" si="6"/>
        <v>9477.242999999999</v>
      </c>
      <c r="E95" s="54">
        <v>6806</v>
      </c>
      <c r="F95" s="54">
        <v>6800.6</v>
      </c>
      <c r="G95" s="54">
        <v>1628.5</v>
      </c>
      <c r="H95" s="54">
        <v>1627.73</v>
      </c>
      <c r="I95" s="54">
        <v>2739.6</v>
      </c>
      <c r="J95" s="54">
        <v>1496.201</v>
      </c>
      <c r="K95" s="54">
        <v>0</v>
      </c>
      <c r="L95" s="54">
        <v>0</v>
      </c>
      <c r="M95" s="54">
        <v>0</v>
      </c>
      <c r="N95" s="54">
        <v>0</v>
      </c>
      <c r="O95" s="54">
        <v>0</v>
      </c>
      <c r="P95" s="54">
        <v>0</v>
      </c>
      <c r="Q95" s="54">
        <v>0</v>
      </c>
      <c r="R95" s="54">
        <v>0</v>
      </c>
      <c r="S95" s="54">
        <v>619</v>
      </c>
      <c r="T95" s="54">
        <v>18</v>
      </c>
      <c r="U95" s="2">
        <f t="shared" si="7"/>
        <v>11793.1</v>
      </c>
      <c r="V95" s="2">
        <f t="shared" si="7"/>
        <v>9942.530999999999</v>
      </c>
      <c r="W95" s="70">
        <v>4900</v>
      </c>
      <c r="X95" s="70">
        <v>1250.212</v>
      </c>
      <c r="Y95" s="70">
        <v>0</v>
      </c>
      <c r="Z95" s="70">
        <v>0</v>
      </c>
      <c r="AA95" s="70">
        <v>0</v>
      </c>
      <c r="AB95" s="70">
        <v>0</v>
      </c>
      <c r="AC95" s="70">
        <v>-2120.1</v>
      </c>
      <c r="AD95" s="70">
        <v>0</v>
      </c>
      <c r="AE95" s="70">
        <v>0</v>
      </c>
      <c r="AF95" s="70">
        <v>-1715.5</v>
      </c>
      <c r="AG95" s="70">
        <v>0</v>
      </c>
      <c r="AH95" s="70">
        <v>0</v>
      </c>
      <c r="AI95" s="71">
        <v>0</v>
      </c>
      <c r="AJ95" s="71">
        <v>0</v>
      </c>
      <c r="AK95" s="2">
        <f t="shared" si="8"/>
        <v>2779.9</v>
      </c>
      <c r="AL95" s="2">
        <f t="shared" si="9"/>
        <v>-465.288</v>
      </c>
    </row>
    <row r="96" spans="1:38" ht="11.25" customHeight="1">
      <c r="A96" s="47">
        <v>86</v>
      </c>
      <c r="B96" s="1" t="s">
        <v>99</v>
      </c>
      <c r="C96" s="56">
        <f>U96+AK96-Sheet2!AW94</f>
        <v>15030.3</v>
      </c>
      <c r="D96" s="56">
        <f t="shared" si="6"/>
        <v>13348.58</v>
      </c>
      <c r="E96" s="54">
        <v>6264</v>
      </c>
      <c r="F96" s="54">
        <v>6184</v>
      </c>
      <c r="G96" s="54">
        <v>1339.3</v>
      </c>
      <c r="H96" s="54">
        <v>1332.8</v>
      </c>
      <c r="I96" s="54">
        <v>1838.1</v>
      </c>
      <c r="J96" s="54">
        <v>1000.78</v>
      </c>
      <c r="K96" s="54">
        <v>0</v>
      </c>
      <c r="L96" s="54">
        <v>0</v>
      </c>
      <c r="M96" s="54">
        <v>0</v>
      </c>
      <c r="N96" s="54">
        <v>0</v>
      </c>
      <c r="O96" s="54">
        <v>0</v>
      </c>
      <c r="P96" s="54">
        <v>0</v>
      </c>
      <c r="Q96" s="54">
        <v>300</v>
      </c>
      <c r="R96" s="54">
        <v>300</v>
      </c>
      <c r="S96" s="54">
        <v>180</v>
      </c>
      <c r="T96" s="54">
        <v>51</v>
      </c>
      <c r="U96" s="2">
        <f t="shared" si="7"/>
        <v>11021.4</v>
      </c>
      <c r="V96" s="2">
        <f t="shared" si="7"/>
        <v>9378.58</v>
      </c>
      <c r="W96" s="70">
        <v>7108.9</v>
      </c>
      <c r="X96" s="70">
        <v>4510</v>
      </c>
      <c r="Y96" s="70">
        <v>0</v>
      </c>
      <c r="Z96" s="70">
        <v>0</v>
      </c>
      <c r="AA96" s="70">
        <v>0</v>
      </c>
      <c r="AB96" s="70">
        <v>0</v>
      </c>
      <c r="AC96" s="70">
        <v>-2000</v>
      </c>
      <c r="AD96" s="70">
        <v>-30</v>
      </c>
      <c r="AE96" s="70">
        <v>0</v>
      </c>
      <c r="AF96" s="70">
        <v>0</v>
      </c>
      <c r="AG96" s="70">
        <v>0</v>
      </c>
      <c r="AH96" s="70">
        <v>0</v>
      </c>
      <c r="AI96" s="71">
        <v>1100</v>
      </c>
      <c r="AJ96" s="71">
        <v>510</v>
      </c>
      <c r="AK96" s="2">
        <f t="shared" si="8"/>
        <v>5108.9</v>
      </c>
      <c r="AL96" s="2">
        <f t="shared" si="9"/>
        <v>4480</v>
      </c>
    </row>
    <row r="97" spans="1:38" ht="11.25" customHeight="1">
      <c r="A97" s="47">
        <v>87</v>
      </c>
      <c r="B97" s="1" t="s">
        <v>100</v>
      </c>
      <c r="C97" s="56">
        <f>U97+AK97-Sheet2!AW95</f>
        <v>5118.099999999999</v>
      </c>
      <c r="D97" s="56">
        <f t="shared" si="6"/>
        <v>4373.3</v>
      </c>
      <c r="E97" s="54">
        <v>3238.2</v>
      </c>
      <c r="F97" s="54">
        <v>3238.2</v>
      </c>
      <c r="G97" s="54">
        <v>814.4</v>
      </c>
      <c r="H97" s="54">
        <v>813.8</v>
      </c>
      <c r="I97" s="54">
        <v>574.3</v>
      </c>
      <c r="J97" s="54">
        <v>321.3</v>
      </c>
      <c r="K97" s="54">
        <v>0</v>
      </c>
      <c r="L97" s="54">
        <v>0</v>
      </c>
      <c r="M97" s="54">
        <v>0</v>
      </c>
      <c r="N97" s="54">
        <v>0</v>
      </c>
      <c r="O97" s="54">
        <v>0</v>
      </c>
      <c r="P97" s="54">
        <v>0</v>
      </c>
      <c r="Q97" s="54">
        <v>0</v>
      </c>
      <c r="R97" s="54">
        <v>0</v>
      </c>
      <c r="S97" s="54">
        <v>10</v>
      </c>
      <c r="T97" s="54">
        <v>0</v>
      </c>
      <c r="U97" s="2">
        <f t="shared" si="7"/>
        <v>4891.9</v>
      </c>
      <c r="V97" s="2">
        <f t="shared" si="7"/>
        <v>4373.3</v>
      </c>
      <c r="W97" s="70">
        <v>731.2</v>
      </c>
      <c r="X97" s="70">
        <v>0</v>
      </c>
      <c r="Y97" s="70">
        <v>0</v>
      </c>
      <c r="Z97" s="70">
        <v>0</v>
      </c>
      <c r="AA97" s="70">
        <v>0</v>
      </c>
      <c r="AB97" s="70">
        <v>0</v>
      </c>
      <c r="AC97" s="70">
        <v>-250</v>
      </c>
      <c r="AD97" s="70">
        <v>0</v>
      </c>
      <c r="AE97" s="70">
        <v>0</v>
      </c>
      <c r="AF97" s="70">
        <v>0</v>
      </c>
      <c r="AG97" s="70">
        <v>0</v>
      </c>
      <c r="AH97" s="70">
        <v>0</v>
      </c>
      <c r="AI97" s="71">
        <v>255</v>
      </c>
      <c r="AJ97" s="71">
        <v>0</v>
      </c>
      <c r="AK97" s="2">
        <f t="shared" si="8"/>
        <v>481.20000000000005</v>
      </c>
      <c r="AL97" s="2">
        <f t="shared" si="9"/>
        <v>0</v>
      </c>
    </row>
    <row r="98" spans="1:38" ht="11.25" customHeight="1">
      <c r="A98" s="47">
        <v>88</v>
      </c>
      <c r="B98" s="1" t="s">
        <v>101</v>
      </c>
      <c r="C98" s="56">
        <f>U98+AK98-Sheet2!AW96</f>
        <v>9466.4</v>
      </c>
      <c r="D98" s="56">
        <f t="shared" si="6"/>
        <v>8125.7519999999995</v>
      </c>
      <c r="E98" s="54">
        <v>5368</v>
      </c>
      <c r="F98" s="54">
        <v>5340.265</v>
      </c>
      <c r="G98" s="54">
        <v>1138</v>
      </c>
      <c r="H98" s="54">
        <v>1119.95</v>
      </c>
      <c r="I98" s="54">
        <v>1280.1</v>
      </c>
      <c r="J98" s="54">
        <v>861.137</v>
      </c>
      <c r="K98" s="54">
        <v>0</v>
      </c>
      <c r="L98" s="54">
        <v>0</v>
      </c>
      <c r="M98" s="54">
        <v>0</v>
      </c>
      <c r="N98" s="54">
        <v>0</v>
      </c>
      <c r="O98" s="54">
        <v>0</v>
      </c>
      <c r="P98" s="54">
        <v>0</v>
      </c>
      <c r="Q98" s="54">
        <v>207</v>
      </c>
      <c r="R98" s="54">
        <v>200</v>
      </c>
      <c r="S98" s="54">
        <v>74</v>
      </c>
      <c r="T98" s="54">
        <v>50</v>
      </c>
      <c r="U98" s="2">
        <f t="shared" si="7"/>
        <v>8517.1</v>
      </c>
      <c r="V98" s="2">
        <f t="shared" si="7"/>
        <v>7571.352</v>
      </c>
      <c r="W98" s="70">
        <v>1749.3</v>
      </c>
      <c r="X98" s="70">
        <v>653.6</v>
      </c>
      <c r="Y98" s="70">
        <v>0</v>
      </c>
      <c r="Z98" s="70">
        <v>0</v>
      </c>
      <c r="AA98" s="70">
        <v>0</v>
      </c>
      <c r="AB98" s="70">
        <v>0</v>
      </c>
      <c r="AC98" s="70">
        <v>-350</v>
      </c>
      <c r="AD98" s="70">
        <v>0</v>
      </c>
      <c r="AE98" s="70">
        <v>0</v>
      </c>
      <c r="AF98" s="70">
        <v>-99.2</v>
      </c>
      <c r="AG98" s="70">
        <v>0</v>
      </c>
      <c r="AH98" s="70">
        <v>0</v>
      </c>
      <c r="AI98" s="71">
        <v>450</v>
      </c>
      <c r="AJ98" s="71">
        <v>0</v>
      </c>
      <c r="AK98" s="2">
        <f t="shared" si="8"/>
        <v>1399.3</v>
      </c>
      <c r="AL98" s="2">
        <f t="shared" si="9"/>
        <v>554.4</v>
      </c>
    </row>
    <row r="99" spans="1:38" ht="11.25" customHeight="1">
      <c r="A99" s="47">
        <v>89</v>
      </c>
      <c r="B99" s="1" t="s">
        <v>102</v>
      </c>
      <c r="C99" s="56">
        <f>U99+AK99-Sheet2!AW97</f>
        <v>12785.500000000002</v>
      </c>
      <c r="D99" s="56">
        <f t="shared" si="6"/>
        <v>11825.068</v>
      </c>
      <c r="E99" s="54">
        <v>5630</v>
      </c>
      <c r="F99" s="54">
        <v>5593.725</v>
      </c>
      <c r="G99" s="54">
        <v>1359</v>
      </c>
      <c r="H99" s="54">
        <v>1347.06</v>
      </c>
      <c r="I99" s="54">
        <v>2042.7</v>
      </c>
      <c r="J99" s="54">
        <v>1807.363</v>
      </c>
      <c r="K99" s="54">
        <v>0</v>
      </c>
      <c r="L99" s="54">
        <v>0</v>
      </c>
      <c r="M99" s="54">
        <v>0</v>
      </c>
      <c r="N99" s="54">
        <v>0</v>
      </c>
      <c r="O99" s="54">
        <v>0</v>
      </c>
      <c r="P99" s="54">
        <v>0</v>
      </c>
      <c r="Q99" s="54">
        <v>0</v>
      </c>
      <c r="R99" s="54">
        <v>0</v>
      </c>
      <c r="S99" s="54">
        <v>150.7</v>
      </c>
      <c r="T99" s="54">
        <v>26.92</v>
      </c>
      <c r="U99" s="2">
        <f t="shared" si="7"/>
        <v>9682.400000000001</v>
      </c>
      <c r="V99" s="2">
        <f t="shared" si="7"/>
        <v>8775.068</v>
      </c>
      <c r="W99" s="70">
        <v>3603.1</v>
      </c>
      <c r="X99" s="70">
        <v>3050</v>
      </c>
      <c r="Y99" s="70">
        <v>0</v>
      </c>
      <c r="Z99" s="70">
        <v>0</v>
      </c>
      <c r="AA99" s="70">
        <v>0</v>
      </c>
      <c r="AB99" s="70">
        <v>0</v>
      </c>
      <c r="AC99" s="70">
        <v>0</v>
      </c>
      <c r="AD99" s="70">
        <v>0</v>
      </c>
      <c r="AE99" s="70">
        <v>0</v>
      </c>
      <c r="AF99" s="70">
        <v>0</v>
      </c>
      <c r="AG99" s="70">
        <v>0</v>
      </c>
      <c r="AH99" s="70">
        <v>0</v>
      </c>
      <c r="AI99" s="71">
        <v>500</v>
      </c>
      <c r="AJ99" s="71">
        <v>0</v>
      </c>
      <c r="AK99" s="2">
        <f t="shared" si="8"/>
        <v>3603.1</v>
      </c>
      <c r="AL99" s="2">
        <f t="shared" si="9"/>
        <v>3050</v>
      </c>
    </row>
    <row r="100" spans="1:38" ht="11.25" customHeight="1">
      <c r="A100" s="47">
        <v>90</v>
      </c>
      <c r="B100" s="1" t="s">
        <v>103</v>
      </c>
      <c r="C100" s="56">
        <f>U100+AK100-Sheet2!AW98</f>
        <v>11368.8</v>
      </c>
      <c r="D100" s="56">
        <f t="shared" si="6"/>
        <v>10881.428</v>
      </c>
      <c r="E100" s="54">
        <v>5545</v>
      </c>
      <c r="F100" s="54">
        <v>5526.097</v>
      </c>
      <c r="G100" s="54">
        <v>1208</v>
      </c>
      <c r="H100" s="54">
        <v>1190.8</v>
      </c>
      <c r="I100" s="54">
        <v>1502</v>
      </c>
      <c r="J100" s="54">
        <v>1479.531</v>
      </c>
      <c r="K100" s="54">
        <v>0</v>
      </c>
      <c r="L100" s="54">
        <v>0</v>
      </c>
      <c r="M100" s="54">
        <v>0</v>
      </c>
      <c r="N100" s="54">
        <v>0</v>
      </c>
      <c r="O100" s="54">
        <v>0</v>
      </c>
      <c r="P100" s="54">
        <v>0</v>
      </c>
      <c r="Q100" s="54">
        <v>250</v>
      </c>
      <c r="R100" s="54">
        <v>250</v>
      </c>
      <c r="S100" s="54">
        <v>105</v>
      </c>
      <c r="T100" s="54">
        <v>95</v>
      </c>
      <c r="U100" s="2">
        <f t="shared" si="7"/>
        <v>9110</v>
      </c>
      <c r="V100" s="2">
        <f t="shared" si="7"/>
        <v>8622.673</v>
      </c>
      <c r="W100" s="70">
        <v>2758.8</v>
      </c>
      <c r="X100" s="70">
        <v>2340</v>
      </c>
      <c r="Y100" s="70">
        <v>0</v>
      </c>
      <c r="Z100" s="70">
        <v>0</v>
      </c>
      <c r="AA100" s="70">
        <v>0</v>
      </c>
      <c r="AB100" s="70">
        <v>0</v>
      </c>
      <c r="AC100" s="70">
        <v>0</v>
      </c>
      <c r="AD100" s="70">
        <v>0</v>
      </c>
      <c r="AE100" s="70">
        <v>0</v>
      </c>
      <c r="AF100" s="70">
        <v>0</v>
      </c>
      <c r="AG100" s="70">
        <v>0</v>
      </c>
      <c r="AH100" s="70">
        <v>0</v>
      </c>
      <c r="AI100" s="71">
        <v>500</v>
      </c>
      <c r="AJ100" s="71">
        <v>81.245</v>
      </c>
      <c r="AK100" s="2">
        <f t="shared" si="8"/>
        <v>2758.8</v>
      </c>
      <c r="AL100" s="2">
        <f t="shared" si="9"/>
        <v>2340</v>
      </c>
    </row>
    <row r="101" spans="1:38" ht="11.25" customHeight="1">
      <c r="A101" s="47">
        <v>91</v>
      </c>
      <c r="B101" s="1" t="s">
        <v>104</v>
      </c>
      <c r="C101" s="56">
        <f>U101+AK101-Sheet2!AW99</f>
        <v>120916.85</v>
      </c>
      <c r="D101" s="56">
        <f t="shared" si="6"/>
        <v>106986.545</v>
      </c>
      <c r="E101" s="54">
        <v>20325</v>
      </c>
      <c r="F101" s="54">
        <v>19602.667</v>
      </c>
      <c r="G101" s="54">
        <v>4060</v>
      </c>
      <c r="H101" s="54">
        <v>3786.485</v>
      </c>
      <c r="I101" s="54">
        <v>81003.2</v>
      </c>
      <c r="J101" s="54">
        <v>76827.443</v>
      </c>
      <c r="K101" s="54">
        <v>0</v>
      </c>
      <c r="L101" s="54">
        <v>0</v>
      </c>
      <c r="M101" s="54">
        <v>0</v>
      </c>
      <c r="N101" s="54">
        <v>0</v>
      </c>
      <c r="O101" s="54">
        <v>2000</v>
      </c>
      <c r="P101" s="54">
        <v>2000</v>
      </c>
      <c r="Q101" s="54">
        <v>1360</v>
      </c>
      <c r="R101" s="54">
        <v>1160</v>
      </c>
      <c r="S101" s="54">
        <v>450</v>
      </c>
      <c r="T101" s="54">
        <v>235</v>
      </c>
      <c r="U101" s="2">
        <f t="shared" si="7"/>
        <v>114658.2</v>
      </c>
      <c r="V101" s="2">
        <f t="shared" si="7"/>
        <v>103611.595</v>
      </c>
      <c r="W101" s="70">
        <v>17718.65</v>
      </c>
      <c r="X101" s="70">
        <v>10671.52</v>
      </c>
      <c r="Y101" s="70">
        <v>0</v>
      </c>
      <c r="Z101" s="70">
        <v>0</v>
      </c>
      <c r="AA101" s="70">
        <v>0</v>
      </c>
      <c r="AB101" s="70">
        <v>0</v>
      </c>
      <c r="AC101" s="70">
        <v>-6000</v>
      </c>
      <c r="AD101" s="70">
        <v>-322.068</v>
      </c>
      <c r="AE101" s="70">
        <v>0</v>
      </c>
      <c r="AF101" s="70">
        <v>-6974.502</v>
      </c>
      <c r="AG101" s="70">
        <v>0</v>
      </c>
      <c r="AH101" s="70">
        <v>0</v>
      </c>
      <c r="AI101" s="71">
        <v>5460</v>
      </c>
      <c r="AJ101" s="71">
        <v>0</v>
      </c>
      <c r="AK101" s="2">
        <f t="shared" si="8"/>
        <v>11718.650000000001</v>
      </c>
      <c r="AL101" s="2">
        <f t="shared" si="9"/>
        <v>3374.95</v>
      </c>
    </row>
    <row r="102" spans="1:38" ht="11.25" customHeight="1">
      <c r="A102" s="47">
        <v>92</v>
      </c>
      <c r="B102" s="1" t="s">
        <v>105</v>
      </c>
      <c r="C102" s="56">
        <f>U102+AK102-Sheet2!AW100</f>
        <v>7531.4</v>
      </c>
      <c r="D102" s="56">
        <f t="shared" si="6"/>
        <v>3561.897</v>
      </c>
      <c r="E102" s="54">
        <v>2520</v>
      </c>
      <c r="F102" s="54">
        <v>2518.823</v>
      </c>
      <c r="G102" s="54">
        <v>570</v>
      </c>
      <c r="H102" s="54">
        <v>569.824</v>
      </c>
      <c r="I102" s="54">
        <v>1483</v>
      </c>
      <c r="J102" s="54">
        <v>472.25</v>
      </c>
      <c r="K102" s="54">
        <v>0</v>
      </c>
      <c r="L102" s="54">
        <v>0</v>
      </c>
      <c r="M102" s="54">
        <v>0</v>
      </c>
      <c r="N102" s="54">
        <v>0</v>
      </c>
      <c r="O102" s="54">
        <v>0</v>
      </c>
      <c r="P102" s="54">
        <v>0</v>
      </c>
      <c r="Q102" s="54">
        <v>0</v>
      </c>
      <c r="R102" s="54">
        <v>0</v>
      </c>
      <c r="S102" s="54">
        <v>30</v>
      </c>
      <c r="T102" s="54">
        <v>1</v>
      </c>
      <c r="U102" s="2">
        <f t="shared" si="7"/>
        <v>4845</v>
      </c>
      <c r="V102" s="2">
        <f t="shared" si="7"/>
        <v>3561.897</v>
      </c>
      <c r="W102" s="70">
        <v>2928.4</v>
      </c>
      <c r="X102" s="70">
        <v>0</v>
      </c>
      <c r="Y102" s="70">
        <v>0</v>
      </c>
      <c r="Z102" s="70">
        <v>0</v>
      </c>
      <c r="AA102" s="70">
        <v>0</v>
      </c>
      <c r="AB102" s="70">
        <v>0</v>
      </c>
      <c r="AC102" s="70">
        <v>0</v>
      </c>
      <c r="AD102" s="70">
        <v>0</v>
      </c>
      <c r="AE102" s="70">
        <v>0</v>
      </c>
      <c r="AF102" s="70">
        <v>0</v>
      </c>
      <c r="AG102" s="70">
        <v>0</v>
      </c>
      <c r="AH102" s="70">
        <v>0</v>
      </c>
      <c r="AI102" s="71">
        <v>242</v>
      </c>
      <c r="AJ102" s="71">
        <v>0</v>
      </c>
      <c r="AK102" s="2">
        <f t="shared" si="8"/>
        <v>2928.4</v>
      </c>
      <c r="AL102" s="2">
        <f t="shared" si="9"/>
        <v>0</v>
      </c>
    </row>
    <row r="103" spans="1:38" ht="11.25" customHeight="1">
      <c r="A103" s="47">
        <v>93</v>
      </c>
      <c r="B103" s="1" t="s">
        <v>106</v>
      </c>
      <c r="C103" s="56">
        <f>U103+AK103-Sheet2!AW101</f>
        <v>18168.7</v>
      </c>
      <c r="D103" s="56">
        <f t="shared" si="6"/>
        <v>16673.595999999998</v>
      </c>
      <c r="E103" s="54">
        <v>9415</v>
      </c>
      <c r="F103" s="54">
        <v>9394.273</v>
      </c>
      <c r="G103" s="54">
        <v>1809.6</v>
      </c>
      <c r="H103" s="54">
        <v>1783.448</v>
      </c>
      <c r="I103" s="54">
        <v>1146</v>
      </c>
      <c r="J103" s="54">
        <v>824.06</v>
      </c>
      <c r="K103" s="54">
        <v>0</v>
      </c>
      <c r="L103" s="54">
        <v>0</v>
      </c>
      <c r="M103" s="54">
        <v>0</v>
      </c>
      <c r="N103" s="54">
        <v>0</v>
      </c>
      <c r="O103" s="54">
        <v>600</v>
      </c>
      <c r="P103" s="54">
        <v>600</v>
      </c>
      <c r="Q103" s="54">
        <v>200</v>
      </c>
      <c r="R103" s="54">
        <v>200</v>
      </c>
      <c r="S103" s="54">
        <v>150</v>
      </c>
      <c r="T103" s="54">
        <v>0</v>
      </c>
      <c r="U103" s="2">
        <f t="shared" si="7"/>
        <v>14070.6</v>
      </c>
      <c r="V103" s="2">
        <f t="shared" si="7"/>
        <v>12801.780999999999</v>
      </c>
      <c r="W103" s="70">
        <v>6048.1</v>
      </c>
      <c r="X103" s="70">
        <v>3871.815</v>
      </c>
      <c r="Y103" s="70">
        <v>0</v>
      </c>
      <c r="Z103" s="70">
        <v>0</v>
      </c>
      <c r="AA103" s="70">
        <v>0</v>
      </c>
      <c r="AB103" s="70">
        <v>0</v>
      </c>
      <c r="AC103" s="70">
        <v>-1200</v>
      </c>
      <c r="AD103" s="70">
        <v>0</v>
      </c>
      <c r="AE103" s="70">
        <v>0</v>
      </c>
      <c r="AF103" s="70">
        <v>0</v>
      </c>
      <c r="AG103" s="70">
        <v>0</v>
      </c>
      <c r="AH103" s="70">
        <v>0</v>
      </c>
      <c r="AI103" s="71">
        <v>750</v>
      </c>
      <c r="AJ103" s="71">
        <v>0</v>
      </c>
      <c r="AK103" s="2">
        <f t="shared" si="8"/>
        <v>4848.1</v>
      </c>
      <c r="AL103" s="2">
        <f t="shared" si="9"/>
        <v>3871.815</v>
      </c>
    </row>
    <row r="104" spans="1:38" ht="11.25" customHeight="1">
      <c r="A104" s="47">
        <v>94</v>
      </c>
      <c r="B104" s="1" t="s">
        <v>107</v>
      </c>
      <c r="C104" s="56">
        <f>U104+AK104-Sheet2!AW102</f>
        <v>8817.4</v>
      </c>
      <c r="D104" s="56">
        <f t="shared" si="6"/>
        <v>8021.177000000001</v>
      </c>
      <c r="E104" s="54">
        <v>5537.5</v>
      </c>
      <c r="F104" s="54">
        <v>5528.269</v>
      </c>
      <c r="G104" s="54">
        <v>1304.5</v>
      </c>
      <c r="H104" s="54">
        <v>1303.708</v>
      </c>
      <c r="I104" s="54">
        <v>858</v>
      </c>
      <c r="J104" s="54">
        <v>714.7</v>
      </c>
      <c r="K104" s="54">
        <v>0</v>
      </c>
      <c r="L104" s="54">
        <v>0</v>
      </c>
      <c r="M104" s="54">
        <v>0</v>
      </c>
      <c r="N104" s="54">
        <v>0</v>
      </c>
      <c r="O104" s="54">
        <v>0</v>
      </c>
      <c r="P104" s="54">
        <v>0</v>
      </c>
      <c r="Q104" s="54">
        <v>250</v>
      </c>
      <c r="R104" s="54">
        <v>250</v>
      </c>
      <c r="S104" s="54">
        <v>52</v>
      </c>
      <c r="T104" s="54">
        <v>25</v>
      </c>
      <c r="U104" s="2">
        <f t="shared" si="7"/>
        <v>8432</v>
      </c>
      <c r="V104" s="2">
        <f t="shared" si="7"/>
        <v>7821.677000000001</v>
      </c>
      <c r="W104" s="70">
        <v>1315.4</v>
      </c>
      <c r="X104" s="70">
        <v>297</v>
      </c>
      <c r="Y104" s="70">
        <v>0</v>
      </c>
      <c r="Z104" s="70">
        <v>0</v>
      </c>
      <c r="AA104" s="70">
        <v>0</v>
      </c>
      <c r="AB104" s="70">
        <v>0</v>
      </c>
      <c r="AC104" s="70">
        <v>-500</v>
      </c>
      <c r="AD104" s="70">
        <v>0</v>
      </c>
      <c r="AE104" s="70">
        <v>0</v>
      </c>
      <c r="AF104" s="70">
        <v>-97.5</v>
      </c>
      <c r="AG104" s="70">
        <v>0</v>
      </c>
      <c r="AH104" s="70">
        <v>0</v>
      </c>
      <c r="AI104" s="71">
        <v>430</v>
      </c>
      <c r="AJ104" s="71">
        <v>0</v>
      </c>
      <c r="AK104" s="2">
        <f t="shared" si="8"/>
        <v>815.4000000000001</v>
      </c>
      <c r="AL104" s="2">
        <f t="shared" si="9"/>
        <v>199.5</v>
      </c>
    </row>
    <row r="105" spans="1:38" ht="11.25" customHeight="1">
      <c r="A105" s="47">
        <v>95</v>
      </c>
      <c r="B105" s="1" t="s">
        <v>108</v>
      </c>
      <c r="C105" s="56">
        <f>U105+AK105-Sheet2!AW103</f>
        <v>5819.25</v>
      </c>
      <c r="D105" s="56">
        <f t="shared" si="6"/>
        <v>5280.505</v>
      </c>
      <c r="E105" s="54">
        <v>2256</v>
      </c>
      <c r="F105" s="54">
        <v>2255.625</v>
      </c>
      <c r="G105" s="54">
        <v>1595.9</v>
      </c>
      <c r="H105" s="54">
        <v>1595.9</v>
      </c>
      <c r="I105" s="54">
        <v>369.6</v>
      </c>
      <c r="J105" s="54">
        <v>221.98</v>
      </c>
      <c r="K105" s="54">
        <v>0</v>
      </c>
      <c r="L105" s="54">
        <v>0</v>
      </c>
      <c r="M105" s="54">
        <v>0</v>
      </c>
      <c r="N105" s="54">
        <v>0</v>
      </c>
      <c r="O105" s="54">
        <v>0</v>
      </c>
      <c r="P105" s="54">
        <v>0</v>
      </c>
      <c r="Q105" s="54">
        <v>0</v>
      </c>
      <c r="R105" s="54">
        <v>0</v>
      </c>
      <c r="S105" s="54">
        <v>20</v>
      </c>
      <c r="T105" s="54">
        <v>0</v>
      </c>
      <c r="U105" s="2">
        <f t="shared" si="7"/>
        <v>4465</v>
      </c>
      <c r="V105" s="2">
        <f t="shared" si="7"/>
        <v>4073.505</v>
      </c>
      <c r="W105" s="70">
        <v>1577.75</v>
      </c>
      <c r="X105" s="70">
        <v>1207</v>
      </c>
      <c r="Y105" s="70">
        <v>0</v>
      </c>
      <c r="Z105" s="70">
        <v>0</v>
      </c>
      <c r="AA105" s="70">
        <v>0</v>
      </c>
      <c r="AB105" s="70">
        <v>0</v>
      </c>
      <c r="AC105" s="70">
        <v>0</v>
      </c>
      <c r="AD105" s="70">
        <v>0</v>
      </c>
      <c r="AE105" s="70">
        <v>0</v>
      </c>
      <c r="AF105" s="70">
        <v>0</v>
      </c>
      <c r="AG105" s="70">
        <v>0</v>
      </c>
      <c r="AH105" s="70">
        <v>0</v>
      </c>
      <c r="AI105" s="71">
        <v>223.5</v>
      </c>
      <c r="AJ105" s="71">
        <v>0</v>
      </c>
      <c r="AK105" s="2">
        <f t="shared" si="8"/>
        <v>1577.75</v>
      </c>
      <c r="AL105" s="2">
        <f t="shared" si="9"/>
        <v>1207</v>
      </c>
    </row>
    <row r="106" spans="1:38" ht="11.25" customHeight="1">
      <c r="A106" s="47">
        <v>96</v>
      </c>
      <c r="B106" s="1" t="s">
        <v>109</v>
      </c>
      <c r="C106" s="56">
        <f>U106+AK106-Sheet2!AW104</f>
        <v>29838.4</v>
      </c>
      <c r="D106" s="56">
        <f t="shared" si="6"/>
        <v>20476.442000000003</v>
      </c>
      <c r="E106" s="54">
        <v>12336</v>
      </c>
      <c r="F106" s="54">
        <v>11867.099</v>
      </c>
      <c r="G106" s="54">
        <v>2740.6</v>
      </c>
      <c r="H106" s="54">
        <v>2533.413</v>
      </c>
      <c r="I106" s="54">
        <v>4204.3</v>
      </c>
      <c r="J106" s="54">
        <v>3518.8</v>
      </c>
      <c r="K106" s="54">
        <v>0</v>
      </c>
      <c r="L106" s="54">
        <v>0</v>
      </c>
      <c r="M106" s="54">
        <v>0</v>
      </c>
      <c r="N106" s="54">
        <v>0</v>
      </c>
      <c r="O106" s="54">
        <v>0</v>
      </c>
      <c r="P106" s="54">
        <v>0</v>
      </c>
      <c r="Q106" s="54">
        <v>0</v>
      </c>
      <c r="R106" s="54">
        <v>0</v>
      </c>
      <c r="S106" s="54">
        <v>200</v>
      </c>
      <c r="T106" s="54">
        <v>187.13</v>
      </c>
      <c r="U106" s="2">
        <f t="shared" si="7"/>
        <v>20580.9</v>
      </c>
      <c r="V106" s="2">
        <f t="shared" si="7"/>
        <v>18106.442000000003</v>
      </c>
      <c r="W106" s="70">
        <v>10457.5</v>
      </c>
      <c r="X106" s="70">
        <v>2370</v>
      </c>
      <c r="Y106" s="70">
        <v>0</v>
      </c>
      <c r="Z106" s="70">
        <v>0</v>
      </c>
      <c r="AA106" s="70">
        <v>0</v>
      </c>
      <c r="AB106" s="70">
        <v>0</v>
      </c>
      <c r="AC106" s="70">
        <v>-100</v>
      </c>
      <c r="AD106" s="70">
        <v>0</v>
      </c>
      <c r="AE106" s="70">
        <v>0</v>
      </c>
      <c r="AF106" s="70">
        <v>0</v>
      </c>
      <c r="AG106" s="70">
        <v>0</v>
      </c>
      <c r="AH106" s="70">
        <v>0</v>
      </c>
      <c r="AI106" s="71">
        <v>1100</v>
      </c>
      <c r="AJ106" s="71">
        <v>0</v>
      </c>
      <c r="AK106" s="2">
        <f t="shared" si="8"/>
        <v>10357.5</v>
      </c>
      <c r="AL106" s="2">
        <f t="shared" si="9"/>
        <v>2370</v>
      </c>
    </row>
    <row r="107" spans="1:38" ht="11.25" customHeight="1">
      <c r="A107" s="47">
        <v>97</v>
      </c>
      <c r="B107" s="1" t="s">
        <v>110</v>
      </c>
      <c r="C107" s="56">
        <f>U107+AK107-Sheet2!AW105</f>
        <v>17522.4</v>
      </c>
      <c r="D107" s="56">
        <f aca="true" t="shared" si="10" ref="D107:D124">V107+AL107-AJ107</f>
        <v>16930.244</v>
      </c>
      <c r="E107" s="54">
        <v>9495</v>
      </c>
      <c r="F107" s="54">
        <v>9481.43</v>
      </c>
      <c r="G107" s="54">
        <v>2087</v>
      </c>
      <c r="H107" s="54">
        <v>1863</v>
      </c>
      <c r="I107" s="54">
        <v>2830</v>
      </c>
      <c r="J107" s="54">
        <v>2597.714</v>
      </c>
      <c r="K107" s="54">
        <v>0</v>
      </c>
      <c r="L107" s="54">
        <v>0</v>
      </c>
      <c r="M107" s="54">
        <v>0</v>
      </c>
      <c r="N107" s="54">
        <v>0</v>
      </c>
      <c r="O107" s="54">
        <v>600</v>
      </c>
      <c r="P107" s="54">
        <v>600</v>
      </c>
      <c r="Q107" s="54">
        <v>200</v>
      </c>
      <c r="R107" s="54">
        <v>200</v>
      </c>
      <c r="S107" s="54">
        <v>194.7</v>
      </c>
      <c r="T107" s="54">
        <v>73</v>
      </c>
      <c r="U107" s="2">
        <f t="shared" si="7"/>
        <v>16406.7</v>
      </c>
      <c r="V107" s="2">
        <f t="shared" si="7"/>
        <v>15815.144</v>
      </c>
      <c r="W107" s="70">
        <v>3315.7</v>
      </c>
      <c r="X107" s="70">
        <v>2115.1</v>
      </c>
      <c r="Y107" s="70">
        <v>0</v>
      </c>
      <c r="Z107" s="70">
        <v>0</v>
      </c>
      <c r="AA107" s="70">
        <v>0</v>
      </c>
      <c r="AB107" s="70">
        <v>0</v>
      </c>
      <c r="AC107" s="70">
        <v>-1200</v>
      </c>
      <c r="AD107" s="70">
        <v>0</v>
      </c>
      <c r="AE107" s="70">
        <v>0</v>
      </c>
      <c r="AF107" s="70">
        <v>0</v>
      </c>
      <c r="AG107" s="70">
        <v>0</v>
      </c>
      <c r="AH107" s="70">
        <v>0</v>
      </c>
      <c r="AI107" s="71">
        <v>1000</v>
      </c>
      <c r="AJ107" s="71">
        <v>1000</v>
      </c>
      <c r="AK107" s="2">
        <f t="shared" si="8"/>
        <v>2115.7</v>
      </c>
      <c r="AL107" s="2">
        <f t="shared" si="9"/>
        <v>2115.1</v>
      </c>
    </row>
    <row r="108" spans="1:38" ht="11.25" customHeight="1">
      <c r="A108" s="47">
        <v>98</v>
      </c>
      <c r="B108" s="1" t="s">
        <v>111</v>
      </c>
      <c r="C108" s="56">
        <f>U108+AK108-Sheet2!AW106</f>
        <v>7894.700000000001</v>
      </c>
      <c r="D108" s="56">
        <f t="shared" si="10"/>
        <v>7891.700000000001</v>
      </c>
      <c r="E108" s="54">
        <v>4056</v>
      </c>
      <c r="F108" s="54">
        <v>4056</v>
      </c>
      <c r="G108" s="54">
        <v>946.8</v>
      </c>
      <c r="H108" s="54">
        <v>946.8</v>
      </c>
      <c r="I108" s="54">
        <v>1340.3</v>
      </c>
      <c r="J108" s="54">
        <v>1337.3</v>
      </c>
      <c r="K108" s="54">
        <v>0</v>
      </c>
      <c r="L108" s="54">
        <v>0</v>
      </c>
      <c r="M108" s="54">
        <v>0</v>
      </c>
      <c r="N108" s="54">
        <v>0</v>
      </c>
      <c r="O108" s="54">
        <v>0</v>
      </c>
      <c r="P108" s="54">
        <v>0</v>
      </c>
      <c r="Q108" s="54">
        <v>700</v>
      </c>
      <c r="R108" s="54">
        <v>700</v>
      </c>
      <c r="S108" s="54">
        <v>147.5</v>
      </c>
      <c r="T108" s="54">
        <v>147.5</v>
      </c>
      <c r="U108" s="2">
        <f t="shared" si="7"/>
        <v>7590.6</v>
      </c>
      <c r="V108" s="2">
        <f t="shared" si="7"/>
        <v>7587.6</v>
      </c>
      <c r="W108" s="70">
        <v>704.1</v>
      </c>
      <c r="X108" s="70">
        <v>704.1</v>
      </c>
      <c r="Y108" s="70">
        <v>0</v>
      </c>
      <c r="Z108" s="70">
        <v>0</v>
      </c>
      <c r="AA108" s="70">
        <v>0</v>
      </c>
      <c r="AB108" s="70">
        <v>0</v>
      </c>
      <c r="AC108" s="70">
        <v>0</v>
      </c>
      <c r="AD108" s="70">
        <v>0</v>
      </c>
      <c r="AE108" s="70">
        <v>0</v>
      </c>
      <c r="AF108" s="70">
        <v>0</v>
      </c>
      <c r="AG108" s="70">
        <v>0</v>
      </c>
      <c r="AH108" s="70">
        <v>0</v>
      </c>
      <c r="AI108" s="71">
        <v>400</v>
      </c>
      <c r="AJ108" s="71">
        <v>400</v>
      </c>
      <c r="AK108" s="2">
        <f t="shared" si="8"/>
        <v>704.1</v>
      </c>
      <c r="AL108" s="2">
        <f t="shared" si="9"/>
        <v>704.1</v>
      </c>
    </row>
    <row r="109" spans="1:38" ht="11.25" customHeight="1">
      <c r="A109" s="47">
        <v>99</v>
      </c>
      <c r="B109" s="1" t="s">
        <v>112</v>
      </c>
      <c r="C109" s="56">
        <f>U109+AK109-Sheet2!AW107</f>
        <v>9308.2</v>
      </c>
      <c r="D109" s="56">
        <f t="shared" si="10"/>
        <v>3692.964</v>
      </c>
      <c r="E109" s="54">
        <v>2769.8</v>
      </c>
      <c r="F109" s="54">
        <v>2568.49</v>
      </c>
      <c r="G109" s="54">
        <v>964.2</v>
      </c>
      <c r="H109" s="54">
        <v>543.474</v>
      </c>
      <c r="I109" s="54">
        <v>1480</v>
      </c>
      <c r="J109" s="54">
        <v>191</v>
      </c>
      <c r="K109" s="54">
        <v>0</v>
      </c>
      <c r="L109" s="54">
        <v>0</v>
      </c>
      <c r="M109" s="54">
        <v>0</v>
      </c>
      <c r="N109" s="54">
        <v>0</v>
      </c>
      <c r="O109" s="54">
        <v>0</v>
      </c>
      <c r="P109" s="54">
        <v>0</v>
      </c>
      <c r="Q109" s="54">
        <v>100</v>
      </c>
      <c r="R109" s="54">
        <v>50</v>
      </c>
      <c r="S109" s="54">
        <v>90</v>
      </c>
      <c r="T109" s="54">
        <v>20</v>
      </c>
      <c r="U109" s="2">
        <f t="shared" si="7"/>
        <v>5694</v>
      </c>
      <c r="V109" s="2">
        <f t="shared" si="7"/>
        <v>3372.964</v>
      </c>
      <c r="W109" s="70">
        <v>3904.2</v>
      </c>
      <c r="X109" s="70">
        <v>350</v>
      </c>
      <c r="Y109" s="70">
        <v>0</v>
      </c>
      <c r="Z109" s="70">
        <v>0</v>
      </c>
      <c r="AA109" s="70">
        <v>0</v>
      </c>
      <c r="AB109" s="70">
        <v>0</v>
      </c>
      <c r="AC109" s="70">
        <v>0</v>
      </c>
      <c r="AD109" s="70">
        <v>-30</v>
      </c>
      <c r="AE109" s="70">
        <v>0</v>
      </c>
      <c r="AF109" s="70">
        <v>0</v>
      </c>
      <c r="AG109" s="70">
        <v>0</v>
      </c>
      <c r="AH109" s="70">
        <v>0</v>
      </c>
      <c r="AI109" s="71">
        <v>290</v>
      </c>
      <c r="AJ109" s="71">
        <v>0</v>
      </c>
      <c r="AK109" s="2">
        <f t="shared" si="8"/>
        <v>3904.2</v>
      </c>
      <c r="AL109" s="2">
        <f t="shared" si="9"/>
        <v>320</v>
      </c>
    </row>
    <row r="110" spans="1:38" ht="11.25" customHeight="1">
      <c r="A110" s="47">
        <v>100</v>
      </c>
      <c r="B110" s="1" t="s">
        <v>113</v>
      </c>
      <c r="C110" s="56">
        <f>U110+AK110-Sheet2!AW108</f>
        <v>7451</v>
      </c>
      <c r="D110" s="56">
        <f t="shared" si="10"/>
        <v>6248.8099999999995</v>
      </c>
      <c r="E110" s="54">
        <v>3996</v>
      </c>
      <c r="F110" s="54">
        <v>3816.68</v>
      </c>
      <c r="G110" s="54">
        <v>1015</v>
      </c>
      <c r="H110" s="54">
        <v>983.412</v>
      </c>
      <c r="I110" s="54">
        <v>2040</v>
      </c>
      <c r="J110" s="54">
        <v>1448.718</v>
      </c>
      <c r="K110" s="54">
        <v>0</v>
      </c>
      <c r="L110" s="54">
        <v>0</v>
      </c>
      <c r="M110" s="54">
        <v>0</v>
      </c>
      <c r="N110" s="54">
        <v>0</v>
      </c>
      <c r="O110" s="54">
        <v>0</v>
      </c>
      <c r="P110" s="54">
        <v>0</v>
      </c>
      <c r="Q110" s="54">
        <v>0</v>
      </c>
      <c r="R110" s="54">
        <v>0</v>
      </c>
      <c r="S110" s="54">
        <v>0</v>
      </c>
      <c r="T110" s="54">
        <v>0</v>
      </c>
      <c r="U110" s="2">
        <f t="shared" si="7"/>
        <v>7451</v>
      </c>
      <c r="V110" s="2">
        <f t="shared" si="7"/>
        <v>6248.8099999999995</v>
      </c>
      <c r="W110" s="70">
        <v>400</v>
      </c>
      <c r="X110" s="70">
        <v>0</v>
      </c>
      <c r="Y110" s="70">
        <v>0</v>
      </c>
      <c r="Z110" s="70">
        <v>0</v>
      </c>
      <c r="AA110" s="70">
        <v>0</v>
      </c>
      <c r="AB110" s="70">
        <v>0</v>
      </c>
      <c r="AC110" s="70">
        <v>0</v>
      </c>
      <c r="AD110" s="70">
        <v>0</v>
      </c>
      <c r="AE110" s="70">
        <v>0</v>
      </c>
      <c r="AF110" s="70">
        <v>0</v>
      </c>
      <c r="AG110" s="70">
        <v>0</v>
      </c>
      <c r="AH110" s="70">
        <v>0</v>
      </c>
      <c r="AI110" s="71">
        <v>400</v>
      </c>
      <c r="AJ110" s="71">
        <v>0</v>
      </c>
      <c r="AK110" s="2">
        <f t="shared" si="8"/>
        <v>400</v>
      </c>
      <c r="AL110" s="2">
        <f t="shared" si="9"/>
        <v>0</v>
      </c>
    </row>
    <row r="111" spans="1:38" ht="11.25" customHeight="1">
      <c r="A111" s="47">
        <v>101</v>
      </c>
      <c r="B111" s="1" t="s">
        <v>114</v>
      </c>
      <c r="C111" s="56">
        <f>U111+AK111-Sheet2!AW109</f>
        <v>3853.4999999999995</v>
      </c>
      <c r="D111" s="56">
        <f t="shared" si="10"/>
        <v>3774.6</v>
      </c>
      <c r="E111" s="54">
        <v>2364</v>
      </c>
      <c r="F111" s="54">
        <v>2364</v>
      </c>
      <c r="G111" s="54">
        <v>499.6</v>
      </c>
      <c r="H111" s="54">
        <v>499.6</v>
      </c>
      <c r="I111" s="54">
        <v>959.8</v>
      </c>
      <c r="J111" s="54">
        <v>898</v>
      </c>
      <c r="K111" s="54">
        <v>0</v>
      </c>
      <c r="L111" s="54">
        <v>0</v>
      </c>
      <c r="M111" s="54">
        <v>0</v>
      </c>
      <c r="N111" s="54">
        <v>0</v>
      </c>
      <c r="O111" s="54">
        <v>0</v>
      </c>
      <c r="P111" s="54">
        <v>0</v>
      </c>
      <c r="Q111" s="54">
        <v>0</v>
      </c>
      <c r="R111" s="54">
        <v>0</v>
      </c>
      <c r="S111" s="54">
        <v>223</v>
      </c>
      <c r="T111" s="54">
        <v>13</v>
      </c>
      <c r="U111" s="2">
        <f t="shared" si="7"/>
        <v>4046.3999999999996</v>
      </c>
      <c r="V111" s="2">
        <f t="shared" si="7"/>
        <v>3774.6</v>
      </c>
      <c r="W111" s="70">
        <v>213.1</v>
      </c>
      <c r="X111" s="70">
        <v>0</v>
      </c>
      <c r="Y111" s="70">
        <v>0</v>
      </c>
      <c r="Z111" s="70">
        <v>0</v>
      </c>
      <c r="AA111" s="70">
        <v>0</v>
      </c>
      <c r="AB111" s="70">
        <v>0</v>
      </c>
      <c r="AC111" s="70">
        <v>-203</v>
      </c>
      <c r="AD111" s="70">
        <v>0</v>
      </c>
      <c r="AE111" s="70">
        <v>0</v>
      </c>
      <c r="AF111" s="70">
        <v>0</v>
      </c>
      <c r="AG111" s="70">
        <v>0</v>
      </c>
      <c r="AH111" s="70">
        <v>0</v>
      </c>
      <c r="AI111" s="71">
        <v>0</v>
      </c>
      <c r="AJ111" s="71">
        <v>0</v>
      </c>
      <c r="AK111" s="2">
        <f t="shared" si="8"/>
        <v>10.099999999999994</v>
      </c>
      <c r="AL111" s="2">
        <f t="shared" si="9"/>
        <v>0</v>
      </c>
    </row>
    <row r="112" spans="1:38" ht="11.25" customHeight="1">
      <c r="A112" s="47">
        <v>102</v>
      </c>
      <c r="B112" s="1" t="s">
        <v>115</v>
      </c>
      <c r="C112" s="56">
        <f>U112+AK112-Sheet2!AW110</f>
        <v>86936.5</v>
      </c>
      <c r="D112" s="56">
        <f t="shared" si="10"/>
        <v>27787.612999999998</v>
      </c>
      <c r="E112" s="54">
        <v>11449.5</v>
      </c>
      <c r="F112" s="54">
        <v>10702.139</v>
      </c>
      <c r="G112" s="54">
        <v>2277.6</v>
      </c>
      <c r="H112" s="54">
        <v>2091</v>
      </c>
      <c r="I112" s="54">
        <v>16472.9</v>
      </c>
      <c r="J112" s="54">
        <v>8426.55</v>
      </c>
      <c r="K112" s="54">
        <v>0</v>
      </c>
      <c r="L112" s="54">
        <v>0</v>
      </c>
      <c r="M112" s="54">
        <v>0</v>
      </c>
      <c r="N112" s="54">
        <v>0</v>
      </c>
      <c r="O112" s="54">
        <v>0</v>
      </c>
      <c r="P112" s="54">
        <v>0</v>
      </c>
      <c r="Q112" s="54">
        <v>500</v>
      </c>
      <c r="R112" s="54">
        <v>470</v>
      </c>
      <c r="S112" s="54">
        <v>1000</v>
      </c>
      <c r="T112" s="54">
        <v>137.924</v>
      </c>
      <c r="U112" s="2">
        <f t="shared" si="7"/>
        <v>34200</v>
      </c>
      <c r="V112" s="2">
        <f t="shared" si="7"/>
        <v>21827.612999999998</v>
      </c>
      <c r="W112" s="70">
        <v>55236.5</v>
      </c>
      <c r="X112" s="70">
        <v>5960</v>
      </c>
      <c r="Y112" s="70">
        <v>0</v>
      </c>
      <c r="Z112" s="70">
        <v>0</v>
      </c>
      <c r="AA112" s="70">
        <v>0</v>
      </c>
      <c r="AB112" s="70">
        <v>0</v>
      </c>
      <c r="AC112" s="70">
        <v>0</v>
      </c>
      <c r="AD112" s="70">
        <v>0</v>
      </c>
      <c r="AE112" s="70">
        <v>0</v>
      </c>
      <c r="AF112" s="70">
        <v>0</v>
      </c>
      <c r="AG112" s="70">
        <v>0</v>
      </c>
      <c r="AH112" s="70">
        <v>0</v>
      </c>
      <c r="AI112" s="71">
        <v>2500</v>
      </c>
      <c r="AJ112" s="71">
        <v>0</v>
      </c>
      <c r="AK112" s="2">
        <f t="shared" si="8"/>
        <v>55236.5</v>
      </c>
      <c r="AL112" s="2">
        <f t="shared" si="9"/>
        <v>5960</v>
      </c>
    </row>
    <row r="113" spans="1:38" ht="11.25" customHeight="1">
      <c r="A113" s="47">
        <v>103</v>
      </c>
      <c r="B113" s="1" t="s">
        <v>116</v>
      </c>
      <c r="C113" s="56">
        <f>U113+AK113-Sheet2!AW111</f>
        <v>10153.1</v>
      </c>
      <c r="D113" s="56">
        <f t="shared" si="10"/>
        <v>9418.1</v>
      </c>
      <c r="E113" s="54">
        <v>5860</v>
      </c>
      <c r="F113" s="54">
        <v>5860</v>
      </c>
      <c r="G113" s="54">
        <v>1341.1</v>
      </c>
      <c r="H113" s="54">
        <v>1341.1</v>
      </c>
      <c r="I113" s="54">
        <v>2192</v>
      </c>
      <c r="J113" s="54">
        <v>1627</v>
      </c>
      <c r="K113" s="54">
        <v>0</v>
      </c>
      <c r="L113" s="54">
        <v>0</v>
      </c>
      <c r="M113" s="54">
        <v>0</v>
      </c>
      <c r="N113" s="54">
        <v>0</v>
      </c>
      <c r="O113" s="54">
        <v>0</v>
      </c>
      <c r="P113" s="54">
        <v>0</v>
      </c>
      <c r="Q113" s="54">
        <v>200</v>
      </c>
      <c r="R113" s="54">
        <v>200</v>
      </c>
      <c r="S113" s="54">
        <v>40</v>
      </c>
      <c r="T113" s="54">
        <v>20</v>
      </c>
      <c r="U113" s="2">
        <f t="shared" si="7"/>
        <v>10153.1</v>
      </c>
      <c r="V113" s="2">
        <f t="shared" si="7"/>
        <v>9418.1</v>
      </c>
      <c r="W113" s="70">
        <v>770</v>
      </c>
      <c r="X113" s="70">
        <v>370</v>
      </c>
      <c r="Y113" s="70">
        <v>0</v>
      </c>
      <c r="Z113" s="70">
        <v>0</v>
      </c>
      <c r="AA113" s="70">
        <v>0</v>
      </c>
      <c r="AB113" s="70">
        <v>0</v>
      </c>
      <c r="AC113" s="70">
        <v>-250</v>
      </c>
      <c r="AD113" s="70">
        <v>0</v>
      </c>
      <c r="AE113" s="70">
        <v>0</v>
      </c>
      <c r="AF113" s="70">
        <v>0</v>
      </c>
      <c r="AG113" s="70">
        <v>0</v>
      </c>
      <c r="AH113" s="70">
        <v>0</v>
      </c>
      <c r="AI113" s="71">
        <v>520</v>
      </c>
      <c r="AJ113" s="71">
        <v>370</v>
      </c>
      <c r="AK113" s="2">
        <f t="shared" si="8"/>
        <v>520</v>
      </c>
      <c r="AL113" s="2">
        <f t="shared" si="9"/>
        <v>370</v>
      </c>
    </row>
    <row r="114" spans="1:38" ht="11.25" customHeight="1">
      <c r="A114" s="47">
        <v>104</v>
      </c>
      <c r="B114" s="1" t="s">
        <v>117</v>
      </c>
      <c r="C114" s="56">
        <f>U114+AK114-Sheet2!AW112</f>
        <v>23330.9</v>
      </c>
      <c r="D114" s="56">
        <f t="shared" si="10"/>
        <v>20428.881</v>
      </c>
      <c r="E114" s="54">
        <v>11486</v>
      </c>
      <c r="F114" s="54">
        <v>11473.472</v>
      </c>
      <c r="G114" s="54">
        <v>2254</v>
      </c>
      <c r="H114" s="54">
        <v>2254</v>
      </c>
      <c r="I114" s="54">
        <v>2435.5</v>
      </c>
      <c r="J114" s="54">
        <v>1370</v>
      </c>
      <c r="K114" s="54">
        <v>0</v>
      </c>
      <c r="L114" s="54">
        <v>0</v>
      </c>
      <c r="M114" s="54">
        <v>0</v>
      </c>
      <c r="N114" s="54">
        <v>0</v>
      </c>
      <c r="O114" s="54">
        <v>3664</v>
      </c>
      <c r="P114" s="54">
        <v>1914</v>
      </c>
      <c r="Q114" s="54">
        <v>0</v>
      </c>
      <c r="R114" s="54">
        <v>0</v>
      </c>
      <c r="S114" s="54">
        <v>280</v>
      </c>
      <c r="T114" s="54">
        <v>215</v>
      </c>
      <c r="U114" s="2">
        <f t="shared" si="7"/>
        <v>22478.5</v>
      </c>
      <c r="V114" s="2">
        <f t="shared" si="7"/>
        <v>19585.472</v>
      </c>
      <c r="W114" s="70">
        <v>3511.4</v>
      </c>
      <c r="X114" s="70">
        <v>3352.909</v>
      </c>
      <c r="Y114" s="70">
        <v>0</v>
      </c>
      <c r="Z114" s="70">
        <v>0</v>
      </c>
      <c r="AA114" s="70">
        <v>0</v>
      </c>
      <c r="AB114" s="70">
        <v>0</v>
      </c>
      <c r="AC114" s="70">
        <v>-300</v>
      </c>
      <c r="AD114" s="70">
        <v>0</v>
      </c>
      <c r="AE114" s="70">
        <v>0</v>
      </c>
      <c r="AF114" s="70">
        <v>-150.5</v>
      </c>
      <c r="AG114" s="70">
        <v>0</v>
      </c>
      <c r="AH114" s="70">
        <v>0</v>
      </c>
      <c r="AI114" s="71">
        <v>2359</v>
      </c>
      <c r="AJ114" s="71">
        <v>2359</v>
      </c>
      <c r="AK114" s="2">
        <f t="shared" si="8"/>
        <v>3211.4</v>
      </c>
      <c r="AL114" s="2">
        <f t="shared" si="9"/>
        <v>3202.409</v>
      </c>
    </row>
    <row r="115" spans="1:38" ht="11.25" customHeight="1">
      <c r="A115" s="47">
        <v>105</v>
      </c>
      <c r="B115" s="1" t="s">
        <v>118</v>
      </c>
      <c r="C115" s="56">
        <f>U115+AK115-Sheet2!AW113</f>
        <v>29261.1</v>
      </c>
      <c r="D115" s="56">
        <f t="shared" si="10"/>
        <v>25341.915999999997</v>
      </c>
      <c r="E115" s="54">
        <v>8936</v>
      </c>
      <c r="F115" s="54">
        <v>8149.284</v>
      </c>
      <c r="G115" s="54">
        <v>2030</v>
      </c>
      <c r="H115" s="54">
        <v>1829.356</v>
      </c>
      <c r="I115" s="54">
        <v>7005</v>
      </c>
      <c r="J115" s="54">
        <v>4324.196</v>
      </c>
      <c r="K115" s="54">
        <v>0</v>
      </c>
      <c r="L115" s="54">
        <v>0</v>
      </c>
      <c r="M115" s="54">
        <v>0</v>
      </c>
      <c r="N115" s="54">
        <v>0</v>
      </c>
      <c r="O115" s="54">
        <v>0</v>
      </c>
      <c r="P115" s="54">
        <v>0</v>
      </c>
      <c r="Q115" s="54">
        <v>0</v>
      </c>
      <c r="R115" s="54">
        <v>0</v>
      </c>
      <c r="S115" s="54">
        <v>271</v>
      </c>
      <c r="T115" s="54">
        <v>20</v>
      </c>
      <c r="U115" s="2">
        <f t="shared" si="7"/>
        <v>19542</v>
      </c>
      <c r="V115" s="2">
        <f t="shared" si="7"/>
        <v>15622.836</v>
      </c>
      <c r="W115" s="70">
        <v>16449.1</v>
      </c>
      <c r="X115" s="70">
        <v>11650.104</v>
      </c>
      <c r="Y115" s="70">
        <v>0</v>
      </c>
      <c r="Z115" s="70">
        <v>0</v>
      </c>
      <c r="AA115" s="70">
        <v>0</v>
      </c>
      <c r="AB115" s="70">
        <v>0</v>
      </c>
      <c r="AC115" s="70">
        <v>-5430</v>
      </c>
      <c r="AD115" s="70">
        <v>-290.488</v>
      </c>
      <c r="AE115" s="70">
        <v>0</v>
      </c>
      <c r="AF115" s="70">
        <v>-340.536</v>
      </c>
      <c r="AG115" s="70">
        <v>0</v>
      </c>
      <c r="AH115" s="70">
        <v>0</v>
      </c>
      <c r="AI115" s="71">
        <v>1300</v>
      </c>
      <c r="AJ115" s="71">
        <v>1300</v>
      </c>
      <c r="AK115" s="2">
        <f t="shared" si="8"/>
        <v>11019.099999999999</v>
      </c>
      <c r="AL115" s="2">
        <f t="shared" si="9"/>
        <v>11019.08</v>
      </c>
    </row>
    <row r="116" spans="1:38" ht="11.25" customHeight="1">
      <c r="A116" s="47">
        <v>106</v>
      </c>
      <c r="B116" s="1" t="s">
        <v>119</v>
      </c>
      <c r="C116" s="56">
        <f>U116+AK116-Sheet2!AW114</f>
        <v>8301.7</v>
      </c>
      <c r="D116" s="56">
        <f t="shared" si="10"/>
        <v>7508.92</v>
      </c>
      <c r="E116" s="54">
        <v>5882</v>
      </c>
      <c r="F116" s="54">
        <v>5867.06</v>
      </c>
      <c r="G116" s="54">
        <v>1356.1</v>
      </c>
      <c r="H116" s="54">
        <v>1354.1</v>
      </c>
      <c r="I116" s="54">
        <v>616.8</v>
      </c>
      <c r="J116" s="54">
        <v>458</v>
      </c>
      <c r="K116" s="54">
        <v>0</v>
      </c>
      <c r="L116" s="54">
        <v>0</v>
      </c>
      <c r="M116" s="54">
        <v>0</v>
      </c>
      <c r="N116" s="54">
        <v>0</v>
      </c>
      <c r="O116" s="54">
        <v>0</v>
      </c>
      <c r="P116" s="54">
        <v>0</v>
      </c>
      <c r="Q116" s="54">
        <v>0</v>
      </c>
      <c r="R116" s="54">
        <v>0</v>
      </c>
      <c r="S116" s="54">
        <v>16.3</v>
      </c>
      <c r="T116" s="54">
        <v>0</v>
      </c>
      <c r="U116" s="2">
        <f t="shared" si="7"/>
        <v>8301.2</v>
      </c>
      <c r="V116" s="2">
        <f t="shared" si="7"/>
        <v>7679.16</v>
      </c>
      <c r="W116" s="70">
        <v>430.5</v>
      </c>
      <c r="X116" s="70">
        <v>430</v>
      </c>
      <c r="Y116" s="70">
        <v>0</v>
      </c>
      <c r="Z116" s="70">
        <v>0</v>
      </c>
      <c r="AA116" s="70">
        <v>0</v>
      </c>
      <c r="AB116" s="70">
        <v>0</v>
      </c>
      <c r="AC116" s="70">
        <v>0</v>
      </c>
      <c r="AD116" s="70">
        <v>0</v>
      </c>
      <c r="AE116" s="70">
        <v>0</v>
      </c>
      <c r="AF116" s="70">
        <v>-600.24</v>
      </c>
      <c r="AG116" s="70">
        <v>0</v>
      </c>
      <c r="AH116" s="70">
        <v>0</v>
      </c>
      <c r="AI116" s="71">
        <v>430</v>
      </c>
      <c r="AJ116" s="71">
        <v>0</v>
      </c>
      <c r="AK116" s="2">
        <f t="shared" si="8"/>
        <v>430.5</v>
      </c>
      <c r="AL116" s="2">
        <f t="shared" si="9"/>
        <v>-170.24</v>
      </c>
    </row>
    <row r="117" spans="1:38" ht="11.25" customHeight="1">
      <c r="A117" s="47">
        <v>107</v>
      </c>
      <c r="B117" s="1" t="s">
        <v>120</v>
      </c>
      <c r="C117" s="56">
        <f>U117+AK117-Sheet2!AW115</f>
        <v>13272.6</v>
      </c>
      <c r="D117" s="56">
        <f t="shared" si="10"/>
        <v>8102.1990000000005</v>
      </c>
      <c r="E117" s="54">
        <v>4416</v>
      </c>
      <c r="F117" s="54">
        <v>4401.086</v>
      </c>
      <c r="G117" s="54">
        <v>1034.4</v>
      </c>
      <c r="H117" s="54">
        <v>988.08</v>
      </c>
      <c r="I117" s="54">
        <v>1610.1</v>
      </c>
      <c r="J117" s="54">
        <v>1448.433</v>
      </c>
      <c r="K117" s="54">
        <v>0</v>
      </c>
      <c r="L117" s="54">
        <v>0</v>
      </c>
      <c r="M117" s="54">
        <v>0</v>
      </c>
      <c r="N117" s="54">
        <v>0</v>
      </c>
      <c r="O117" s="54">
        <v>0</v>
      </c>
      <c r="P117" s="54">
        <v>0</v>
      </c>
      <c r="Q117" s="54">
        <v>300</v>
      </c>
      <c r="R117" s="54">
        <v>300</v>
      </c>
      <c r="S117" s="54">
        <v>202</v>
      </c>
      <c r="T117" s="54">
        <v>172.6</v>
      </c>
      <c r="U117" s="2">
        <f t="shared" si="7"/>
        <v>7962.5</v>
      </c>
      <c r="V117" s="2">
        <f t="shared" si="7"/>
        <v>7310.1990000000005</v>
      </c>
      <c r="W117" s="70">
        <v>5710.1</v>
      </c>
      <c r="X117" s="70">
        <v>792</v>
      </c>
      <c r="Y117" s="70">
        <v>0</v>
      </c>
      <c r="Z117" s="70">
        <v>0</v>
      </c>
      <c r="AA117" s="70">
        <v>0</v>
      </c>
      <c r="AB117" s="70">
        <v>0</v>
      </c>
      <c r="AC117" s="70">
        <v>0</v>
      </c>
      <c r="AD117" s="70">
        <v>0</v>
      </c>
      <c r="AE117" s="70">
        <v>0</v>
      </c>
      <c r="AF117" s="70">
        <v>0</v>
      </c>
      <c r="AG117" s="70">
        <v>0</v>
      </c>
      <c r="AH117" s="70">
        <v>0</v>
      </c>
      <c r="AI117" s="71">
        <v>400</v>
      </c>
      <c r="AJ117" s="71">
        <v>0</v>
      </c>
      <c r="AK117" s="2">
        <f t="shared" si="8"/>
        <v>5710.1</v>
      </c>
      <c r="AL117" s="2">
        <f t="shared" si="9"/>
        <v>792</v>
      </c>
    </row>
    <row r="118" spans="1:38" ht="11.25" customHeight="1">
      <c r="A118" s="47">
        <v>108</v>
      </c>
      <c r="B118" s="1" t="s">
        <v>121</v>
      </c>
      <c r="C118" s="56">
        <f>U118+AK118-Sheet2!AW116</f>
        <v>10873.5</v>
      </c>
      <c r="D118" s="56">
        <f t="shared" si="10"/>
        <v>5968.118</v>
      </c>
      <c r="E118" s="54">
        <v>3551.8</v>
      </c>
      <c r="F118" s="54">
        <v>3551.063</v>
      </c>
      <c r="G118" s="54">
        <v>800.2</v>
      </c>
      <c r="H118" s="54">
        <v>800.162</v>
      </c>
      <c r="I118" s="54">
        <v>1688</v>
      </c>
      <c r="J118" s="54">
        <v>1208.4</v>
      </c>
      <c r="K118" s="54">
        <v>0</v>
      </c>
      <c r="L118" s="54">
        <v>0</v>
      </c>
      <c r="M118" s="54">
        <v>0</v>
      </c>
      <c r="N118" s="54">
        <v>0</v>
      </c>
      <c r="O118" s="54">
        <v>100</v>
      </c>
      <c r="P118" s="54">
        <v>100</v>
      </c>
      <c r="Q118" s="54">
        <v>100</v>
      </c>
      <c r="R118" s="54">
        <v>100</v>
      </c>
      <c r="S118" s="54">
        <v>40</v>
      </c>
      <c r="T118" s="54">
        <v>27</v>
      </c>
      <c r="U118" s="2">
        <f t="shared" si="7"/>
        <v>6680</v>
      </c>
      <c r="V118" s="2">
        <f t="shared" si="7"/>
        <v>5786.625</v>
      </c>
      <c r="W118" s="70">
        <v>4593.5</v>
      </c>
      <c r="X118" s="70">
        <v>243.493</v>
      </c>
      <c r="Y118" s="70">
        <v>0</v>
      </c>
      <c r="Z118" s="70">
        <v>0</v>
      </c>
      <c r="AA118" s="70">
        <v>0</v>
      </c>
      <c r="AB118" s="70">
        <v>0</v>
      </c>
      <c r="AC118" s="70">
        <v>0</v>
      </c>
      <c r="AD118" s="70">
        <v>-62</v>
      </c>
      <c r="AE118" s="70">
        <v>0</v>
      </c>
      <c r="AF118" s="70">
        <v>0</v>
      </c>
      <c r="AG118" s="70">
        <v>0</v>
      </c>
      <c r="AH118" s="70">
        <v>0</v>
      </c>
      <c r="AI118" s="71">
        <v>400</v>
      </c>
      <c r="AJ118" s="71">
        <v>0</v>
      </c>
      <c r="AK118" s="2">
        <f t="shared" si="8"/>
        <v>4593.5</v>
      </c>
      <c r="AL118" s="2">
        <f t="shared" si="9"/>
        <v>181.493</v>
      </c>
    </row>
    <row r="119" spans="1:38" ht="11.25" customHeight="1">
      <c r="A119" s="47">
        <v>109</v>
      </c>
      <c r="B119" s="1" t="s">
        <v>122</v>
      </c>
      <c r="C119" s="56">
        <f>U119+AK119-Sheet2!AW117</f>
        <v>5879.8</v>
      </c>
      <c r="D119" s="56">
        <f t="shared" si="10"/>
        <v>3628.8900000000003</v>
      </c>
      <c r="E119" s="54">
        <v>3080</v>
      </c>
      <c r="F119" s="54">
        <v>2429.579</v>
      </c>
      <c r="G119" s="54">
        <v>804</v>
      </c>
      <c r="H119" s="54">
        <v>663.454</v>
      </c>
      <c r="I119" s="54">
        <v>1024.5</v>
      </c>
      <c r="J119" s="54">
        <v>534.857</v>
      </c>
      <c r="K119" s="54">
        <v>0</v>
      </c>
      <c r="L119" s="54">
        <v>0</v>
      </c>
      <c r="M119" s="54">
        <v>0</v>
      </c>
      <c r="N119" s="54">
        <v>0</v>
      </c>
      <c r="O119" s="54">
        <v>0</v>
      </c>
      <c r="P119" s="54">
        <v>0</v>
      </c>
      <c r="Q119" s="54">
        <v>0</v>
      </c>
      <c r="R119" s="54">
        <v>0</v>
      </c>
      <c r="S119" s="54">
        <v>25</v>
      </c>
      <c r="T119" s="54">
        <v>1</v>
      </c>
      <c r="U119" s="2">
        <f t="shared" si="7"/>
        <v>5213.5</v>
      </c>
      <c r="V119" s="2">
        <f t="shared" si="7"/>
        <v>3628.8900000000003</v>
      </c>
      <c r="W119" s="70">
        <v>946.3</v>
      </c>
      <c r="X119" s="70">
        <v>0</v>
      </c>
      <c r="Y119" s="70">
        <v>0</v>
      </c>
      <c r="Z119" s="70">
        <v>0</v>
      </c>
      <c r="AA119" s="70">
        <v>0</v>
      </c>
      <c r="AB119" s="70">
        <v>0</v>
      </c>
      <c r="AC119" s="70">
        <v>0</v>
      </c>
      <c r="AD119" s="70">
        <v>0</v>
      </c>
      <c r="AE119" s="70">
        <v>0</v>
      </c>
      <c r="AF119" s="70">
        <v>0</v>
      </c>
      <c r="AG119" s="70">
        <v>0</v>
      </c>
      <c r="AH119" s="70">
        <v>0</v>
      </c>
      <c r="AI119" s="71">
        <v>280</v>
      </c>
      <c r="AJ119" s="71">
        <v>0</v>
      </c>
      <c r="AK119" s="2">
        <f t="shared" si="8"/>
        <v>946.3</v>
      </c>
      <c r="AL119" s="2">
        <f t="shared" si="9"/>
        <v>0</v>
      </c>
    </row>
    <row r="120" spans="1:38" ht="11.25" customHeight="1">
      <c r="A120" s="47">
        <v>110</v>
      </c>
      <c r="B120" s="1" t="s">
        <v>123</v>
      </c>
      <c r="C120" s="56">
        <f>U120+AK120-Sheet2!AW118</f>
        <v>6665.5</v>
      </c>
      <c r="D120" s="56">
        <f t="shared" si="10"/>
        <v>5789.225</v>
      </c>
      <c r="E120" s="54">
        <v>3360</v>
      </c>
      <c r="F120" s="54">
        <v>3360</v>
      </c>
      <c r="G120" s="54">
        <v>805</v>
      </c>
      <c r="H120" s="54">
        <v>801</v>
      </c>
      <c r="I120" s="54">
        <v>1202.4</v>
      </c>
      <c r="J120" s="54">
        <v>338.225</v>
      </c>
      <c r="K120" s="54">
        <v>0</v>
      </c>
      <c r="L120" s="54">
        <v>0</v>
      </c>
      <c r="M120" s="54">
        <v>0</v>
      </c>
      <c r="N120" s="54">
        <v>0</v>
      </c>
      <c r="O120" s="54">
        <v>0</v>
      </c>
      <c r="P120" s="54">
        <v>0</v>
      </c>
      <c r="Q120" s="54">
        <v>0</v>
      </c>
      <c r="R120" s="54">
        <v>0</v>
      </c>
      <c r="S120" s="54">
        <v>20</v>
      </c>
      <c r="T120" s="54">
        <v>20</v>
      </c>
      <c r="U120" s="2">
        <f t="shared" si="7"/>
        <v>5987.4</v>
      </c>
      <c r="V120" s="2">
        <f t="shared" si="7"/>
        <v>5111.081</v>
      </c>
      <c r="W120" s="70">
        <v>1278.1</v>
      </c>
      <c r="X120" s="70">
        <v>1270</v>
      </c>
      <c r="Y120" s="70">
        <v>0</v>
      </c>
      <c r="Z120" s="70">
        <v>0</v>
      </c>
      <c r="AA120" s="70">
        <v>0</v>
      </c>
      <c r="AB120" s="70">
        <v>0</v>
      </c>
      <c r="AC120" s="70">
        <v>0</v>
      </c>
      <c r="AD120" s="70">
        <v>0</v>
      </c>
      <c r="AE120" s="70">
        <v>0</v>
      </c>
      <c r="AF120" s="70">
        <v>0</v>
      </c>
      <c r="AG120" s="70">
        <v>0</v>
      </c>
      <c r="AH120" s="70">
        <v>0</v>
      </c>
      <c r="AI120" s="71">
        <v>600</v>
      </c>
      <c r="AJ120" s="71">
        <v>591.856</v>
      </c>
      <c r="AK120" s="2">
        <f t="shared" si="8"/>
        <v>1278.1</v>
      </c>
      <c r="AL120" s="2">
        <f t="shared" si="9"/>
        <v>1270</v>
      </c>
    </row>
    <row r="121" spans="1:38" ht="11.25" customHeight="1">
      <c r="A121" s="47">
        <v>111</v>
      </c>
      <c r="B121" s="1" t="s">
        <v>124</v>
      </c>
      <c r="C121" s="56">
        <f>U121+AK121-Sheet2!AW119</f>
        <v>17883.5</v>
      </c>
      <c r="D121" s="56">
        <f t="shared" si="10"/>
        <v>16094.627</v>
      </c>
      <c r="E121" s="54">
        <v>9644.5</v>
      </c>
      <c r="F121" s="54">
        <v>9443.16</v>
      </c>
      <c r="G121" s="54">
        <v>2344.3</v>
      </c>
      <c r="H121" s="54">
        <v>1947.867</v>
      </c>
      <c r="I121" s="54">
        <v>1833</v>
      </c>
      <c r="J121" s="54">
        <v>1619.6</v>
      </c>
      <c r="K121" s="54">
        <v>0</v>
      </c>
      <c r="L121" s="54">
        <v>0</v>
      </c>
      <c r="M121" s="54">
        <v>0</v>
      </c>
      <c r="N121" s="54">
        <v>0</v>
      </c>
      <c r="O121" s="54">
        <v>0</v>
      </c>
      <c r="P121" s="54">
        <v>0</v>
      </c>
      <c r="Q121" s="54">
        <v>600</v>
      </c>
      <c r="R121" s="54">
        <v>600</v>
      </c>
      <c r="S121" s="54">
        <v>174.3</v>
      </c>
      <c r="T121" s="54">
        <v>169</v>
      </c>
      <c r="U121" s="2">
        <f t="shared" si="7"/>
        <v>15396.099999999999</v>
      </c>
      <c r="V121" s="2">
        <f t="shared" si="7"/>
        <v>13779.627</v>
      </c>
      <c r="W121" s="70">
        <v>3287.4</v>
      </c>
      <c r="X121" s="70">
        <v>2485</v>
      </c>
      <c r="Y121" s="70">
        <v>0</v>
      </c>
      <c r="Z121" s="70">
        <v>0</v>
      </c>
      <c r="AA121" s="70">
        <v>0</v>
      </c>
      <c r="AB121" s="70">
        <v>0</v>
      </c>
      <c r="AC121" s="70">
        <v>0</v>
      </c>
      <c r="AD121" s="70">
        <v>0</v>
      </c>
      <c r="AE121" s="70">
        <v>0</v>
      </c>
      <c r="AF121" s="70">
        <v>-170</v>
      </c>
      <c r="AG121" s="70">
        <v>0</v>
      </c>
      <c r="AH121" s="70">
        <v>0</v>
      </c>
      <c r="AI121" s="71">
        <v>800</v>
      </c>
      <c r="AJ121" s="71">
        <v>0</v>
      </c>
      <c r="AK121" s="2">
        <f t="shared" si="8"/>
        <v>3287.4</v>
      </c>
      <c r="AL121" s="2">
        <f t="shared" si="9"/>
        <v>2315</v>
      </c>
    </row>
    <row r="122" spans="1:38" ht="11.25" customHeight="1">
      <c r="A122" s="47">
        <v>112</v>
      </c>
      <c r="B122" s="1" t="s">
        <v>125</v>
      </c>
      <c r="C122" s="56">
        <f>U122+AK122-Sheet2!AW120</f>
        <v>9012.3</v>
      </c>
      <c r="D122" s="56">
        <f t="shared" si="10"/>
        <v>8160.1990000000005</v>
      </c>
      <c r="E122" s="54">
        <v>4792.5</v>
      </c>
      <c r="F122" s="54">
        <v>4620.7</v>
      </c>
      <c r="G122" s="54">
        <v>1130</v>
      </c>
      <c r="H122" s="54">
        <v>1129.875</v>
      </c>
      <c r="I122" s="54">
        <v>1437.5</v>
      </c>
      <c r="J122" s="54">
        <v>1088.749</v>
      </c>
      <c r="K122" s="54">
        <v>0</v>
      </c>
      <c r="L122" s="54">
        <v>0</v>
      </c>
      <c r="M122" s="54">
        <v>0</v>
      </c>
      <c r="N122" s="54">
        <v>0</v>
      </c>
      <c r="O122" s="54">
        <v>680</v>
      </c>
      <c r="P122" s="54">
        <v>667</v>
      </c>
      <c r="Q122" s="54">
        <v>0</v>
      </c>
      <c r="R122" s="54">
        <v>0</v>
      </c>
      <c r="S122" s="54">
        <v>216</v>
      </c>
      <c r="T122" s="54">
        <v>118.08</v>
      </c>
      <c r="U122" s="2">
        <f t="shared" si="7"/>
        <v>8696</v>
      </c>
      <c r="V122" s="2">
        <f t="shared" si="7"/>
        <v>8064.4039999999995</v>
      </c>
      <c r="W122" s="70">
        <v>2856.3</v>
      </c>
      <c r="X122" s="70">
        <v>1216.5</v>
      </c>
      <c r="Y122" s="70">
        <v>0</v>
      </c>
      <c r="Z122" s="70">
        <v>0</v>
      </c>
      <c r="AA122" s="70">
        <v>0</v>
      </c>
      <c r="AB122" s="70">
        <v>0</v>
      </c>
      <c r="AC122" s="70">
        <v>-2100</v>
      </c>
      <c r="AD122" s="70">
        <v>-187.7</v>
      </c>
      <c r="AE122" s="70">
        <v>0</v>
      </c>
      <c r="AF122" s="70">
        <v>-493.005</v>
      </c>
      <c r="AG122" s="70">
        <v>0</v>
      </c>
      <c r="AH122" s="70">
        <v>0</v>
      </c>
      <c r="AI122" s="71">
        <v>440</v>
      </c>
      <c r="AJ122" s="71">
        <v>440</v>
      </c>
      <c r="AK122" s="2">
        <f t="shared" si="8"/>
        <v>756.3000000000002</v>
      </c>
      <c r="AL122" s="2">
        <f t="shared" si="9"/>
        <v>535.7950000000001</v>
      </c>
    </row>
    <row r="123" spans="1:38" ht="11.25" customHeight="1">
      <c r="A123" s="47">
        <v>113</v>
      </c>
      <c r="B123" s="1" t="s">
        <v>126</v>
      </c>
      <c r="C123" s="56">
        <f>U123+AK123-Sheet2!AW121</f>
        <v>7279.2</v>
      </c>
      <c r="D123" s="56">
        <f t="shared" si="10"/>
        <v>6384.137000000001</v>
      </c>
      <c r="E123" s="54">
        <v>4778.5</v>
      </c>
      <c r="F123" s="54">
        <v>4710.469</v>
      </c>
      <c r="G123" s="54">
        <v>1071</v>
      </c>
      <c r="H123" s="54">
        <v>1070.8</v>
      </c>
      <c r="I123" s="54">
        <v>855.8</v>
      </c>
      <c r="J123" s="54">
        <v>623.34</v>
      </c>
      <c r="K123" s="54">
        <v>0</v>
      </c>
      <c r="L123" s="54">
        <v>0</v>
      </c>
      <c r="M123" s="54">
        <v>0</v>
      </c>
      <c r="N123" s="54">
        <v>0</v>
      </c>
      <c r="O123" s="54">
        <v>0</v>
      </c>
      <c r="P123" s="54">
        <v>0</v>
      </c>
      <c r="Q123" s="54">
        <v>0</v>
      </c>
      <c r="R123" s="54">
        <v>0</v>
      </c>
      <c r="S123" s="54">
        <v>26</v>
      </c>
      <c r="T123" s="54">
        <v>21</v>
      </c>
      <c r="U123" s="2">
        <f t="shared" si="7"/>
        <v>7131.3</v>
      </c>
      <c r="V123" s="2">
        <f t="shared" si="7"/>
        <v>6425.609</v>
      </c>
      <c r="W123" s="70">
        <v>847.9</v>
      </c>
      <c r="X123" s="70">
        <v>0</v>
      </c>
      <c r="Y123" s="70">
        <v>0</v>
      </c>
      <c r="Z123" s="70">
        <v>0</v>
      </c>
      <c r="AA123" s="70">
        <v>0</v>
      </c>
      <c r="AB123" s="70">
        <v>0</v>
      </c>
      <c r="AC123" s="70">
        <v>-300</v>
      </c>
      <c r="AD123" s="70">
        <v>0</v>
      </c>
      <c r="AE123" s="70">
        <v>0</v>
      </c>
      <c r="AF123" s="70">
        <v>-41.472</v>
      </c>
      <c r="AG123" s="70">
        <v>0</v>
      </c>
      <c r="AH123" s="70">
        <v>0</v>
      </c>
      <c r="AI123" s="71">
        <v>400</v>
      </c>
      <c r="AJ123" s="71">
        <v>0</v>
      </c>
      <c r="AK123" s="2">
        <f t="shared" si="8"/>
        <v>547.9</v>
      </c>
      <c r="AL123" s="2">
        <f t="shared" si="9"/>
        <v>-41.472</v>
      </c>
    </row>
    <row r="124" spans="1:38" ht="11.25" customHeight="1">
      <c r="A124" s="47">
        <v>114</v>
      </c>
      <c r="B124" s="1" t="s">
        <v>127</v>
      </c>
      <c r="C124" s="56">
        <f>U124+AK124-Sheet2!AW122</f>
        <v>9763.7</v>
      </c>
      <c r="D124" s="56">
        <f t="shared" si="10"/>
        <v>9307.272</v>
      </c>
      <c r="E124" s="54">
        <v>5090</v>
      </c>
      <c r="F124" s="54">
        <v>5077.8</v>
      </c>
      <c r="G124" s="54">
        <v>1219.5</v>
      </c>
      <c r="H124" s="54">
        <v>1219.5</v>
      </c>
      <c r="I124" s="54">
        <v>798.6</v>
      </c>
      <c r="J124" s="54">
        <v>791.298</v>
      </c>
      <c r="K124" s="54">
        <v>0</v>
      </c>
      <c r="L124" s="54">
        <v>0</v>
      </c>
      <c r="M124" s="54">
        <v>0</v>
      </c>
      <c r="N124" s="54">
        <v>0</v>
      </c>
      <c r="O124" s="54">
        <v>0</v>
      </c>
      <c r="P124" s="54">
        <v>0</v>
      </c>
      <c r="Q124" s="54">
        <v>0</v>
      </c>
      <c r="R124" s="54">
        <v>0</v>
      </c>
      <c r="S124" s="54">
        <v>102</v>
      </c>
      <c r="T124" s="54">
        <v>82</v>
      </c>
      <c r="U124" s="2">
        <f t="shared" si="7"/>
        <v>7610.1</v>
      </c>
      <c r="V124" s="2">
        <f t="shared" si="7"/>
        <v>7570.598</v>
      </c>
      <c r="W124" s="70">
        <v>2553.6</v>
      </c>
      <c r="X124" s="70">
        <v>2550</v>
      </c>
      <c r="Y124" s="70">
        <v>0</v>
      </c>
      <c r="Z124" s="70">
        <v>0</v>
      </c>
      <c r="AA124" s="70">
        <v>0</v>
      </c>
      <c r="AB124" s="70">
        <v>0</v>
      </c>
      <c r="AC124" s="70">
        <v>0</v>
      </c>
      <c r="AD124" s="70">
        <v>0</v>
      </c>
      <c r="AE124" s="70">
        <v>0</v>
      </c>
      <c r="AF124" s="70">
        <v>-413.326</v>
      </c>
      <c r="AG124" s="70">
        <v>0</v>
      </c>
      <c r="AH124" s="70">
        <v>0</v>
      </c>
      <c r="AI124" s="71">
        <v>400</v>
      </c>
      <c r="AJ124" s="71">
        <v>400</v>
      </c>
      <c r="AK124" s="2">
        <f t="shared" si="8"/>
        <v>2553.6</v>
      </c>
      <c r="AL124" s="2">
        <f t="shared" si="9"/>
        <v>2136.674</v>
      </c>
    </row>
    <row r="125" spans="1:38" ht="16.5" customHeight="1">
      <c r="A125" s="72" t="s">
        <v>155</v>
      </c>
      <c r="B125" s="72"/>
      <c r="C125" s="2">
        <f>SUM(C11:C124)</f>
        <v>2948801.1481000013</v>
      </c>
      <c r="D125" s="2">
        <f>SUM(D11:D124)</f>
        <v>2418688.9696</v>
      </c>
      <c r="E125" s="2">
        <f aca="true" t="shared" si="11" ref="E125:N125">SUM(E11:E124)</f>
        <v>1047929.33</v>
      </c>
      <c r="F125" s="2">
        <f t="shared" si="11"/>
        <v>1004155.8391000006</v>
      </c>
      <c r="G125" s="2">
        <f t="shared" si="11"/>
        <v>231398.12999999998</v>
      </c>
      <c r="H125" s="2">
        <f t="shared" si="11"/>
        <v>215782.8894</v>
      </c>
      <c r="I125" s="2">
        <f t="shared" si="11"/>
        <v>866111.7291</v>
      </c>
      <c r="J125" s="2">
        <f t="shared" si="11"/>
        <v>715324.9231</v>
      </c>
      <c r="K125" s="2">
        <f t="shared" si="11"/>
        <v>0</v>
      </c>
      <c r="L125" s="2">
        <f t="shared" si="11"/>
        <v>0</v>
      </c>
      <c r="M125" s="2">
        <f t="shared" si="11"/>
        <v>6880.039999999999</v>
      </c>
      <c r="N125" s="2">
        <f t="shared" si="11"/>
        <v>6601.5</v>
      </c>
      <c r="O125" s="2">
        <f aca="true" t="shared" si="12" ref="O125:T125">SUM(O11:O124)</f>
        <v>47578.51</v>
      </c>
      <c r="P125" s="2">
        <f t="shared" si="12"/>
        <v>30103.11</v>
      </c>
      <c r="Q125" s="2">
        <f t="shared" si="12"/>
        <v>101984.84000000001</v>
      </c>
      <c r="R125" s="3">
        <f t="shared" si="12"/>
        <v>96595.84</v>
      </c>
      <c r="S125" s="2">
        <f t="shared" si="12"/>
        <v>26240.820100000004</v>
      </c>
      <c r="T125" s="2">
        <f t="shared" si="12"/>
        <v>11410.230000000001</v>
      </c>
      <c r="U125" s="2">
        <f aca="true" t="shared" si="13" ref="U125:Z125">SUM(U11:U124)</f>
        <v>2507910.419200001</v>
      </c>
      <c r="V125" s="2">
        <f>SUM(V11:V124)</f>
        <v>2174609.5116000003</v>
      </c>
      <c r="W125" s="2">
        <f t="shared" si="13"/>
        <v>1039415.7790000001</v>
      </c>
      <c r="X125" s="2">
        <f t="shared" si="13"/>
        <v>465119.1249999999</v>
      </c>
      <c r="Y125" s="2">
        <f t="shared" si="13"/>
        <v>7272.6</v>
      </c>
      <c r="Z125" s="2">
        <f t="shared" si="13"/>
        <v>5880</v>
      </c>
      <c r="AA125" s="2">
        <f aca="true" t="shared" si="14" ref="AA125:AI125">SUM(AA11:AA124)</f>
        <v>0</v>
      </c>
      <c r="AB125" s="2">
        <f t="shared" si="14"/>
        <v>0</v>
      </c>
      <c r="AC125" s="2">
        <f t="shared" si="14"/>
        <v>-57462.719999999994</v>
      </c>
      <c r="AD125" s="2">
        <f t="shared" si="14"/>
        <v>-17232.729</v>
      </c>
      <c r="AE125" s="2">
        <f t="shared" si="14"/>
        <v>-364458.91</v>
      </c>
      <c r="AF125" s="2">
        <f t="shared" si="14"/>
        <v>-115051.758</v>
      </c>
      <c r="AG125" s="2">
        <f t="shared" si="14"/>
        <v>0</v>
      </c>
      <c r="AH125" s="2">
        <f t="shared" si="14"/>
        <v>0</v>
      </c>
      <c r="AI125" s="2">
        <f t="shared" si="14"/>
        <v>179787.02</v>
      </c>
      <c r="AJ125" s="2">
        <f>SUM(AJ11:AJ124)</f>
        <v>94635.18</v>
      </c>
      <c r="AK125" s="2">
        <f>SUM(AK11:AK124)</f>
        <v>624766.7490000002</v>
      </c>
      <c r="AL125" s="2">
        <f>SUM(AL11:AL124)</f>
        <v>338714.63800000004</v>
      </c>
    </row>
    <row r="127" spans="3:4" ht="13.5">
      <c r="C127" s="16"/>
      <c r="D127" s="16"/>
    </row>
    <row r="129" spans="3:4" ht="13.5">
      <c r="C129" s="16"/>
      <c r="D129" s="16"/>
    </row>
  </sheetData>
  <sheetProtection/>
  <mergeCells count="34">
    <mergeCell ref="AC6:AD8"/>
    <mergeCell ref="AC5:AH5"/>
    <mergeCell ref="AE6:AH7"/>
    <mergeCell ref="AE8:AF8"/>
    <mergeCell ref="AG8:AH8"/>
    <mergeCell ref="A4:A9"/>
    <mergeCell ref="B4:B9"/>
    <mergeCell ref="K7:L8"/>
    <mergeCell ref="E6:T6"/>
    <mergeCell ref="S7:T8"/>
    <mergeCell ref="C4:D8"/>
    <mergeCell ref="E5:T5"/>
    <mergeCell ref="A1:M1"/>
    <mergeCell ref="A2:M2"/>
    <mergeCell ref="W5:AB5"/>
    <mergeCell ref="W6:AB6"/>
    <mergeCell ref="W7:X8"/>
    <mergeCell ref="U3:V3"/>
    <mergeCell ref="E4:V4"/>
    <mergeCell ref="W4:AL4"/>
    <mergeCell ref="R3:S3"/>
    <mergeCell ref="AI5:AJ8"/>
    <mergeCell ref="AK5:AL8"/>
    <mergeCell ref="M7:N8"/>
    <mergeCell ref="A125:B125"/>
    <mergeCell ref="AA7:AB8"/>
    <mergeCell ref="E8:F8"/>
    <mergeCell ref="G8:H8"/>
    <mergeCell ref="E7:H7"/>
    <mergeCell ref="I7:J8"/>
    <mergeCell ref="O7:P8"/>
    <mergeCell ref="Q7:R8"/>
    <mergeCell ref="Y7:Z8"/>
    <mergeCell ref="U5:V8"/>
  </mergeCells>
  <printOptions/>
  <pageMargins left="0.2" right="0.2" top="0.28" bottom="0.23" header="0.2" footer="0.19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130"/>
  <sheetViews>
    <sheetView zoomScalePageLayoutView="0" workbookViewId="0" topLeftCell="A1">
      <selection activeCell="A3" sqref="A3:R3"/>
    </sheetView>
  </sheetViews>
  <sheetFormatPr defaultColWidth="9.140625" defaultRowHeight="12.75"/>
  <cols>
    <col min="1" max="1" width="4.421875" style="7" customWidth="1"/>
    <col min="2" max="2" width="15.28125" style="7" customWidth="1"/>
    <col min="3" max="3" width="12.00390625" style="7" customWidth="1"/>
    <col min="4" max="4" width="12.140625" style="7" customWidth="1"/>
    <col min="5" max="5" width="11.421875" style="7" customWidth="1"/>
    <col min="6" max="6" width="12.140625" style="7" customWidth="1"/>
    <col min="7" max="7" width="10.00390625" style="7" customWidth="1"/>
    <col min="8" max="8" width="11.140625" style="7" customWidth="1"/>
    <col min="9" max="9" width="10.28125" style="7" customWidth="1"/>
    <col min="10" max="10" width="12.28125" style="7" customWidth="1"/>
    <col min="11" max="11" width="10.140625" style="7" customWidth="1"/>
    <col min="12" max="12" width="12.421875" style="7" customWidth="1"/>
    <col min="13" max="13" width="9.421875" style="7" customWidth="1"/>
    <col min="14" max="14" width="11.8515625" style="7" customWidth="1"/>
    <col min="15" max="15" width="9.28125" style="7" customWidth="1"/>
    <col min="16" max="16" width="10.8515625" style="7" customWidth="1"/>
    <col min="17" max="17" width="9.7109375" style="7" customWidth="1"/>
    <col min="18" max="18" width="11.140625" style="7" customWidth="1"/>
    <col min="19" max="19" width="9.57421875" style="7" customWidth="1"/>
    <col min="20" max="21" width="11.140625" style="7" customWidth="1"/>
    <col min="22" max="22" width="13.28125" style="7" customWidth="1"/>
    <col min="23" max="23" width="10.7109375" style="7" customWidth="1"/>
    <col min="24" max="24" width="11.7109375" style="7" customWidth="1"/>
    <col min="25" max="25" width="9.8515625" style="7" customWidth="1"/>
    <col min="26" max="26" width="10.00390625" style="7" customWidth="1"/>
    <col min="27" max="27" width="9.421875" style="7" customWidth="1"/>
    <col min="28" max="28" width="12.421875" style="7" customWidth="1"/>
    <col min="29" max="29" width="9.421875" style="7" customWidth="1"/>
    <col min="30" max="30" width="10.57421875" style="7" customWidth="1"/>
    <col min="31" max="31" width="9.421875" style="7" customWidth="1"/>
    <col min="32" max="32" width="11.421875" style="7" customWidth="1"/>
    <col min="33" max="33" width="13.140625" style="7" customWidth="1"/>
    <col min="34" max="34" width="11.421875" style="7" customWidth="1"/>
    <col min="35" max="35" width="11.00390625" style="7" customWidth="1"/>
    <col min="36" max="36" width="13.140625" style="7" customWidth="1"/>
    <col min="37" max="37" width="11.00390625" style="7" customWidth="1"/>
    <col min="38" max="38" width="11.8515625" style="7" customWidth="1"/>
    <col min="39" max="39" width="12.421875" style="7" customWidth="1"/>
    <col min="40" max="40" width="12.7109375" style="7" customWidth="1"/>
    <col min="41" max="41" width="14.57421875" style="7" bestFit="1" customWidth="1"/>
    <col min="42" max="16384" width="9.140625" style="7" customWidth="1"/>
  </cols>
  <sheetData>
    <row r="1" spans="1:38" ht="18.75" customHeight="1">
      <c r="A1" s="112" t="s">
        <v>154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</row>
    <row r="2" spans="1:38" ht="27.75" customHeight="1">
      <c r="A2" s="112" t="s">
        <v>10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9"/>
      <c r="T2" s="19"/>
      <c r="U2" s="9"/>
      <c r="V2" s="9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</row>
    <row r="3" spans="1:38" ht="27.75" customHeight="1">
      <c r="A3" s="123" t="s">
        <v>197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9"/>
      <c r="T3" s="9"/>
      <c r="U3" s="9"/>
      <c r="V3" s="9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</row>
    <row r="4" spans="2:22" ht="14.25" customHeight="1">
      <c r="B4" s="11"/>
      <c r="M4" s="103" t="s">
        <v>11</v>
      </c>
      <c r="N4" s="103"/>
      <c r="U4" s="99"/>
      <c r="V4" s="99"/>
    </row>
    <row r="5" spans="1:40" s="8" customFormat="1" ht="15" customHeight="1">
      <c r="A5" s="116" t="s">
        <v>186</v>
      </c>
      <c r="B5" s="126" t="s">
        <v>192</v>
      </c>
      <c r="C5" s="106" t="s">
        <v>128</v>
      </c>
      <c r="D5" s="107"/>
      <c r="E5" s="65" t="s">
        <v>129</v>
      </c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61"/>
      <c r="AL5" s="61"/>
      <c r="AM5" s="102"/>
      <c r="AN5" s="102"/>
    </row>
    <row r="6" spans="1:40" s="8" customFormat="1" ht="30.75" customHeight="1">
      <c r="A6" s="116"/>
      <c r="B6" s="127"/>
      <c r="C6" s="108"/>
      <c r="D6" s="109"/>
      <c r="E6" s="79" t="s">
        <v>130</v>
      </c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1"/>
      <c r="U6" s="90" t="s">
        <v>131</v>
      </c>
      <c r="V6" s="91"/>
      <c r="W6" s="79" t="s">
        <v>188</v>
      </c>
      <c r="X6" s="80"/>
      <c r="Y6" s="80"/>
      <c r="Z6" s="80"/>
      <c r="AA6" s="80"/>
      <c r="AB6" s="80"/>
      <c r="AC6" s="80"/>
      <c r="AD6" s="81"/>
      <c r="AE6" s="79" t="s">
        <v>133</v>
      </c>
      <c r="AF6" s="80"/>
      <c r="AG6" s="80"/>
      <c r="AH6" s="80"/>
      <c r="AI6" s="80"/>
      <c r="AJ6" s="81"/>
      <c r="AK6" s="86" t="s">
        <v>134</v>
      </c>
      <c r="AL6" s="87"/>
      <c r="AM6" s="90" t="s">
        <v>135</v>
      </c>
      <c r="AN6" s="91"/>
    </row>
    <row r="7" spans="1:40" s="8" customFormat="1" ht="16.5" customHeight="1">
      <c r="A7" s="116"/>
      <c r="B7" s="127"/>
      <c r="C7" s="108"/>
      <c r="D7" s="109"/>
      <c r="E7" s="96" t="s">
        <v>136</v>
      </c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8"/>
      <c r="U7" s="92"/>
      <c r="V7" s="93"/>
      <c r="W7" s="120" t="s">
        <v>187</v>
      </c>
      <c r="X7" s="121"/>
      <c r="Y7" s="121"/>
      <c r="Z7" s="121"/>
      <c r="AA7" s="121"/>
      <c r="AB7" s="121"/>
      <c r="AC7" s="121"/>
      <c r="AD7" s="122"/>
      <c r="AE7" s="86" t="s">
        <v>137</v>
      </c>
      <c r="AF7" s="87"/>
      <c r="AG7" s="86" t="s">
        <v>138</v>
      </c>
      <c r="AH7" s="114"/>
      <c r="AI7" s="114"/>
      <c r="AJ7" s="87"/>
      <c r="AK7" s="104"/>
      <c r="AL7" s="105"/>
      <c r="AM7" s="92"/>
      <c r="AN7" s="93"/>
    </row>
    <row r="8" spans="1:40" s="8" customFormat="1" ht="27" customHeight="1">
      <c r="A8" s="116"/>
      <c r="B8" s="127"/>
      <c r="C8" s="108"/>
      <c r="D8" s="109"/>
      <c r="E8" s="79" t="s">
        <v>139</v>
      </c>
      <c r="F8" s="80"/>
      <c r="G8" s="80"/>
      <c r="H8" s="81"/>
      <c r="I8" s="82" t="s">
        <v>140</v>
      </c>
      <c r="J8" s="83"/>
      <c r="K8" s="82" t="s">
        <v>141</v>
      </c>
      <c r="L8" s="83"/>
      <c r="M8" s="82" t="s">
        <v>142</v>
      </c>
      <c r="N8" s="83"/>
      <c r="O8" s="82" t="s">
        <v>143</v>
      </c>
      <c r="P8" s="83"/>
      <c r="Q8" s="82" t="s">
        <v>144</v>
      </c>
      <c r="R8" s="83"/>
      <c r="S8" s="82" t="s">
        <v>145</v>
      </c>
      <c r="T8" s="83"/>
      <c r="U8" s="92"/>
      <c r="V8" s="93"/>
      <c r="W8" s="86" t="s">
        <v>146</v>
      </c>
      <c r="X8" s="87"/>
      <c r="Y8" s="96" t="s">
        <v>191</v>
      </c>
      <c r="Z8" s="98"/>
      <c r="AA8" s="86" t="s">
        <v>147</v>
      </c>
      <c r="AB8" s="87"/>
      <c r="AC8" s="73" t="s">
        <v>148</v>
      </c>
      <c r="AD8" s="74"/>
      <c r="AE8" s="104"/>
      <c r="AF8" s="105"/>
      <c r="AG8" s="88"/>
      <c r="AH8" s="115"/>
      <c r="AI8" s="115"/>
      <c r="AJ8" s="89"/>
      <c r="AK8" s="104"/>
      <c r="AL8" s="105"/>
      <c r="AM8" s="92"/>
      <c r="AN8" s="93"/>
    </row>
    <row r="9" spans="1:40" s="8" customFormat="1" ht="121.5" customHeight="1">
      <c r="A9" s="116"/>
      <c r="B9" s="127"/>
      <c r="C9" s="110"/>
      <c r="D9" s="111"/>
      <c r="E9" s="77" t="s">
        <v>149</v>
      </c>
      <c r="F9" s="78"/>
      <c r="G9" s="77" t="s">
        <v>150</v>
      </c>
      <c r="H9" s="78"/>
      <c r="I9" s="84"/>
      <c r="J9" s="85"/>
      <c r="K9" s="84"/>
      <c r="L9" s="85"/>
      <c r="M9" s="84"/>
      <c r="N9" s="85"/>
      <c r="O9" s="84"/>
      <c r="P9" s="85"/>
      <c r="Q9" s="84"/>
      <c r="R9" s="85"/>
      <c r="S9" s="84"/>
      <c r="T9" s="85"/>
      <c r="U9" s="94"/>
      <c r="V9" s="95"/>
      <c r="W9" s="88"/>
      <c r="X9" s="89"/>
      <c r="Y9" s="124" t="s">
        <v>189</v>
      </c>
      <c r="Z9" s="124" t="s">
        <v>190</v>
      </c>
      <c r="AA9" s="88"/>
      <c r="AB9" s="89"/>
      <c r="AC9" s="75"/>
      <c r="AD9" s="76"/>
      <c r="AE9" s="88"/>
      <c r="AF9" s="89"/>
      <c r="AG9" s="79" t="s">
        <v>151</v>
      </c>
      <c r="AH9" s="81"/>
      <c r="AI9" s="79" t="s">
        <v>152</v>
      </c>
      <c r="AJ9" s="81"/>
      <c r="AK9" s="88"/>
      <c r="AL9" s="89"/>
      <c r="AM9" s="94"/>
      <c r="AN9" s="95"/>
    </row>
    <row r="10" spans="1:40" s="8" customFormat="1" ht="51" customHeight="1">
      <c r="A10" s="116"/>
      <c r="B10" s="128"/>
      <c r="C10" s="44" t="s">
        <v>12</v>
      </c>
      <c r="D10" s="44" t="s">
        <v>13</v>
      </c>
      <c r="E10" s="57" t="s">
        <v>12</v>
      </c>
      <c r="F10" s="44" t="s">
        <v>13</v>
      </c>
      <c r="G10" s="57" t="s">
        <v>12</v>
      </c>
      <c r="H10" s="44" t="s">
        <v>13</v>
      </c>
      <c r="I10" s="57" t="s">
        <v>12</v>
      </c>
      <c r="J10" s="44" t="s">
        <v>13</v>
      </c>
      <c r="K10" s="57" t="s">
        <v>12</v>
      </c>
      <c r="L10" s="44" t="s">
        <v>13</v>
      </c>
      <c r="M10" s="57" t="s">
        <v>12</v>
      </c>
      <c r="N10" s="44" t="s">
        <v>13</v>
      </c>
      <c r="O10" s="57" t="s">
        <v>12</v>
      </c>
      <c r="P10" s="44" t="s">
        <v>13</v>
      </c>
      <c r="Q10" s="57" t="s">
        <v>12</v>
      </c>
      <c r="R10" s="58" t="s">
        <v>13</v>
      </c>
      <c r="S10" s="57" t="s">
        <v>12</v>
      </c>
      <c r="T10" s="44" t="s">
        <v>13</v>
      </c>
      <c r="U10" s="57" t="s">
        <v>12</v>
      </c>
      <c r="V10" s="44" t="s">
        <v>13</v>
      </c>
      <c r="W10" s="57" t="s">
        <v>12</v>
      </c>
      <c r="X10" s="44" t="s">
        <v>13</v>
      </c>
      <c r="Y10" s="125"/>
      <c r="Z10" s="125"/>
      <c r="AA10" s="57" t="s">
        <v>12</v>
      </c>
      <c r="AB10" s="44" t="s">
        <v>13</v>
      </c>
      <c r="AC10" s="57" t="s">
        <v>12</v>
      </c>
      <c r="AD10" s="44" t="s">
        <v>13</v>
      </c>
      <c r="AE10" s="57" t="s">
        <v>12</v>
      </c>
      <c r="AF10" s="44" t="s">
        <v>13</v>
      </c>
      <c r="AG10" s="57" t="s">
        <v>12</v>
      </c>
      <c r="AH10" s="44" t="s">
        <v>13</v>
      </c>
      <c r="AI10" s="57" t="s">
        <v>12</v>
      </c>
      <c r="AJ10" s="44" t="s">
        <v>13</v>
      </c>
      <c r="AK10" s="57" t="s">
        <v>12</v>
      </c>
      <c r="AL10" s="44" t="s">
        <v>13</v>
      </c>
      <c r="AM10" s="57" t="s">
        <v>12</v>
      </c>
      <c r="AN10" s="44" t="s">
        <v>13</v>
      </c>
    </row>
    <row r="11" spans="1:40" s="8" customFormat="1" ht="13.5" customHeight="1">
      <c r="A11" s="47"/>
      <c r="B11" s="47">
        <v>1</v>
      </c>
      <c r="C11" s="47">
        <v>2</v>
      </c>
      <c r="D11" s="47">
        <v>3</v>
      </c>
      <c r="E11" s="47">
        <v>4</v>
      </c>
      <c r="F11" s="47">
        <v>5</v>
      </c>
      <c r="G11" s="47">
        <v>6</v>
      </c>
      <c r="H11" s="47">
        <v>7</v>
      </c>
      <c r="I11" s="47">
        <v>8</v>
      </c>
      <c r="J11" s="47">
        <v>9</v>
      </c>
      <c r="K11" s="47">
        <v>10</v>
      </c>
      <c r="L11" s="47">
        <v>11</v>
      </c>
      <c r="M11" s="47">
        <v>12</v>
      </c>
      <c r="N11" s="47">
        <v>13</v>
      </c>
      <c r="O11" s="47">
        <v>14</v>
      </c>
      <c r="P11" s="47">
        <v>15</v>
      </c>
      <c r="Q11" s="47">
        <v>16</v>
      </c>
      <c r="R11" s="47">
        <v>17</v>
      </c>
      <c r="S11" s="47">
        <v>18</v>
      </c>
      <c r="T11" s="47">
        <v>19</v>
      </c>
      <c r="U11" s="47">
        <v>20</v>
      </c>
      <c r="V11" s="47">
        <v>21</v>
      </c>
      <c r="W11" s="47">
        <v>22</v>
      </c>
      <c r="X11" s="47">
        <v>23</v>
      </c>
      <c r="Y11" s="47"/>
      <c r="Z11" s="47"/>
      <c r="AA11" s="47">
        <v>24</v>
      </c>
      <c r="AB11" s="47">
        <v>25</v>
      </c>
      <c r="AC11" s="47">
        <v>26</v>
      </c>
      <c r="AD11" s="67">
        <v>27</v>
      </c>
      <c r="AE11" s="47">
        <v>28</v>
      </c>
      <c r="AF11" s="47">
        <v>29</v>
      </c>
      <c r="AG11" s="47">
        <v>30</v>
      </c>
      <c r="AH11" s="47">
        <v>31</v>
      </c>
      <c r="AI11" s="47">
        <v>32</v>
      </c>
      <c r="AJ11" s="47">
        <v>33</v>
      </c>
      <c r="AK11" s="47">
        <v>34</v>
      </c>
      <c r="AL11" s="47">
        <v>35</v>
      </c>
      <c r="AM11" s="47">
        <v>36</v>
      </c>
      <c r="AN11" s="47">
        <v>37</v>
      </c>
    </row>
    <row r="12" spans="1:40" s="8" customFormat="1" ht="19.5" customHeight="1">
      <c r="A12" s="47">
        <v>1</v>
      </c>
      <c r="B12" s="64" t="s">
        <v>175</v>
      </c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</row>
    <row r="13" spans="1:41" s="8" customFormat="1" ht="19.5" customHeight="1">
      <c r="A13" s="47">
        <v>2</v>
      </c>
      <c r="B13" s="64" t="s">
        <v>176</v>
      </c>
      <c r="C13" s="24">
        <f>Sheet3!C125</f>
        <v>2948801.1481000013</v>
      </c>
      <c r="D13" s="24">
        <f>Sheet3!D125</f>
        <v>2418688.9696</v>
      </c>
      <c r="E13" s="24">
        <f>Sheet3!E125</f>
        <v>1047929.33</v>
      </c>
      <c r="F13" s="24">
        <f>Sheet3!F125</f>
        <v>1004155.8391000006</v>
      </c>
      <c r="G13" s="24">
        <f>Sheet3!G125</f>
        <v>231398.12999999998</v>
      </c>
      <c r="H13" s="24">
        <f>Sheet3!H125</f>
        <v>215782.8894</v>
      </c>
      <c r="I13" s="24">
        <f>Sheet3!I125</f>
        <v>866111.7291</v>
      </c>
      <c r="J13" s="24">
        <f>Sheet3!J125</f>
        <v>715324.9231</v>
      </c>
      <c r="K13" s="24">
        <f>Sheet3!K125</f>
        <v>0</v>
      </c>
      <c r="L13" s="24">
        <f>Sheet3!L125</f>
        <v>0</v>
      </c>
      <c r="M13" s="24">
        <f>Sheet3!M125</f>
        <v>6880.039999999999</v>
      </c>
      <c r="N13" s="24">
        <f>Sheet3!N125</f>
        <v>6601.5</v>
      </c>
      <c r="O13" s="24">
        <f>Sheet3!O125</f>
        <v>47578.51</v>
      </c>
      <c r="P13" s="24">
        <f>Sheet3!P125</f>
        <v>30103.11</v>
      </c>
      <c r="Q13" s="24">
        <f>Sheet3!Q125</f>
        <v>101984.84000000001</v>
      </c>
      <c r="R13" s="24">
        <f>Sheet3!R125</f>
        <v>96595.84</v>
      </c>
      <c r="S13" s="24">
        <f>Sheet3!S125</f>
        <v>26240.820100000004</v>
      </c>
      <c r="T13" s="24">
        <f>Sheet3!T125</f>
        <v>11410.230000000001</v>
      </c>
      <c r="U13" s="25">
        <f>S13+Q13+O13+M13+K13+I13+G13+E13</f>
        <v>2328123.3992</v>
      </c>
      <c r="V13" s="25">
        <f>T13+R13+P13+N13+L13+J13+H13+F13</f>
        <v>2079974.3316000006</v>
      </c>
      <c r="W13" s="25">
        <f>Sheet3!W125</f>
        <v>1039415.7790000001</v>
      </c>
      <c r="X13" s="25">
        <f>Sheet3!X125</f>
        <v>465119.1249999999</v>
      </c>
      <c r="Y13" s="25">
        <v>0</v>
      </c>
      <c r="Z13" s="25">
        <v>0</v>
      </c>
      <c r="AA13" s="25">
        <f>Sheet3!Y125</f>
        <v>7272.6</v>
      </c>
      <c r="AB13" s="25">
        <f>Sheet3!Z125</f>
        <v>5880</v>
      </c>
      <c r="AC13" s="25">
        <f>Sheet3!AA125</f>
        <v>0</v>
      </c>
      <c r="AD13" s="25">
        <f>Sheet3!AB125</f>
        <v>0</v>
      </c>
      <c r="AE13" s="25">
        <f>Sheet3!AC125</f>
        <v>-57462.719999999994</v>
      </c>
      <c r="AF13" s="25">
        <f>Sheet3!AD125</f>
        <v>-17232.729</v>
      </c>
      <c r="AG13" s="25">
        <f>Sheet3!AE125</f>
        <v>-364458.91</v>
      </c>
      <c r="AH13" s="25">
        <f>Sheet3!AF125</f>
        <v>-115051.758</v>
      </c>
      <c r="AI13" s="25">
        <f>Sheet3!AG125</f>
        <v>0</v>
      </c>
      <c r="AJ13" s="25">
        <f>Sheet3!AH125</f>
        <v>0</v>
      </c>
      <c r="AK13" s="25">
        <f>Sheet3!AI125</f>
        <v>179787.02</v>
      </c>
      <c r="AL13" s="25">
        <f>Sheet3!AJ125</f>
        <v>94635.18</v>
      </c>
      <c r="AM13" s="24">
        <f>W13+AA13+AC13+AE13+AG13+AI13</f>
        <v>624766.7490000001</v>
      </c>
      <c r="AN13" s="24">
        <f>X13+AB13+AD13+AF13+AH13+AJ13</f>
        <v>338714.6379999999</v>
      </c>
      <c r="AO13" s="16"/>
    </row>
    <row r="14" spans="1:41" s="8" customFormat="1" ht="19.5" customHeight="1">
      <c r="A14" s="47">
        <v>3</v>
      </c>
      <c r="B14" s="64" t="s">
        <v>177</v>
      </c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16"/>
    </row>
    <row r="15" spans="1:41" s="8" customFormat="1" ht="19.5" customHeight="1">
      <c r="A15" s="47">
        <v>4</v>
      </c>
      <c r="B15" s="64" t="s">
        <v>178</v>
      </c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16"/>
    </row>
    <row r="16" spans="1:41" s="8" customFormat="1" ht="19.5" customHeight="1">
      <c r="A16" s="47">
        <v>5</v>
      </c>
      <c r="B16" s="64" t="s">
        <v>179</v>
      </c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16"/>
    </row>
    <row r="17" spans="1:41" s="8" customFormat="1" ht="21" customHeight="1">
      <c r="A17" s="47">
        <v>6</v>
      </c>
      <c r="B17" s="64" t="s">
        <v>180</v>
      </c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16"/>
    </row>
    <row r="18" spans="1:41" s="8" customFormat="1" ht="21.75" customHeight="1">
      <c r="A18" s="47">
        <v>7</v>
      </c>
      <c r="B18" s="64" t="s">
        <v>181</v>
      </c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16"/>
    </row>
    <row r="19" spans="1:41" s="8" customFormat="1" ht="23.25" customHeight="1">
      <c r="A19" s="47">
        <v>8</v>
      </c>
      <c r="B19" s="64" t="s">
        <v>182</v>
      </c>
      <c r="C19" s="26"/>
      <c r="D19" s="24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8"/>
      <c r="P19" s="28"/>
      <c r="Q19" s="28"/>
      <c r="R19" s="28"/>
      <c r="S19" s="28"/>
      <c r="T19" s="28"/>
      <c r="U19" s="25"/>
      <c r="V19" s="25"/>
      <c r="W19" s="29"/>
      <c r="X19" s="28"/>
      <c r="Y19" s="24"/>
      <c r="Z19" s="24"/>
      <c r="AA19" s="28"/>
      <c r="AB19" s="28"/>
      <c r="AC19" s="28"/>
      <c r="AD19" s="28"/>
      <c r="AE19" s="30"/>
      <c r="AF19" s="30"/>
      <c r="AG19" s="30"/>
      <c r="AH19" s="30"/>
      <c r="AI19" s="30"/>
      <c r="AJ19" s="30"/>
      <c r="AK19" s="30"/>
      <c r="AL19" s="30"/>
      <c r="AM19" s="24"/>
      <c r="AN19" s="24"/>
      <c r="AO19" s="16"/>
    </row>
    <row r="20" spans="1:41" s="8" customFormat="1" ht="22.5" customHeight="1">
      <c r="A20" s="47">
        <v>9</v>
      </c>
      <c r="B20" s="64" t="s">
        <v>183</v>
      </c>
      <c r="C20" s="26"/>
      <c r="D20" s="26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8"/>
      <c r="P20" s="28"/>
      <c r="Q20" s="28"/>
      <c r="R20" s="28"/>
      <c r="S20" s="28"/>
      <c r="T20" s="28"/>
      <c r="U20" s="25"/>
      <c r="V20" s="25"/>
      <c r="W20" s="24"/>
      <c r="X20" s="24"/>
      <c r="Y20" s="24"/>
      <c r="Z20" s="24"/>
      <c r="AA20" s="28"/>
      <c r="AB20" s="28"/>
      <c r="AC20" s="28"/>
      <c r="AD20" s="28"/>
      <c r="AE20" s="30"/>
      <c r="AF20" s="30"/>
      <c r="AG20" s="30"/>
      <c r="AH20" s="30"/>
      <c r="AI20" s="30"/>
      <c r="AJ20" s="30"/>
      <c r="AK20" s="30"/>
      <c r="AL20" s="30"/>
      <c r="AM20" s="24"/>
      <c r="AN20" s="24"/>
      <c r="AO20" s="16"/>
    </row>
    <row r="21" spans="1:41" s="8" customFormat="1" ht="20.25" customHeight="1">
      <c r="A21" s="47">
        <v>10</v>
      </c>
      <c r="B21" s="64" t="s">
        <v>184</v>
      </c>
      <c r="C21" s="26"/>
      <c r="D21" s="26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8"/>
      <c r="P21" s="28"/>
      <c r="Q21" s="28"/>
      <c r="R21" s="28"/>
      <c r="S21" s="28"/>
      <c r="T21" s="28"/>
      <c r="U21" s="25"/>
      <c r="V21" s="25"/>
      <c r="W21" s="24"/>
      <c r="X21" s="24"/>
      <c r="Y21" s="24"/>
      <c r="Z21" s="24"/>
      <c r="AA21" s="28"/>
      <c r="AB21" s="28"/>
      <c r="AC21" s="28"/>
      <c r="AD21" s="28"/>
      <c r="AE21" s="30"/>
      <c r="AF21" s="30"/>
      <c r="AG21" s="30"/>
      <c r="AH21" s="30"/>
      <c r="AI21" s="30"/>
      <c r="AJ21" s="30"/>
      <c r="AK21" s="30"/>
      <c r="AL21" s="30"/>
      <c r="AM21" s="24"/>
      <c r="AN21" s="24"/>
      <c r="AO21" s="16"/>
    </row>
    <row r="22" spans="1:41" s="8" customFormat="1" ht="19.5" customHeight="1">
      <c r="A22" s="47">
        <v>11</v>
      </c>
      <c r="B22" s="64" t="s">
        <v>185</v>
      </c>
      <c r="C22" s="26"/>
      <c r="D22" s="26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8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16"/>
    </row>
    <row r="23" spans="1:41" s="8" customFormat="1" ht="24.75" customHeight="1">
      <c r="A23" s="118" t="s">
        <v>193</v>
      </c>
      <c r="B23" s="119"/>
      <c r="C23" s="68">
        <f>SUM(C12:C22)</f>
        <v>2948801.1481000013</v>
      </c>
      <c r="D23" s="68">
        <f>SUM(D12:D22)</f>
        <v>2418688.9696</v>
      </c>
      <c r="E23" s="68">
        <f aca="true" t="shared" si="0" ref="E23:AN23">SUM(E12:E22)</f>
        <v>1047929.33</v>
      </c>
      <c r="F23" s="68">
        <f t="shared" si="0"/>
        <v>1004155.8391000006</v>
      </c>
      <c r="G23" s="68">
        <f t="shared" si="0"/>
        <v>231398.12999999998</v>
      </c>
      <c r="H23" s="68">
        <f t="shared" si="0"/>
        <v>215782.8894</v>
      </c>
      <c r="I23" s="68">
        <f t="shared" si="0"/>
        <v>866111.7291</v>
      </c>
      <c r="J23" s="68">
        <f t="shared" si="0"/>
        <v>715324.9231</v>
      </c>
      <c r="K23" s="68">
        <f t="shared" si="0"/>
        <v>0</v>
      </c>
      <c r="L23" s="68">
        <f t="shared" si="0"/>
        <v>0</v>
      </c>
      <c r="M23" s="68">
        <f t="shared" si="0"/>
        <v>6880.039999999999</v>
      </c>
      <c r="N23" s="68">
        <f t="shared" si="0"/>
        <v>6601.5</v>
      </c>
      <c r="O23" s="68">
        <f t="shared" si="0"/>
        <v>47578.51</v>
      </c>
      <c r="P23" s="68">
        <f t="shared" si="0"/>
        <v>30103.11</v>
      </c>
      <c r="Q23" s="68">
        <f t="shared" si="0"/>
        <v>101984.84000000001</v>
      </c>
      <c r="R23" s="68">
        <f t="shared" si="0"/>
        <v>96595.84</v>
      </c>
      <c r="S23" s="68">
        <f t="shared" si="0"/>
        <v>26240.820100000004</v>
      </c>
      <c r="T23" s="68">
        <f t="shared" si="0"/>
        <v>11410.230000000001</v>
      </c>
      <c r="U23" s="68">
        <f t="shared" si="0"/>
        <v>2328123.3992</v>
      </c>
      <c r="V23" s="68">
        <f t="shared" si="0"/>
        <v>2079974.3316000006</v>
      </c>
      <c r="W23" s="68">
        <f t="shared" si="0"/>
        <v>1039415.7790000001</v>
      </c>
      <c r="X23" s="68">
        <f t="shared" si="0"/>
        <v>465119.1249999999</v>
      </c>
      <c r="Y23" s="68">
        <f t="shared" si="0"/>
        <v>0</v>
      </c>
      <c r="Z23" s="68">
        <f t="shared" si="0"/>
        <v>0</v>
      </c>
      <c r="AA23" s="68">
        <f t="shared" si="0"/>
        <v>7272.6</v>
      </c>
      <c r="AB23" s="68">
        <f t="shared" si="0"/>
        <v>5880</v>
      </c>
      <c r="AC23" s="68">
        <f t="shared" si="0"/>
        <v>0</v>
      </c>
      <c r="AD23" s="68">
        <f t="shared" si="0"/>
        <v>0</v>
      </c>
      <c r="AE23" s="68">
        <f t="shared" si="0"/>
        <v>-57462.719999999994</v>
      </c>
      <c r="AF23" s="68">
        <f t="shared" si="0"/>
        <v>-17232.729</v>
      </c>
      <c r="AG23" s="68">
        <f t="shared" si="0"/>
        <v>-364458.91</v>
      </c>
      <c r="AH23" s="68">
        <f t="shared" si="0"/>
        <v>-115051.758</v>
      </c>
      <c r="AI23" s="68">
        <f t="shared" si="0"/>
        <v>0</v>
      </c>
      <c r="AJ23" s="68">
        <f t="shared" si="0"/>
        <v>0</v>
      </c>
      <c r="AK23" s="68">
        <f t="shared" si="0"/>
        <v>179787.02</v>
      </c>
      <c r="AL23" s="68">
        <f t="shared" si="0"/>
        <v>94635.18</v>
      </c>
      <c r="AM23" s="68">
        <f t="shared" si="0"/>
        <v>624766.7490000001</v>
      </c>
      <c r="AN23" s="68">
        <f t="shared" si="0"/>
        <v>338714.6379999999</v>
      </c>
      <c r="AO23" s="16"/>
    </row>
    <row r="24" s="8" customFormat="1" ht="16.5" customHeight="1">
      <c r="AM24" s="21"/>
    </row>
    <row r="25" spans="26:39" s="8" customFormat="1" ht="16.5" customHeight="1">
      <c r="Z25" s="69"/>
      <c r="AM25" s="21"/>
    </row>
    <row r="26" s="8" customFormat="1" ht="16.5" customHeight="1">
      <c r="AM26" s="21"/>
    </row>
    <row r="27" spans="39:40" s="8" customFormat="1" ht="16.5" customHeight="1">
      <c r="AM27" s="21"/>
      <c r="AN27" s="21"/>
    </row>
    <row r="28" s="8" customFormat="1" ht="16.5" customHeight="1">
      <c r="AM28" s="21"/>
    </row>
    <row r="29" s="8" customFormat="1" ht="16.5" customHeight="1">
      <c r="AM29" s="21"/>
    </row>
    <row r="30" ht="16.5" customHeight="1">
      <c r="AM30" s="11"/>
    </row>
    <row r="31" ht="16.5" customHeight="1">
      <c r="AM31" s="11"/>
    </row>
    <row r="32" ht="16.5" customHeight="1">
      <c r="AM32" s="11"/>
    </row>
    <row r="33" ht="16.5" customHeight="1">
      <c r="AM33" s="11"/>
    </row>
    <row r="34" ht="16.5" customHeight="1">
      <c r="AM34" s="11"/>
    </row>
    <row r="35" ht="16.5" customHeight="1">
      <c r="AM35" s="11"/>
    </row>
    <row r="36" ht="16.5" customHeight="1">
      <c r="AM36" s="11"/>
    </row>
    <row r="37" ht="16.5" customHeight="1">
      <c r="AM37" s="11"/>
    </row>
    <row r="38" ht="16.5" customHeight="1">
      <c r="AM38" s="11"/>
    </row>
    <row r="39" ht="16.5" customHeight="1">
      <c r="AM39" s="11"/>
    </row>
    <row r="40" ht="16.5" customHeight="1">
      <c r="AM40" s="11"/>
    </row>
    <row r="41" ht="16.5" customHeight="1">
      <c r="AM41" s="11"/>
    </row>
    <row r="42" ht="16.5" customHeight="1">
      <c r="AM42" s="11"/>
    </row>
    <row r="43" ht="16.5" customHeight="1">
      <c r="AM43" s="11"/>
    </row>
    <row r="44" ht="16.5" customHeight="1">
      <c r="AM44" s="11"/>
    </row>
    <row r="45" ht="16.5" customHeight="1">
      <c r="AM45" s="11"/>
    </row>
    <row r="46" ht="16.5" customHeight="1">
      <c r="AM46" s="11"/>
    </row>
    <row r="47" ht="16.5" customHeight="1">
      <c r="AM47" s="11"/>
    </row>
    <row r="48" ht="16.5" customHeight="1">
      <c r="AM48" s="11"/>
    </row>
    <row r="49" ht="16.5" customHeight="1">
      <c r="AM49" s="11"/>
    </row>
    <row r="50" ht="16.5" customHeight="1">
      <c r="AM50" s="11"/>
    </row>
    <row r="51" ht="16.5" customHeight="1">
      <c r="AM51" s="11"/>
    </row>
    <row r="52" ht="16.5" customHeight="1">
      <c r="AM52" s="11"/>
    </row>
    <row r="53" ht="16.5" customHeight="1">
      <c r="AM53" s="11"/>
    </row>
    <row r="54" ht="16.5" customHeight="1">
      <c r="AM54" s="11"/>
    </row>
    <row r="55" ht="16.5" customHeight="1">
      <c r="AM55" s="11"/>
    </row>
    <row r="56" ht="16.5" customHeight="1">
      <c r="AM56" s="11"/>
    </row>
    <row r="57" ht="16.5" customHeight="1">
      <c r="AM57" s="11"/>
    </row>
    <row r="58" ht="16.5" customHeight="1">
      <c r="AM58" s="11"/>
    </row>
    <row r="59" ht="16.5" customHeight="1">
      <c r="AM59" s="11"/>
    </row>
    <row r="60" ht="16.5" customHeight="1">
      <c r="AM60" s="11"/>
    </row>
    <row r="61" ht="16.5" customHeight="1">
      <c r="AM61" s="11"/>
    </row>
    <row r="62" ht="16.5" customHeight="1">
      <c r="AM62" s="11"/>
    </row>
    <row r="63" ht="16.5" customHeight="1">
      <c r="AM63" s="11"/>
    </row>
    <row r="64" ht="16.5" customHeight="1">
      <c r="AM64" s="11"/>
    </row>
    <row r="65" ht="16.5" customHeight="1">
      <c r="AM65" s="11"/>
    </row>
    <row r="66" ht="16.5" customHeight="1">
      <c r="AM66" s="11"/>
    </row>
    <row r="67" ht="16.5" customHeight="1">
      <c r="AM67" s="11"/>
    </row>
    <row r="68" ht="16.5" customHeight="1">
      <c r="AM68" s="11"/>
    </row>
    <row r="69" ht="16.5" customHeight="1">
      <c r="AM69" s="11"/>
    </row>
    <row r="70" ht="16.5" customHeight="1">
      <c r="AM70" s="11"/>
    </row>
    <row r="71" ht="16.5" customHeight="1">
      <c r="AM71" s="11"/>
    </row>
    <row r="72" ht="16.5" customHeight="1">
      <c r="AM72" s="11"/>
    </row>
    <row r="73" ht="16.5" customHeight="1">
      <c r="AM73" s="11"/>
    </row>
    <row r="74" ht="16.5" customHeight="1">
      <c r="AM74" s="11"/>
    </row>
    <row r="75" ht="16.5" customHeight="1">
      <c r="AM75" s="11"/>
    </row>
    <row r="76" ht="16.5" customHeight="1">
      <c r="AM76" s="11"/>
    </row>
    <row r="77" ht="16.5" customHeight="1">
      <c r="AM77" s="11"/>
    </row>
    <row r="78" ht="16.5" customHeight="1">
      <c r="AM78" s="11"/>
    </row>
    <row r="79" ht="16.5" customHeight="1">
      <c r="AM79" s="11"/>
    </row>
    <row r="80" ht="16.5" customHeight="1">
      <c r="AM80" s="11"/>
    </row>
    <row r="81" ht="16.5" customHeight="1">
      <c r="AM81" s="11"/>
    </row>
    <row r="82" ht="16.5" customHeight="1">
      <c r="AM82" s="11"/>
    </row>
    <row r="83" ht="16.5" customHeight="1">
      <c r="AM83" s="11"/>
    </row>
    <row r="84" ht="16.5" customHeight="1">
      <c r="AM84" s="11"/>
    </row>
    <row r="85" ht="16.5" customHeight="1">
      <c r="AM85" s="11"/>
    </row>
    <row r="86" ht="16.5" customHeight="1">
      <c r="AM86" s="11"/>
    </row>
    <row r="87" ht="16.5" customHeight="1">
      <c r="AM87" s="11"/>
    </row>
    <row r="88" ht="16.5" customHeight="1">
      <c r="AM88" s="11"/>
    </row>
    <row r="89" ht="16.5" customHeight="1">
      <c r="AM89" s="11"/>
    </row>
    <row r="90" ht="16.5" customHeight="1">
      <c r="AM90" s="11"/>
    </row>
    <row r="91" ht="16.5" customHeight="1">
      <c r="AM91" s="11"/>
    </row>
    <row r="92" ht="16.5" customHeight="1">
      <c r="AM92" s="11"/>
    </row>
    <row r="93" ht="16.5" customHeight="1">
      <c r="AM93" s="11"/>
    </row>
    <row r="94" ht="16.5" customHeight="1">
      <c r="AM94" s="11"/>
    </row>
    <row r="95" ht="16.5" customHeight="1">
      <c r="AM95" s="11"/>
    </row>
    <row r="96" ht="16.5" customHeight="1">
      <c r="AM96" s="11"/>
    </row>
    <row r="97" ht="16.5" customHeight="1">
      <c r="AM97" s="11"/>
    </row>
    <row r="98" ht="16.5" customHeight="1">
      <c r="AM98" s="11"/>
    </row>
    <row r="99" ht="16.5" customHeight="1">
      <c r="AM99" s="11"/>
    </row>
    <row r="100" ht="16.5" customHeight="1">
      <c r="AM100" s="11"/>
    </row>
    <row r="101" ht="16.5" customHeight="1">
      <c r="AM101" s="11"/>
    </row>
    <row r="102" ht="16.5" customHeight="1">
      <c r="AM102" s="11"/>
    </row>
    <row r="103" ht="16.5" customHeight="1">
      <c r="AM103" s="11"/>
    </row>
    <row r="104" ht="16.5" customHeight="1">
      <c r="AM104" s="11"/>
    </row>
    <row r="105" ht="16.5" customHeight="1">
      <c r="AM105" s="11"/>
    </row>
    <row r="106" ht="16.5" customHeight="1">
      <c r="AM106" s="11"/>
    </row>
    <row r="107" ht="16.5" customHeight="1">
      <c r="AM107" s="11"/>
    </row>
    <row r="108" ht="16.5" customHeight="1">
      <c r="AM108" s="11"/>
    </row>
    <row r="109" ht="16.5" customHeight="1">
      <c r="AM109" s="11"/>
    </row>
    <row r="110" ht="16.5" customHeight="1">
      <c r="AM110" s="11"/>
    </row>
    <row r="111" ht="16.5" customHeight="1">
      <c r="AM111" s="11"/>
    </row>
    <row r="112" ht="16.5" customHeight="1">
      <c r="AM112" s="11"/>
    </row>
    <row r="113" ht="16.5" customHeight="1">
      <c r="AM113" s="11"/>
    </row>
    <row r="114" ht="16.5" customHeight="1">
      <c r="AM114" s="11"/>
    </row>
    <row r="115" ht="16.5" customHeight="1">
      <c r="AM115" s="11"/>
    </row>
    <row r="116" ht="16.5" customHeight="1">
      <c r="AM116" s="11"/>
    </row>
    <row r="117" ht="16.5" customHeight="1">
      <c r="AM117" s="11"/>
    </row>
    <row r="118" ht="16.5" customHeight="1">
      <c r="AM118" s="11"/>
    </row>
    <row r="119" ht="16.5" customHeight="1">
      <c r="AM119" s="11"/>
    </row>
    <row r="120" ht="16.5" customHeight="1">
      <c r="AM120" s="11"/>
    </row>
    <row r="121" ht="16.5" customHeight="1">
      <c r="AM121" s="11"/>
    </row>
    <row r="122" ht="16.5" customHeight="1">
      <c r="AM122" s="11"/>
    </row>
    <row r="123" ht="16.5" customHeight="1">
      <c r="AM123" s="11"/>
    </row>
    <row r="124" ht="16.5" customHeight="1">
      <c r="AM124" s="11"/>
    </row>
    <row r="125" ht="16.5" customHeight="1">
      <c r="AM125" s="11"/>
    </row>
    <row r="126" ht="16.5" customHeight="1">
      <c r="AM126" s="11"/>
    </row>
    <row r="127" spans="1:39" s="31" customFormat="1" ht="22.5" customHeight="1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11"/>
    </row>
    <row r="128" spans="1:38" s="31" customFormat="1" ht="24" customHeight="1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</row>
    <row r="129" spans="1:38" s="31" customFormat="1" ht="17.2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</row>
    <row r="130" spans="1:38" s="31" customFormat="1" ht="17.2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</row>
    <row r="132" ht="45" customHeight="1"/>
  </sheetData>
  <sheetProtection/>
  <mergeCells count="37">
    <mergeCell ref="A5:A10"/>
    <mergeCell ref="B5:B10"/>
    <mergeCell ref="C5:D9"/>
    <mergeCell ref="AA8:AB9"/>
    <mergeCell ref="Q8:R9"/>
    <mergeCell ref="S8:T9"/>
    <mergeCell ref="M8:N9"/>
    <mergeCell ref="AG9:AH9"/>
    <mergeCell ref="AM5:AN5"/>
    <mergeCell ref="E6:T6"/>
    <mergeCell ref="U6:V9"/>
    <mergeCell ref="W6:AD6"/>
    <mergeCell ref="AE6:AJ6"/>
    <mergeCell ref="AK6:AL9"/>
    <mergeCell ref="AM6:AN9"/>
    <mergeCell ref="E7:T7"/>
    <mergeCell ref="AE7:AF9"/>
    <mergeCell ref="A2:R2"/>
    <mergeCell ref="A1:S1"/>
    <mergeCell ref="A3:R3"/>
    <mergeCell ref="AI9:AJ9"/>
    <mergeCell ref="AG7:AJ8"/>
    <mergeCell ref="AC8:AD9"/>
    <mergeCell ref="E9:F9"/>
    <mergeCell ref="G9:H9"/>
    <mergeCell ref="Y9:Y10"/>
    <mergeCell ref="Z9:Z10"/>
    <mergeCell ref="A23:B23"/>
    <mergeCell ref="M4:N4"/>
    <mergeCell ref="Y8:Z8"/>
    <mergeCell ref="I8:J9"/>
    <mergeCell ref="E8:H8"/>
    <mergeCell ref="K8:L9"/>
    <mergeCell ref="W8:X9"/>
    <mergeCell ref="O8:P9"/>
    <mergeCell ref="W7:AD7"/>
    <mergeCell ref="U4:V4"/>
  </mergeCells>
  <printOptions/>
  <pageMargins left="0.2" right="0.19" top="0.3" bottom="0.24" header="0.2" footer="0.2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Z130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A2" sqref="A2:T2"/>
    </sheetView>
  </sheetViews>
  <sheetFormatPr defaultColWidth="9.140625" defaultRowHeight="12.75"/>
  <cols>
    <col min="1" max="1" width="4.421875" style="8" customWidth="1"/>
    <col min="2" max="2" width="16.8515625" style="8" customWidth="1"/>
    <col min="3" max="3" width="12.140625" style="8" customWidth="1"/>
    <col min="4" max="4" width="12.57421875" style="8" customWidth="1"/>
    <col min="5" max="5" width="11.140625" style="8" customWidth="1"/>
    <col min="6" max="6" width="11.28125" style="8" customWidth="1"/>
    <col min="7" max="8" width="10.57421875" style="8" customWidth="1"/>
    <col min="9" max="9" width="12.00390625" style="8" customWidth="1"/>
    <col min="10" max="10" width="10.8515625" style="8" customWidth="1"/>
    <col min="11" max="11" width="11.00390625" style="8" customWidth="1"/>
    <col min="12" max="12" width="11.57421875" style="8" customWidth="1"/>
    <col min="13" max="13" width="8.7109375" style="8" customWidth="1"/>
    <col min="14" max="14" width="7.8515625" style="8" customWidth="1"/>
    <col min="15" max="15" width="8.140625" style="8" customWidth="1"/>
    <col min="16" max="16" width="7.57421875" style="8" customWidth="1"/>
    <col min="17" max="17" width="8.140625" style="8" customWidth="1"/>
    <col min="18" max="18" width="7.57421875" style="8" customWidth="1"/>
    <col min="19" max="20" width="5.00390625" style="8" customWidth="1"/>
    <col min="21" max="21" width="10.140625" style="8" customWidth="1"/>
    <col min="22" max="22" width="8.00390625" style="8" customWidth="1"/>
    <col min="23" max="23" width="10.8515625" style="8" customWidth="1"/>
    <col min="24" max="24" width="10.00390625" style="8" customWidth="1"/>
    <col min="25" max="25" width="10.140625" style="8" customWidth="1"/>
    <col min="26" max="26" width="10.140625" style="8" bestFit="1" customWidth="1"/>
    <col min="27" max="28" width="7.8515625" style="8" customWidth="1"/>
    <col min="29" max="29" width="9.57421875" style="8" customWidth="1"/>
    <col min="30" max="30" width="7.57421875" style="8" customWidth="1"/>
    <col min="31" max="31" width="8.57421875" style="8" customWidth="1"/>
    <col min="32" max="32" width="10.140625" style="8" bestFit="1" customWidth="1"/>
    <col min="33" max="33" width="8.57421875" style="8" customWidth="1"/>
    <col min="34" max="34" width="9.421875" style="8" customWidth="1"/>
    <col min="35" max="36" width="6.57421875" style="8" customWidth="1"/>
    <col min="37" max="37" width="8.7109375" style="8" customWidth="1"/>
    <col min="38" max="39" width="9.00390625" style="8" customWidth="1"/>
    <col min="40" max="40" width="10.57421875" style="8" bestFit="1" customWidth="1"/>
    <col min="41" max="41" width="11.421875" style="8" bestFit="1" customWidth="1"/>
    <col min="42" max="42" width="10.8515625" style="8" bestFit="1" customWidth="1"/>
    <col min="43" max="43" width="10.7109375" style="8" bestFit="1" customWidth="1"/>
    <col min="44" max="44" width="10.8515625" style="8" bestFit="1" customWidth="1"/>
    <col min="45" max="46" width="10.421875" style="8" bestFit="1" customWidth="1"/>
    <col min="47" max="48" width="11.00390625" style="8" bestFit="1" customWidth="1"/>
    <col min="49" max="49" width="10.7109375" style="8" bestFit="1" customWidth="1"/>
    <col min="50" max="50" width="10.8515625" style="8" bestFit="1" customWidth="1"/>
    <col min="51" max="52" width="11.00390625" style="8" bestFit="1" customWidth="1"/>
    <col min="53" max="16384" width="9.140625" style="8" customWidth="1"/>
  </cols>
  <sheetData>
    <row r="1" spans="1:52" ht="17.25">
      <c r="A1" s="112" t="s">
        <v>154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</row>
    <row r="2" spans="1:52" ht="49.5" customHeight="1">
      <c r="A2" s="113" t="s">
        <v>198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20"/>
      <c r="AT2" s="20"/>
      <c r="AU2" s="20"/>
      <c r="AV2" s="20"/>
      <c r="AW2" s="20"/>
      <c r="AX2" s="20"/>
      <c r="AY2" s="20"/>
      <c r="AZ2" s="20"/>
    </row>
    <row r="3" spans="2:44" ht="13.5">
      <c r="B3" s="21"/>
      <c r="C3" s="21"/>
      <c r="D3" s="21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103" t="s">
        <v>11</v>
      </c>
      <c r="T3" s="103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</row>
    <row r="4" spans="1:52" ht="12.75" customHeight="1">
      <c r="A4" s="72" t="s">
        <v>186</v>
      </c>
      <c r="B4" s="126" t="s">
        <v>153</v>
      </c>
      <c r="C4" s="135" t="s">
        <v>160</v>
      </c>
      <c r="D4" s="136"/>
      <c r="E4" s="136"/>
      <c r="F4" s="136"/>
      <c r="G4" s="136"/>
      <c r="H4" s="137"/>
      <c r="I4" s="129" t="s">
        <v>161</v>
      </c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41"/>
      <c r="Z4" s="141"/>
      <c r="AA4" s="141"/>
      <c r="AB4" s="141"/>
      <c r="AC4" s="141"/>
      <c r="AD4" s="141"/>
      <c r="AE4" s="141"/>
      <c r="AF4" s="141"/>
      <c r="AG4" s="141"/>
      <c r="AH4" s="141"/>
      <c r="AI4" s="141"/>
      <c r="AJ4" s="141"/>
      <c r="AK4" s="141"/>
      <c r="AL4" s="141"/>
      <c r="AM4" s="141"/>
      <c r="AN4" s="141"/>
      <c r="AO4" s="141"/>
      <c r="AP4" s="141"/>
      <c r="AQ4" s="141"/>
      <c r="AR4" s="141"/>
      <c r="AS4" s="141"/>
      <c r="AT4" s="141"/>
      <c r="AU4" s="141"/>
      <c r="AV4" s="141"/>
      <c r="AW4" s="141"/>
      <c r="AX4" s="141"/>
      <c r="AY4" s="141"/>
      <c r="AZ4" s="130"/>
    </row>
    <row r="5" spans="1:52" ht="94.5" customHeight="1">
      <c r="A5" s="72"/>
      <c r="B5" s="127"/>
      <c r="C5" s="138"/>
      <c r="D5" s="139"/>
      <c r="E5" s="139"/>
      <c r="F5" s="139"/>
      <c r="G5" s="139"/>
      <c r="H5" s="140"/>
      <c r="I5" s="142" t="s">
        <v>195</v>
      </c>
      <c r="J5" s="143"/>
      <c r="K5" s="143"/>
      <c r="L5" s="144"/>
      <c r="M5" s="142" t="s">
        <v>162</v>
      </c>
      <c r="N5" s="143"/>
      <c r="O5" s="143"/>
      <c r="P5" s="144"/>
      <c r="Q5" s="142" t="s">
        <v>163</v>
      </c>
      <c r="R5" s="143"/>
      <c r="S5" s="143"/>
      <c r="T5" s="144"/>
      <c r="U5" s="77" t="s">
        <v>164</v>
      </c>
      <c r="V5" s="134"/>
      <c r="W5" s="134"/>
      <c r="X5" s="78"/>
      <c r="Y5" s="77" t="s">
        <v>165</v>
      </c>
      <c r="Z5" s="134"/>
      <c r="AA5" s="134"/>
      <c r="AB5" s="78"/>
      <c r="AC5" s="77" t="s">
        <v>166</v>
      </c>
      <c r="AD5" s="134"/>
      <c r="AE5" s="134"/>
      <c r="AF5" s="78"/>
      <c r="AG5" s="77" t="s">
        <v>167</v>
      </c>
      <c r="AH5" s="134"/>
      <c r="AI5" s="134"/>
      <c r="AJ5" s="78"/>
      <c r="AK5" s="77" t="s">
        <v>168</v>
      </c>
      <c r="AL5" s="134"/>
      <c r="AM5" s="134"/>
      <c r="AN5" s="78"/>
      <c r="AO5" s="131" t="s">
        <v>169</v>
      </c>
      <c r="AP5" s="132"/>
      <c r="AQ5" s="132"/>
      <c r="AR5" s="133"/>
      <c r="AS5" s="131" t="s">
        <v>170</v>
      </c>
      <c r="AT5" s="132"/>
      <c r="AU5" s="132"/>
      <c r="AV5" s="133"/>
      <c r="AW5" s="131" t="s">
        <v>171</v>
      </c>
      <c r="AX5" s="132"/>
      <c r="AY5" s="132"/>
      <c r="AZ5" s="133"/>
    </row>
    <row r="6" spans="1:52" ht="33" customHeight="1">
      <c r="A6" s="72"/>
      <c r="B6" s="127"/>
      <c r="C6" s="129" t="s">
        <v>156</v>
      </c>
      <c r="D6" s="130"/>
      <c r="E6" s="129" t="s">
        <v>157</v>
      </c>
      <c r="F6" s="130"/>
      <c r="G6" s="129" t="s">
        <v>135</v>
      </c>
      <c r="H6" s="130"/>
      <c r="I6" s="129" t="s">
        <v>158</v>
      </c>
      <c r="J6" s="130"/>
      <c r="K6" s="129" t="s">
        <v>159</v>
      </c>
      <c r="L6" s="130"/>
      <c r="M6" s="129" t="s">
        <v>158</v>
      </c>
      <c r="N6" s="130"/>
      <c r="O6" s="129" t="s">
        <v>159</v>
      </c>
      <c r="P6" s="130"/>
      <c r="Q6" s="129" t="s">
        <v>158</v>
      </c>
      <c r="R6" s="130"/>
      <c r="S6" s="129" t="s">
        <v>159</v>
      </c>
      <c r="T6" s="130"/>
      <c r="U6" s="129" t="s">
        <v>158</v>
      </c>
      <c r="V6" s="130"/>
      <c r="W6" s="129" t="s">
        <v>159</v>
      </c>
      <c r="X6" s="130"/>
      <c r="Y6" s="129" t="s">
        <v>158</v>
      </c>
      <c r="Z6" s="130"/>
      <c r="AA6" s="129" t="s">
        <v>159</v>
      </c>
      <c r="AB6" s="130"/>
      <c r="AC6" s="129" t="s">
        <v>158</v>
      </c>
      <c r="AD6" s="130"/>
      <c r="AE6" s="129" t="s">
        <v>159</v>
      </c>
      <c r="AF6" s="130"/>
      <c r="AG6" s="129" t="s">
        <v>158</v>
      </c>
      <c r="AH6" s="130"/>
      <c r="AI6" s="129" t="s">
        <v>159</v>
      </c>
      <c r="AJ6" s="130"/>
      <c r="AK6" s="129" t="s">
        <v>158</v>
      </c>
      <c r="AL6" s="130"/>
      <c r="AM6" s="129" t="s">
        <v>159</v>
      </c>
      <c r="AN6" s="130"/>
      <c r="AO6" s="129" t="s">
        <v>158</v>
      </c>
      <c r="AP6" s="130"/>
      <c r="AQ6" s="129" t="s">
        <v>159</v>
      </c>
      <c r="AR6" s="130"/>
      <c r="AS6" s="129" t="s">
        <v>158</v>
      </c>
      <c r="AT6" s="130"/>
      <c r="AU6" s="129" t="s">
        <v>159</v>
      </c>
      <c r="AV6" s="130"/>
      <c r="AW6" s="129" t="s">
        <v>158</v>
      </c>
      <c r="AX6" s="130"/>
      <c r="AY6" s="129" t="s">
        <v>159</v>
      </c>
      <c r="AZ6" s="130"/>
    </row>
    <row r="7" spans="1:52" ht="64.5" customHeight="1">
      <c r="A7" s="72"/>
      <c r="B7" s="127"/>
      <c r="C7" s="43" t="s">
        <v>172</v>
      </c>
      <c r="D7" s="44" t="s">
        <v>13</v>
      </c>
      <c r="E7" s="43" t="s">
        <v>172</v>
      </c>
      <c r="F7" s="44" t="s">
        <v>173</v>
      </c>
      <c r="G7" s="45" t="s">
        <v>172</v>
      </c>
      <c r="H7" s="46" t="s">
        <v>174</v>
      </c>
      <c r="I7" s="43" t="s">
        <v>172</v>
      </c>
      <c r="J7" s="44" t="s">
        <v>174</v>
      </c>
      <c r="K7" s="45" t="s">
        <v>172</v>
      </c>
      <c r="L7" s="46" t="s">
        <v>174</v>
      </c>
      <c r="M7" s="43" t="s">
        <v>172</v>
      </c>
      <c r="N7" s="44" t="s">
        <v>174</v>
      </c>
      <c r="O7" s="45" t="s">
        <v>172</v>
      </c>
      <c r="P7" s="46" t="s">
        <v>174</v>
      </c>
      <c r="Q7" s="43" t="s">
        <v>172</v>
      </c>
      <c r="R7" s="44" t="s">
        <v>174</v>
      </c>
      <c r="S7" s="45" t="s">
        <v>172</v>
      </c>
      <c r="T7" s="46" t="s">
        <v>13</v>
      </c>
      <c r="U7" s="43" t="s">
        <v>172</v>
      </c>
      <c r="V7" s="44" t="s">
        <v>174</v>
      </c>
      <c r="W7" s="45" t="s">
        <v>172</v>
      </c>
      <c r="X7" s="46" t="s">
        <v>174</v>
      </c>
      <c r="Y7" s="43" t="s">
        <v>172</v>
      </c>
      <c r="Z7" s="44" t="s">
        <v>174</v>
      </c>
      <c r="AA7" s="45" t="s">
        <v>172</v>
      </c>
      <c r="AB7" s="46" t="s">
        <v>174</v>
      </c>
      <c r="AC7" s="43" t="s">
        <v>172</v>
      </c>
      <c r="AD7" s="44" t="s">
        <v>174</v>
      </c>
      <c r="AE7" s="45" t="s">
        <v>172</v>
      </c>
      <c r="AF7" s="46" t="s">
        <v>174</v>
      </c>
      <c r="AG7" s="43" t="s">
        <v>172</v>
      </c>
      <c r="AH7" s="44" t="s">
        <v>174</v>
      </c>
      <c r="AI7" s="45" t="s">
        <v>172</v>
      </c>
      <c r="AJ7" s="46" t="s">
        <v>174</v>
      </c>
      <c r="AK7" s="43" t="s">
        <v>172</v>
      </c>
      <c r="AL7" s="44" t="s">
        <v>174</v>
      </c>
      <c r="AM7" s="45" t="s">
        <v>172</v>
      </c>
      <c r="AN7" s="46" t="s">
        <v>174</v>
      </c>
      <c r="AO7" s="43" t="s">
        <v>172</v>
      </c>
      <c r="AP7" s="44" t="s">
        <v>174</v>
      </c>
      <c r="AQ7" s="45" t="s">
        <v>172</v>
      </c>
      <c r="AR7" s="46" t="s">
        <v>174</v>
      </c>
      <c r="AS7" s="43" t="s">
        <v>172</v>
      </c>
      <c r="AT7" s="44" t="s">
        <v>174</v>
      </c>
      <c r="AU7" s="45" t="s">
        <v>172</v>
      </c>
      <c r="AV7" s="46" t="s">
        <v>174</v>
      </c>
      <c r="AW7" s="43" t="s">
        <v>172</v>
      </c>
      <c r="AX7" s="44" t="s">
        <v>174</v>
      </c>
      <c r="AY7" s="45" t="s">
        <v>172</v>
      </c>
      <c r="AZ7" s="46" t="s">
        <v>174</v>
      </c>
    </row>
    <row r="8" spans="1:52" ht="12.75" customHeight="1">
      <c r="A8" s="47"/>
      <c r="B8" s="48">
        <v>1</v>
      </c>
      <c r="C8" s="48">
        <v>2</v>
      </c>
      <c r="D8" s="48">
        <v>3</v>
      </c>
      <c r="E8" s="48">
        <v>4</v>
      </c>
      <c r="F8" s="48">
        <v>5</v>
      </c>
      <c r="G8" s="48">
        <v>6</v>
      </c>
      <c r="H8" s="48">
        <v>7</v>
      </c>
      <c r="I8" s="49">
        <v>8</v>
      </c>
      <c r="J8" s="48">
        <v>9</v>
      </c>
      <c r="K8" s="48">
        <v>10</v>
      </c>
      <c r="L8" s="48">
        <v>11</v>
      </c>
      <c r="M8" s="48">
        <v>12</v>
      </c>
      <c r="N8" s="48">
        <v>13</v>
      </c>
      <c r="O8" s="48">
        <v>14</v>
      </c>
      <c r="P8" s="48">
        <v>15</v>
      </c>
      <c r="Q8" s="48">
        <v>16</v>
      </c>
      <c r="R8" s="48">
        <v>17</v>
      </c>
      <c r="S8" s="48">
        <v>18</v>
      </c>
      <c r="T8" s="48">
        <v>19</v>
      </c>
      <c r="U8" s="48">
        <v>20</v>
      </c>
      <c r="V8" s="48">
        <v>21</v>
      </c>
      <c r="W8" s="48">
        <v>22</v>
      </c>
      <c r="X8" s="48">
        <v>23</v>
      </c>
      <c r="Y8" s="48">
        <v>24</v>
      </c>
      <c r="Z8" s="48">
        <v>25</v>
      </c>
      <c r="AA8" s="48">
        <v>26</v>
      </c>
      <c r="AB8" s="48">
        <v>27</v>
      </c>
      <c r="AC8" s="48">
        <v>28</v>
      </c>
      <c r="AD8" s="48">
        <v>29</v>
      </c>
      <c r="AE8" s="48">
        <v>30</v>
      </c>
      <c r="AF8" s="48">
        <v>31</v>
      </c>
      <c r="AG8" s="48">
        <v>32</v>
      </c>
      <c r="AH8" s="48">
        <v>33</v>
      </c>
      <c r="AI8" s="48">
        <v>34</v>
      </c>
      <c r="AJ8" s="48">
        <v>35</v>
      </c>
      <c r="AK8" s="48">
        <v>36</v>
      </c>
      <c r="AL8" s="48">
        <v>37</v>
      </c>
      <c r="AM8" s="48">
        <v>38</v>
      </c>
      <c r="AN8" s="48">
        <v>39</v>
      </c>
      <c r="AO8" s="48">
        <v>40</v>
      </c>
      <c r="AP8" s="48">
        <v>41</v>
      </c>
      <c r="AQ8" s="48">
        <v>42</v>
      </c>
      <c r="AR8" s="48">
        <v>43</v>
      </c>
      <c r="AS8" s="48">
        <v>44</v>
      </c>
      <c r="AT8" s="48">
        <v>45</v>
      </c>
      <c r="AU8" s="48">
        <v>46</v>
      </c>
      <c r="AV8" s="48">
        <v>47</v>
      </c>
      <c r="AW8" s="48">
        <v>48</v>
      </c>
      <c r="AX8" s="48">
        <v>49</v>
      </c>
      <c r="AY8" s="48">
        <v>50</v>
      </c>
      <c r="AZ8" s="48">
        <v>51</v>
      </c>
    </row>
    <row r="9" spans="1:52" s="13" customFormat="1" ht="11.25" customHeight="1">
      <c r="A9" s="47">
        <v>1</v>
      </c>
      <c r="B9" s="1" t="s">
        <v>14</v>
      </c>
      <c r="C9" s="38">
        <f>E9+G9-AW9</f>
        <v>362510.82</v>
      </c>
      <c r="D9" s="38">
        <f>F9+H9-AX9</f>
        <v>323584.696</v>
      </c>
      <c r="E9" s="50">
        <f aca="true" t="shared" si="0" ref="E9:H40">I9+M9+Q9+U9+Y9+AC9+AG9+AK9+AO9+AS9+AW9</f>
        <v>333004.1001</v>
      </c>
      <c r="F9" s="50">
        <f t="shared" si="0"/>
        <v>295684.25</v>
      </c>
      <c r="G9" s="50">
        <f>K9+O9+S9+W9+AA9+AE9+AI9+AM9+AQ9+AU9+AY9</f>
        <v>46506.72</v>
      </c>
      <c r="H9" s="50">
        <f>L9+P9+T9+X9+AB9+AF9+AJ9+AN9+AR9+AV9+AZ9</f>
        <v>44889.24600000001</v>
      </c>
      <c r="I9" s="54">
        <v>104399.01</v>
      </c>
      <c r="J9" s="54">
        <v>89277.522</v>
      </c>
      <c r="K9" s="54">
        <v>40984.5</v>
      </c>
      <c r="L9" s="54">
        <v>14814.65</v>
      </c>
      <c r="M9" s="54">
        <v>1500</v>
      </c>
      <c r="N9" s="54">
        <v>0</v>
      </c>
      <c r="O9" s="54">
        <v>0</v>
      </c>
      <c r="P9" s="54">
        <v>0</v>
      </c>
      <c r="Q9" s="54">
        <v>0</v>
      </c>
      <c r="R9" s="54">
        <v>0</v>
      </c>
      <c r="S9" s="54">
        <v>0</v>
      </c>
      <c r="T9" s="54">
        <v>0</v>
      </c>
      <c r="U9" s="55">
        <v>2600.03</v>
      </c>
      <c r="V9" s="55">
        <v>600</v>
      </c>
      <c r="W9" s="55">
        <v>-53404.7</v>
      </c>
      <c r="X9" s="55">
        <v>-4259.13</v>
      </c>
      <c r="Y9" s="55">
        <v>35700.01</v>
      </c>
      <c r="Z9" s="55">
        <v>35469.785</v>
      </c>
      <c r="AA9" s="55">
        <v>0</v>
      </c>
      <c r="AB9" s="55">
        <v>0</v>
      </c>
      <c r="AC9" s="55">
        <v>3100</v>
      </c>
      <c r="AD9" s="55">
        <v>1692.45</v>
      </c>
      <c r="AE9" s="55">
        <v>41000</v>
      </c>
      <c r="AF9" s="55">
        <v>24760.371</v>
      </c>
      <c r="AG9" s="55">
        <v>0</v>
      </c>
      <c r="AH9" s="55">
        <v>0</v>
      </c>
      <c r="AI9" s="55">
        <v>0</v>
      </c>
      <c r="AJ9" s="55">
        <v>0</v>
      </c>
      <c r="AK9" s="55">
        <v>24040.03</v>
      </c>
      <c r="AL9" s="55">
        <v>21556.178</v>
      </c>
      <c r="AM9" s="55">
        <v>3500.01</v>
      </c>
      <c r="AN9" s="55">
        <v>1256.368</v>
      </c>
      <c r="AO9" s="55">
        <v>133865.01</v>
      </c>
      <c r="AP9" s="55">
        <v>119508.515</v>
      </c>
      <c r="AQ9" s="55">
        <v>14426.91</v>
      </c>
      <c r="AR9" s="55">
        <v>8316.987</v>
      </c>
      <c r="AS9" s="55">
        <v>10800.01</v>
      </c>
      <c r="AT9" s="55">
        <v>10591</v>
      </c>
      <c r="AU9" s="55">
        <v>0</v>
      </c>
      <c r="AV9" s="55">
        <v>0</v>
      </c>
      <c r="AW9" s="55">
        <v>17000.0001</v>
      </c>
      <c r="AX9" s="55">
        <v>16988.8</v>
      </c>
      <c r="AY9" s="55">
        <v>0</v>
      </c>
      <c r="AZ9" s="55">
        <v>0</v>
      </c>
    </row>
    <row r="10" spans="1:52" s="16" customFormat="1" ht="11.25" customHeight="1">
      <c r="A10" s="47">
        <v>2</v>
      </c>
      <c r="B10" s="1" t="s">
        <v>15</v>
      </c>
      <c r="C10" s="38">
        <f aca="true" t="shared" si="1" ref="C10:D73">E10+G10-AW10</f>
        <v>29019.239999999998</v>
      </c>
      <c r="D10" s="38">
        <f t="shared" si="1"/>
        <v>26730.825999999997</v>
      </c>
      <c r="E10" s="50">
        <f t="shared" si="0"/>
        <v>28790.13</v>
      </c>
      <c r="F10" s="50">
        <f t="shared" si="0"/>
        <v>26502.625999999997</v>
      </c>
      <c r="G10" s="50">
        <f t="shared" si="0"/>
        <v>4629.11</v>
      </c>
      <c r="H10" s="50">
        <f t="shared" si="0"/>
        <v>4388.2</v>
      </c>
      <c r="I10" s="54">
        <v>17422.11</v>
      </c>
      <c r="J10" s="54">
        <v>16388.726</v>
      </c>
      <c r="K10" s="54">
        <v>750.01</v>
      </c>
      <c r="L10" s="54">
        <v>510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5">
        <v>360.02</v>
      </c>
      <c r="V10" s="55">
        <v>300</v>
      </c>
      <c r="W10" s="55">
        <v>3879.1</v>
      </c>
      <c r="X10" s="55">
        <v>3878.2</v>
      </c>
      <c r="Y10" s="55">
        <v>400</v>
      </c>
      <c r="Z10" s="55">
        <v>0</v>
      </c>
      <c r="AA10" s="55">
        <v>0</v>
      </c>
      <c r="AB10" s="55">
        <v>0</v>
      </c>
      <c r="AC10" s="55">
        <v>100</v>
      </c>
      <c r="AD10" s="55">
        <v>0</v>
      </c>
      <c r="AE10" s="55">
        <v>0</v>
      </c>
      <c r="AF10" s="55">
        <v>0</v>
      </c>
      <c r="AG10" s="55">
        <v>0</v>
      </c>
      <c r="AH10" s="55">
        <v>0</v>
      </c>
      <c r="AI10" s="55">
        <v>0</v>
      </c>
      <c r="AJ10" s="55">
        <v>0</v>
      </c>
      <c r="AK10" s="55">
        <v>100</v>
      </c>
      <c r="AL10" s="55">
        <v>25</v>
      </c>
      <c r="AM10" s="55">
        <v>0</v>
      </c>
      <c r="AN10" s="55">
        <v>0</v>
      </c>
      <c r="AO10" s="55">
        <v>5308</v>
      </c>
      <c r="AP10" s="55">
        <v>4931.9</v>
      </c>
      <c r="AQ10" s="55">
        <v>0</v>
      </c>
      <c r="AR10" s="55">
        <v>0</v>
      </c>
      <c r="AS10" s="55">
        <v>700</v>
      </c>
      <c r="AT10" s="55">
        <v>697</v>
      </c>
      <c r="AU10" s="55">
        <v>0</v>
      </c>
      <c r="AV10" s="55">
        <v>0</v>
      </c>
      <c r="AW10" s="55">
        <v>4400</v>
      </c>
      <c r="AX10" s="55">
        <v>4160</v>
      </c>
      <c r="AY10" s="55">
        <v>0</v>
      </c>
      <c r="AZ10" s="55">
        <v>0</v>
      </c>
    </row>
    <row r="11" spans="1:52" s="16" customFormat="1" ht="11.25" customHeight="1">
      <c r="A11" s="47">
        <v>3</v>
      </c>
      <c r="B11" s="1" t="s">
        <v>16</v>
      </c>
      <c r="C11" s="38">
        <f t="shared" si="1"/>
        <v>5634.2301</v>
      </c>
      <c r="D11" s="38">
        <f t="shared" si="1"/>
        <v>3830.766</v>
      </c>
      <c r="E11" s="50">
        <f t="shared" si="0"/>
        <v>5330.0301</v>
      </c>
      <c r="F11" s="50">
        <f t="shared" si="0"/>
        <v>4289.8</v>
      </c>
      <c r="G11" s="50">
        <f t="shared" si="0"/>
        <v>1004.2</v>
      </c>
      <c r="H11" s="50">
        <f t="shared" si="0"/>
        <v>-459.034</v>
      </c>
      <c r="I11" s="54">
        <v>4530.0301</v>
      </c>
      <c r="J11" s="54">
        <v>4249.8</v>
      </c>
      <c r="K11" s="54">
        <v>200</v>
      </c>
      <c r="L11" s="54">
        <v>0</v>
      </c>
      <c r="M11" s="54">
        <v>0</v>
      </c>
      <c r="N11" s="54">
        <v>0</v>
      </c>
      <c r="O11" s="54">
        <v>0</v>
      </c>
      <c r="P11" s="54">
        <v>0</v>
      </c>
      <c r="Q11" s="54">
        <v>0</v>
      </c>
      <c r="R11" s="54">
        <v>0</v>
      </c>
      <c r="S11" s="54">
        <v>0</v>
      </c>
      <c r="T11" s="54">
        <v>0</v>
      </c>
      <c r="U11" s="55">
        <v>0</v>
      </c>
      <c r="V11" s="55">
        <v>0</v>
      </c>
      <c r="W11" s="55">
        <v>804.2</v>
      </c>
      <c r="X11" s="55">
        <v>-459.034</v>
      </c>
      <c r="Y11" s="55">
        <v>0</v>
      </c>
      <c r="Z11" s="55">
        <v>0</v>
      </c>
      <c r="AA11" s="55">
        <v>0</v>
      </c>
      <c r="AB11" s="55">
        <v>0</v>
      </c>
      <c r="AC11" s="55">
        <v>0</v>
      </c>
      <c r="AD11" s="55">
        <v>0</v>
      </c>
      <c r="AE11" s="55">
        <v>0</v>
      </c>
      <c r="AF11" s="55">
        <v>0</v>
      </c>
      <c r="AG11" s="55">
        <v>0</v>
      </c>
      <c r="AH11" s="55">
        <v>0</v>
      </c>
      <c r="AI11" s="55">
        <v>0</v>
      </c>
      <c r="AJ11" s="55">
        <v>0</v>
      </c>
      <c r="AK11" s="55">
        <v>0</v>
      </c>
      <c r="AL11" s="55">
        <v>0</v>
      </c>
      <c r="AM11" s="55">
        <v>0</v>
      </c>
      <c r="AN11" s="55">
        <v>0</v>
      </c>
      <c r="AO11" s="55">
        <v>0</v>
      </c>
      <c r="AP11" s="55">
        <v>0</v>
      </c>
      <c r="AQ11" s="55">
        <v>0</v>
      </c>
      <c r="AR11" s="55">
        <v>0</v>
      </c>
      <c r="AS11" s="55">
        <v>100</v>
      </c>
      <c r="AT11" s="55">
        <v>40</v>
      </c>
      <c r="AU11" s="55">
        <v>0</v>
      </c>
      <c r="AV11" s="55">
        <v>0</v>
      </c>
      <c r="AW11" s="55">
        <v>700</v>
      </c>
      <c r="AX11" s="55">
        <v>0</v>
      </c>
      <c r="AY11" s="55">
        <v>0</v>
      </c>
      <c r="AZ11" s="55">
        <v>0</v>
      </c>
    </row>
    <row r="12" spans="1:52" s="16" customFormat="1" ht="11.25" customHeight="1">
      <c r="A12" s="47">
        <v>4</v>
      </c>
      <c r="B12" s="1" t="s">
        <v>17</v>
      </c>
      <c r="C12" s="38">
        <f t="shared" si="1"/>
        <v>15660.260000000002</v>
      </c>
      <c r="D12" s="38">
        <f t="shared" si="1"/>
        <v>14024.738</v>
      </c>
      <c r="E12" s="50">
        <f t="shared" si="0"/>
        <v>15316.95</v>
      </c>
      <c r="F12" s="50">
        <f t="shared" si="0"/>
        <v>13874.738</v>
      </c>
      <c r="G12" s="50">
        <f t="shared" si="0"/>
        <v>1093.31</v>
      </c>
      <c r="H12" s="50">
        <f t="shared" si="0"/>
        <v>400</v>
      </c>
      <c r="I12" s="54">
        <v>10677.92</v>
      </c>
      <c r="J12" s="54">
        <v>10230.938</v>
      </c>
      <c r="K12" s="54">
        <v>776.3</v>
      </c>
      <c r="L12" s="54">
        <v>150</v>
      </c>
      <c r="M12" s="54">
        <v>0</v>
      </c>
      <c r="N12" s="54">
        <v>0</v>
      </c>
      <c r="O12" s="54">
        <v>0</v>
      </c>
      <c r="P12" s="54">
        <v>0</v>
      </c>
      <c r="Q12" s="54">
        <v>0</v>
      </c>
      <c r="R12" s="54">
        <v>0</v>
      </c>
      <c r="S12" s="54">
        <v>0</v>
      </c>
      <c r="T12" s="54">
        <v>0</v>
      </c>
      <c r="U12" s="55">
        <v>600</v>
      </c>
      <c r="V12" s="55">
        <v>300</v>
      </c>
      <c r="W12" s="55">
        <v>-1700</v>
      </c>
      <c r="X12" s="55">
        <v>0</v>
      </c>
      <c r="Y12" s="55">
        <v>0</v>
      </c>
      <c r="Z12" s="55">
        <v>0</v>
      </c>
      <c r="AA12" s="55">
        <v>0</v>
      </c>
      <c r="AB12" s="55">
        <v>0</v>
      </c>
      <c r="AC12" s="55">
        <v>1989.03</v>
      </c>
      <c r="AD12" s="55">
        <v>1838.8</v>
      </c>
      <c r="AE12" s="55">
        <v>317.01</v>
      </c>
      <c r="AF12" s="55">
        <v>250</v>
      </c>
      <c r="AG12" s="55">
        <v>0</v>
      </c>
      <c r="AH12" s="55">
        <v>0</v>
      </c>
      <c r="AI12" s="55">
        <v>0</v>
      </c>
      <c r="AJ12" s="55">
        <v>0</v>
      </c>
      <c r="AK12" s="55">
        <v>300</v>
      </c>
      <c r="AL12" s="55">
        <v>255</v>
      </c>
      <c r="AM12" s="55">
        <v>1700</v>
      </c>
      <c r="AN12" s="55">
        <v>0</v>
      </c>
      <c r="AO12" s="55">
        <v>0</v>
      </c>
      <c r="AP12" s="55">
        <v>0</v>
      </c>
      <c r="AQ12" s="55">
        <v>0</v>
      </c>
      <c r="AR12" s="55">
        <v>0</v>
      </c>
      <c r="AS12" s="55">
        <v>1000</v>
      </c>
      <c r="AT12" s="55">
        <v>1000</v>
      </c>
      <c r="AU12" s="55">
        <v>0</v>
      </c>
      <c r="AV12" s="55">
        <v>0</v>
      </c>
      <c r="AW12" s="55">
        <v>750</v>
      </c>
      <c r="AX12" s="55">
        <v>250</v>
      </c>
      <c r="AY12" s="55">
        <v>0</v>
      </c>
      <c r="AZ12" s="55">
        <v>0</v>
      </c>
    </row>
    <row r="13" spans="1:52" s="16" customFormat="1" ht="11.25" customHeight="1">
      <c r="A13" s="47">
        <v>5</v>
      </c>
      <c r="B13" s="1" t="s">
        <v>18</v>
      </c>
      <c r="C13" s="38">
        <f t="shared" si="1"/>
        <v>19701.510000000002</v>
      </c>
      <c r="D13" s="38">
        <f t="shared" si="1"/>
        <v>15940.025000000001</v>
      </c>
      <c r="E13" s="50">
        <f t="shared" si="0"/>
        <v>19699.710000000003</v>
      </c>
      <c r="F13" s="50">
        <f t="shared" si="0"/>
        <v>16460.025</v>
      </c>
      <c r="G13" s="50">
        <f t="shared" si="0"/>
        <v>1101.8000000000002</v>
      </c>
      <c r="H13" s="50">
        <f t="shared" si="0"/>
        <v>-520</v>
      </c>
      <c r="I13" s="54">
        <v>16302.51</v>
      </c>
      <c r="J13" s="54">
        <v>14532.025</v>
      </c>
      <c r="K13" s="54">
        <v>2101.8</v>
      </c>
      <c r="L13" s="54">
        <v>0</v>
      </c>
      <c r="M13" s="54">
        <v>0</v>
      </c>
      <c r="N13" s="54">
        <v>0</v>
      </c>
      <c r="O13" s="54">
        <v>0</v>
      </c>
      <c r="P13" s="54">
        <v>0</v>
      </c>
      <c r="Q13" s="54">
        <v>0</v>
      </c>
      <c r="R13" s="54">
        <v>0</v>
      </c>
      <c r="S13" s="54">
        <v>0</v>
      </c>
      <c r="T13" s="54">
        <v>0</v>
      </c>
      <c r="U13" s="55">
        <v>50</v>
      </c>
      <c r="V13" s="55">
        <v>31</v>
      </c>
      <c r="W13" s="55">
        <v>-1000</v>
      </c>
      <c r="X13" s="55">
        <v>-520</v>
      </c>
      <c r="Y13" s="55">
        <v>150</v>
      </c>
      <c r="Z13" s="55">
        <v>0</v>
      </c>
      <c r="AA13" s="55">
        <v>0</v>
      </c>
      <c r="AB13" s="55">
        <v>0</v>
      </c>
      <c r="AC13" s="55">
        <v>0</v>
      </c>
      <c r="AD13" s="55">
        <v>0</v>
      </c>
      <c r="AE13" s="55">
        <v>0</v>
      </c>
      <c r="AF13" s="55">
        <v>0</v>
      </c>
      <c r="AG13" s="55">
        <v>0</v>
      </c>
      <c r="AH13" s="55">
        <v>0</v>
      </c>
      <c r="AI13" s="55">
        <v>0</v>
      </c>
      <c r="AJ13" s="55">
        <v>0</v>
      </c>
      <c r="AK13" s="55">
        <v>0</v>
      </c>
      <c r="AL13" s="55">
        <v>0</v>
      </c>
      <c r="AM13" s="55">
        <v>0</v>
      </c>
      <c r="AN13" s="55">
        <v>0</v>
      </c>
      <c r="AO13" s="55">
        <v>720</v>
      </c>
      <c r="AP13" s="55">
        <v>720</v>
      </c>
      <c r="AQ13" s="55">
        <v>0</v>
      </c>
      <c r="AR13" s="55">
        <v>0</v>
      </c>
      <c r="AS13" s="55">
        <v>1377.2</v>
      </c>
      <c r="AT13" s="55">
        <v>1177</v>
      </c>
      <c r="AU13" s="55">
        <v>0</v>
      </c>
      <c r="AV13" s="55">
        <v>0</v>
      </c>
      <c r="AW13" s="55">
        <v>1100</v>
      </c>
      <c r="AX13" s="55">
        <v>0</v>
      </c>
      <c r="AY13" s="55">
        <v>0</v>
      </c>
      <c r="AZ13" s="55">
        <v>0</v>
      </c>
    </row>
    <row r="14" spans="1:52" s="16" customFormat="1" ht="11.25" customHeight="1">
      <c r="A14" s="47">
        <v>6</v>
      </c>
      <c r="B14" s="1" t="s">
        <v>19</v>
      </c>
      <c r="C14" s="38">
        <f t="shared" si="1"/>
        <v>39765.72</v>
      </c>
      <c r="D14" s="38">
        <f t="shared" si="1"/>
        <v>35985.672</v>
      </c>
      <c r="E14" s="50">
        <f t="shared" si="0"/>
        <v>26954.519999999997</v>
      </c>
      <c r="F14" s="50">
        <f t="shared" si="0"/>
        <v>23742.532</v>
      </c>
      <c r="G14" s="50">
        <f t="shared" si="0"/>
        <v>14446.7</v>
      </c>
      <c r="H14" s="50">
        <f t="shared" si="0"/>
        <v>12243.14</v>
      </c>
      <c r="I14" s="54">
        <v>21964.01</v>
      </c>
      <c r="J14" s="54">
        <v>21272.532</v>
      </c>
      <c r="K14" s="54">
        <v>6346.7</v>
      </c>
      <c r="L14" s="54">
        <v>100</v>
      </c>
      <c r="M14" s="54">
        <v>0</v>
      </c>
      <c r="N14" s="54">
        <v>0</v>
      </c>
      <c r="O14" s="54">
        <v>0</v>
      </c>
      <c r="P14" s="54">
        <v>0</v>
      </c>
      <c r="Q14" s="54">
        <v>0</v>
      </c>
      <c r="R14" s="54">
        <v>0</v>
      </c>
      <c r="S14" s="54">
        <v>0</v>
      </c>
      <c r="T14" s="54">
        <v>0</v>
      </c>
      <c r="U14" s="55">
        <v>420</v>
      </c>
      <c r="V14" s="55">
        <v>300</v>
      </c>
      <c r="W14" s="55">
        <v>-4200</v>
      </c>
      <c r="X14" s="55">
        <v>229.25</v>
      </c>
      <c r="Y14" s="55">
        <v>480</v>
      </c>
      <c r="Z14" s="55">
        <v>0</v>
      </c>
      <c r="AA14" s="55">
        <v>0</v>
      </c>
      <c r="AB14" s="55">
        <v>0</v>
      </c>
      <c r="AC14" s="55">
        <v>0</v>
      </c>
      <c r="AD14" s="55">
        <v>0</v>
      </c>
      <c r="AE14" s="55">
        <v>3000</v>
      </c>
      <c r="AF14" s="55">
        <v>2983.49</v>
      </c>
      <c r="AG14" s="55">
        <v>0</v>
      </c>
      <c r="AH14" s="55">
        <v>0</v>
      </c>
      <c r="AI14" s="55">
        <v>0</v>
      </c>
      <c r="AJ14" s="55">
        <v>0</v>
      </c>
      <c r="AK14" s="55">
        <v>555</v>
      </c>
      <c r="AL14" s="55">
        <v>300</v>
      </c>
      <c r="AM14" s="55">
        <v>300</v>
      </c>
      <c r="AN14" s="55">
        <v>0</v>
      </c>
      <c r="AO14" s="55">
        <v>900.01</v>
      </c>
      <c r="AP14" s="55">
        <v>900</v>
      </c>
      <c r="AQ14" s="55">
        <v>9000</v>
      </c>
      <c r="AR14" s="55">
        <v>8930.4</v>
      </c>
      <c r="AS14" s="55">
        <v>1000</v>
      </c>
      <c r="AT14" s="55">
        <v>970</v>
      </c>
      <c r="AU14" s="55">
        <v>0</v>
      </c>
      <c r="AV14" s="55">
        <v>0</v>
      </c>
      <c r="AW14" s="55">
        <v>1635.5</v>
      </c>
      <c r="AX14" s="55">
        <v>0</v>
      </c>
      <c r="AY14" s="55">
        <v>0</v>
      </c>
      <c r="AZ14" s="55">
        <v>0</v>
      </c>
    </row>
    <row r="15" spans="1:52" s="16" customFormat="1" ht="11.25" customHeight="1">
      <c r="A15" s="47">
        <v>7</v>
      </c>
      <c r="B15" s="1" t="s">
        <v>20</v>
      </c>
      <c r="C15" s="38">
        <f t="shared" si="1"/>
        <v>15196.470000000001</v>
      </c>
      <c r="D15" s="38">
        <f t="shared" si="1"/>
        <v>14193.586</v>
      </c>
      <c r="E15" s="50">
        <f t="shared" si="0"/>
        <v>16079.150000000001</v>
      </c>
      <c r="F15" s="50">
        <f t="shared" si="0"/>
        <v>13581.530999999999</v>
      </c>
      <c r="G15" s="50">
        <f t="shared" si="0"/>
        <v>617.3199999999997</v>
      </c>
      <c r="H15" s="50">
        <f t="shared" si="0"/>
        <v>1768.055</v>
      </c>
      <c r="I15" s="54">
        <v>12279.12</v>
      </c>
      <c r="J15" s="54">
        <v>10260.731</v>
      </c>
      <c r="K15" s="54">
        <v>617.31</v>
      </c>
      <c r="L15" s="54">
        <v>40</v>
      </c>
      <c r="M15" s="54">
        <v>0</v>
      </c>
      <c r="N15" s="54">
        <v>0</v>
      </c>
      <c r="O15" s="54">
        <v>0</v>
      </c>
      <c r="P15" s="54">
        <v>0</v>
      </c>
      <c r="Q15" s="54">
        <v>0</v>
      </c>
      <c r="R15" s="54">
        <v>0</v>
      </c>
      <c r="S15" s="54">
        <v>0</v>
      </c>
      <c r="T15" s="54">
        <v>0</v>
      </c>
      <c r="U15" s="55">
        <v>300.02</v>
      </c>
      <c r="V15" s="55">
        <v>300</v>
      </c>
      <c r="W15" s="55">
        <v>-33499.99</v>
      </c>
      <c r="X15" s="55">
        <v>-1601.945</v>
      </c>
      <c r="Y15" s="55">
        <v>100</v>
      </c>
      <c r="Z15" s="55">
        <v>100</v>
      </c>
      <c r="AA15" s="55">
        <v>0</v>
      </c>
      <c r="AB15" s="55">
        <v>0</v>
      </c>
      <c r="AC15" s="55">
        <v>0</v>
      </c>
      <c r="AD15" s="55">
        <v>0</v>
      </c>
      <c r="AE15" s="55">
        <v>8500</v>
      </c>
      <c r="AF15" s="55">
        <v>3330</v>
      </c>
      <c r="AG15" s="55">
        <v>0</v>
      </c>
      <c r="AH15" s="55">
        <v>0</v>
      </c>
      <c r="AI15" s="55">
        <v>0</v>
      </c>
      <c r="AJ15" s="55">
        <v>0</v>
      </c>
      <c r="AK15" s="55">
        <v>0</v>
      </c>
      <c r="AL15" s="55">
        <v>0</v>
      </c>
      <c r="AM15" s="55">
        <v>0</v>
      </c>
      <c r="AN15" s="55">
        <v>0</v>
      </c>
      <c r="AO15" s="55">
        <v>1600</v>
      </c>
      <c r="AP15" s="55">
        <v>1464.8</v>
      </c>
      <c r="AQ15" s="55">
        <v>25000</v>
      </c>
      <c r="AR15" s="55">
        <v>0</v>
      </c>
      <c r="AS15" s="55">
        <v>300.01</v>
      </c>
      <c r="AT15" s="55">
        <v>300</v>
      </c>
      <c r="AU15" s="55">
        <v>0</v>
      </c>
      <c r="AV15" s="55">
        <v>0</v>
      </c>
      <c r="AW15" s="55">
        <v>1500</v>
      </c>
      <c r="AX15" s="55">
        <v>1156</v>
      </c>
      <c r="AY15" s="55">
        <v>0</v>
      </c>
      <c r="AZ15" s="55">
        <v>0</v>
      </c>
    </row>
    <row r="16" spans="1:52" s="16" customFormat="1" ht="11.25" customHeight="1">
      <c r="A16" s="47">
        <v>8</v>
      </c>
      <c r="B16" s="1" t="s">
        <v>21</v>
      </c>
      <c r="C16" s="38">
        <f t="shared" si="1"/>
        <v>22309.03</v>
      </c>
      <c r="D16" s="38">
        <f t="shared" si="1"/>
        <v>18569.772</v>
      </c>
      <c r="E16" s="50">
        <f t="shared" si="0"/>
        <v>22245.82</v>
      </c>
      <c r="F16" s="50">
        <f t="shared" si="0"/>
        <v>19162.856</v>
      </c>
      <c r="G16" s="50">
        <f t="shared" si="0"/>
        <v>1563.2099999999998</v>
      </c>
      <c r="H16" s="50">
        <f t="shared" si="0"/>
        <v>-593.0840000000001</v>
      </c>
      <c r="I16" s="54">
        <v>18035.8</v>
      </c>
      <c r="J16" s="54">
        <v>16585.356</v>
      </c>
      <c r="K16" s="54">
        <v>5250</v>
      </c>
      <c r="L16" s="54">
        <v>0</v>
      </c>
      <c r="M16" s="54">
        <v>0</v>
      </c>
      <c r="N16" s="54">
        <v>0</v>
      </c>
      <c r="O16" s="54">
        <v>0</v>
      </c>
      <c r="P16" s="54">
        <v>0</v>
      </c>
      <c r="Q16" s="54">
        <v>0</v>
      </c>
      <c r="R16" s="54">
        <v>0</v>
      </c>
      <c r="S16" s="54">
        <v>0</v>
      </c>
      <c r="T16" s="54">
        <v>0</v>
      </c>
      <c r="U16" s="55">
        <v>360.02</v>
      </c>
      <c r="V16" s="55">
        <v>300</v>
      </c>
      <c r="W16" s="55">
        <v>-3936.8</v>
      </c>
      <c r="X16" s="55">
        <v>-842.96</v>
      </c>
      <c r="Y16" s="55">
        <v>0</v>
      </c>
      <c r="Z16" s="55">
        <v>0</v>
      </c>
      <c r="AA16" s="55">
        <v>0</v>
      </c>
      <c r="AB16" s="55">
        <v>0</v>
      </c>
      <c r="AC16" s="55">
        <v>0</v>
      </c>
      <c r="AD16" s="55">
        <v>0</v>
      </c>
      <c r="AE16" s="55">
        <v>250.01</v>
      </c>
      <c r="AF16" s="55">
        <v>249.876</v>
      </c>
      <c r="AG16" s="55">
        <v>0</v>
      </c>
      <c r="AH16" s="55">
        <v>0</v>
      </c>
      <c r="AI16" s="55">
        <v>0</v>
      </c>
      <c r="AJ16" s="55">
        <v>0</v>
      </c>
      <c r="AK16" s="55">
        <v>0</v>
      </c>
      <c r="AL16" s="55">
        <v>0</v>
      </c>
      <c r="AM16" s="55">
        <v>0</v>
      </c>
      <c r="AN16" s="55">
        <v>0</v>
      </c>
      <c r="AO16" s="55">
        <v>850</v>
      </c>
      <c r="AP16" s="55">
        <v>847</v>
      </c>
      <c r="AQ16" s="55">
        <v>0</v>
      </c>
      <c r="AR16" s="55">
        <v>0</v>
      </c>
      <c r="AS16" s="55">
        <v>1500</v>
      </c>
      <c r="AT16" s="55">
        <v>1430.5</v>
      </c>
      <c r="AU16" s="55">
        <v>0</v>
      </c>
      <c r="AV16" s="55">
        <v>0</v>
      </c>
      <c r="AW16" s="55">
        <v>1500</v>
      </c>
      <c r="AX16" s="55">
        <v>0</v>
      </c>
      <c r="AY16" s="55">
        <v>0</v>
      </c>
      <c r="AZ16" s="55">
        <v>0</v>
      </c>
    </row>
    <row r="17" spans="1:52" s="16" customFormat="1" ht="11.25" customHeight="1">
      <c r="A17" s="47">
        <v>9</v>
      </c>
      <c r="B17" s="1" t="s">
        <v>22</v>
      </c>
      <c r="C17" s="38">
        <f t="shared" si="1"/>
        <v>16807.31</v>
      </c>
      <c r="D17" s="38">
        <f t="shared" si="1"/>
        <v>15049.0916</v>
      </c>
      <c r="E17" s="50">
        <f t="shared" si="0"/>
        <v>16541.61</v>
      </c>
      <c r="F17" s="50">
        <f t="shared" si="0"/>
        <v>14783.351</v>
      </c>
      <c r="G17" s="50">
        <f t="shared" si="0"/>
        <v>2747.5</v>
      </c>
      <c r="H17" s="50">
        <f t="shared" si="0"/>
        <v>3852.5646</v>
      </c>
      <c r="I17" s="54">
        <v>12674.81</v>
      </c>
      <c r="J17" s="54">
        <v>10141.683</v>
      </c>
      <c r="K17" s="54">
        <v>1215.7</v>
      </c>
      <c r="L17" s="54">
        <v>940</v>
      </c>
      <c r="M17" s="54">
        <v>0</v>
      </c>
      <c r="N17" s="54">
        <v>0</v>
      </c>
      <c r="O17" s="54">
        <v>0</v>
      </c>
      <c r="P17" s="54">
        <v>0</v>
      </c>
      <c r="Q17" s="54">
        <v>0</v>
      </c>
      <c r="R17" s="54">
        <v>0</v>
      </c>
      <c r="S17" s="54">
        <v>0</v>
      </c>
      <c r="T17" s="54">
        <v>0</v>
      </c>
      <c r="U17" s="55">
        <v>600</v>
      </c>
      <c r="V17" s="55">
        <v>300</v>
      </c>
      <c r="W17" s="55">
        <v>1531.8</v>
      </c>
      <c r="X17" s="55">
        <v>2912.5646</v>
      </c>
      <c r="Y17" s="55">
        <v>0</v>
      </c>
      <c r="Z17" s="55">
        <v>0</v>
      </c>
      <c r="AA17" s="55">
        <v>0</v>
      </c>
      <c r="AB17" s="55">
        <v>0</v>
      </c>
      <c r="AC17" s="55">
        <v>35</v>
      </c>
      <c r="AD17" s="55">
        <v>14.844</v>
      </c>
      <c r="AE17" s="55">
        <v>0</v>
      </c>
      <c r="AF17" s="55">
        <v>0</v>
      </c>
      <c r="AG17" s="55">
        <v>0</v>
      </c>
      <c r="AH17" s="55">
        <v>0</v>
      </c>
      <c r="AI17" s="55">
        <v>0</v>
      </c>
      <c r="AJ17" s="55">
        <v>0</v>
      </c>
      <c r="AK17" s="55">
        <v>0</v>
      </c>
      <c r="AL17" s="55">
        <v>0</v>
      </c>
      <c r="AM17" s="55">
        <v>0</v>
      </c>
      <c r="AN17" s="55">
        <v>0</v>
      </c>
      <c r="AO17" s="55">
        <v>0</v>
      </c>
      <c r="AP17" s="55">
        <v>0</v>
      </c>
      <c r="AQ17" s="55">
        <v>0</v>
      </c>
      <c r="AR17" s="55">
        <v>0</v>
      </c>
      <c r="AS17" s="55">
        <v>750</v>
      </c>
      <c r="AT17" s="55">
        <v>740</v>
      </c>
      <c r="AU17" s="55">
        <v>0</v>
      </c>
      <c r="AV17" s="55">
        <v>0</v>
      </c>
      <c r="AW17" s="55">
        <v>2481.8</v>
      </c>
      <c r="AX17" s="55">
        <v>3586.824</v>
      </c>
      <c r="AY17" s="55">
        <v>0</v>
      </c>
      <c r="AZ17" s="55">
        <v>0</v>
      </c>
    </row>
    <row r="18" spans="1:52" s="16" customFormat="1" ht="11.25" customHeight="1">
      <c r="A18" s="47">
        <v>10</v>
      </c>
      <c r="B18" s="1" t="s">
        <v>23</v>
      </c>
      <c r="C18" s="38">
        <f t="shared" si="1"/>
        <v>81415.09999999999</v>
      </c>
      <c r="D18" s="38">
        <f t="shared" si="1"/>
        <v>67562.166</v>
      </c>
      <c r="E18" s="50">
        <f t="shared" si="0"/>
        <v>69100.01</v>
      </c>
      <c r="F18" s="50">
        <f t="shared" si="0"/>
        <v>55290.277</v>
      </c>
      <c r="G18" s="50">
        <f t="shared" si="0"/>
        <v>26115.09</v>
      </c>
      <c r="H18" s="50">
        <f t="shared" si="0"/>
        <v>25556.572</v>
      </c>
      <c r="I18" s="54">
        <v>31900.01</v>
      </c>
      <c r="J18" s="54">
        <v>22262.594</v>
      </c>
      <c r="K18" s="54">
        <v>15761.5</v>
      </c>
      <c r="L18" s="54">
        <v>15252.1</v>
      </c>
      <c r="M18" s="54">
        <v>0</v>
      </c>
      <c r="N18" s="54">
        <v>0</v>
      </c>
      <c r="O18" s="54">
        <v>0</v>
      </c>
      <c r="P18" s="54">
        <v>0</v>
      </c>
      <c r="Q18" s="54">
        <v>0</v>
      </c>
      <c r="R18" s="54">
        <v>0</v>
      </c>
      <c r="S18" s="54">
        <v>0</v>
      </c>
      <c r="T18" s="54">
        <v>0</v>
      </c>
      <c r="U18" s="55">
        <v>300</v>
      </c>
      <c r="V18" s="55">
        <v>300</v>
      </c>
      <c r="W18" s="55">
        <v>-2657.73</v>
      </c>
      <c r="X18" s="55">
        <v>-2706.828</v>
      </c>
      <c r="Y18" s="55">
        <v>1000</v>
      </c>
      <c r="Z18" s="55">
        <v>980</v>
      </c>
      <c r="AA18" s="55">
        <v>0</v>
      </c>
      <c r="AB18" s="55">
        <v>0</v>
      </c>
      <c r="AC18" s="55">
        <v>3600</v>
      </c>
      <c r="AD18" s="55">
        <v>2763</v>
      </c>
      <c r="AE18" s="55">
        <v>12916.31</v>
      </c>
      <c r="AF18" s="55">
        <v>12916.3</v>
      </c>
      <c r="AG18" s="55">
        <v>0</v>
      </c>
      <c r="AH18" s="55">
        <v>0</v>
      </c>
      <c r="AI18" s="55">
        <v>0</v>
      </c>
      <c r="AJ18" s="55">
        <v>0</v>
      </c>
      <c r="AK18" s="55">
        <v>0</v>
      </c>
      <c r="AL18" s="55">
        <v>0</v>
      </c>
      <c r="AM18" s="55">
        <v>0</v>
      </c>
      <c r="AN18" s="55">
        <v>0</v>
      </c>
      <c r="AO18" s="55">
        <v>12000</v>
      </c>
      <c r="AP18" s="55">
        <v>9200</v>
      </c>
      <c r="AQ18" s="55">
        <v>95.01</v>
      </c>
      <c r="AR18" s="55">
        <v>95</v>
      </c>
      <c r="AS18" s="55">
        <v>6500</v>
      </c>
      <c r="AT18" s="55">
        <v>6500</v>
      </c>
      <c r="AU18" s="55">
        <v>0</v>
      </c>
      <c r="AV18" s="55">
        <v>0</v>
      </c>
      <c r="AW18" s="55">
        <v>13800</v>
      </c>
      <c r="AX18" s="55">
        <v>13284.683</v>
      </c>
      <c r="AY18" s="55">
        <v>0</v>
      </c>
      <c r="AZ18" s="55">
        <v>0</v>
      </c>
    </row>
    <row r="19" spans="1:52" s="16" customFormat="1" ht="11.25" customHeight="1">
      <c r="A19" s="47">
        <v>11</v>
      </c>
      <c r="B19" s="1" t="s">
        <v>24</v>
      </c>
      <c r="C19" s="38">
        <f t="shared" si="1"/>
        <v>4464.23</v>
      </c>
      <c r="D19" s="38">
        <f t="shared" si="1"/>
        <v>4440.4</v>
      </c>
      <c r="E19" s="50">
        <f t="shared" si="0"/>
        <v>3696.02</v>
      </c>
      <c r="F19" s="50">
        <f t="shared" si="0"/>
        <v>3672.17</v>
      </c>
      <c r="G19" s="50">
        <f t="shared" si="0"/>
        <v>958.21</v>
      </c>
      <c r="H19" s="50">
        <f t="shared" si="0"/>
        <v>958</v>
      </c>
      <c r="I19" s="54">
        <v>3406.02</v>
      </c>
      <c r="J19" s="54">
        <v>3382.4</v>
      </c>
      <c r="K19" s="54">
        <v>958</v>
      </c>
      <c r="L19" s="54">
        <v>958</v>
      </c>
      <c r="M19" s="54">
        <v>0</v>
      </c>
      <c r="N19" s="54">
        <v>0</v>
      </c>
      <c r="O19" s="54">
        <v>0</v>
      </c>
      <c r="P19" s="54">
        <v>0</v>
      </c>
      <c r="Q19" s="54">
        <v>0</v>
      </c>
      <c r="R19" s="54">
        <v>0</v>
      </c>
      <c r="S19" s="54">
        <v>0</v>
      </c>
      <c r="T19" s="54">
        <v>0</v>
      </c>
      <c r="U19" s="55">
        <v>0</v>
      </c>
      <c r="V19" s="55">
        <v>0</v>
      </c>
      <c r="W19" s="55">
        <v>-400</v>
      </c>
      <c r="X19" s="55">
        <v>0</v>
      </c>
      <c r="Y19" s="55">
        <v>0</v>
      </c>
      <c r="Z19" s="55">
        <v>0</v>
      </c>
      <c r="AA19" s="55">
        <v>0</v>
      </c>
      <c r="AB19" s="55">
        <v>0</v>
      </c>
      <c r="AC19" s="55">
        <v>0</v>
      </c>
      <c r="AD19" s="55">
        <v>0</v>
      </c>
      <c r="AE19" s="55">
        <v>400.21</v>
      </c>
      <c r="AF19" s="55">
        <v>0</v>
      </c>
      <c r="AG19" s="55">
        <v>0</v>
      </c>
      <c r="AH19" s="55">
        <v>0</v>
      </c>
      <c r="AI19" s="55">
        <v>0</v>
      </c>
      <c r="AJ19" s="55">
        <v>0</v>
      </c>
      <c r="AK19" s="55">
        <v>0</v>
      </c>
      <c r="AL19" s="55">
        <v>0</v>
      </c>
      <c r="AM19" s="55">
        <v>0</v>
      </c>
      <c r="AN19" s="55">
        <v>0</v>
      </c>
      <c r="AO19" s="55">
        <v>0</v>
      </c>
      <c r="AP19" s="55">
        <v>0</v>
      </c>
      <c r="AQ19" s="55">
        <v>0</v>
      </c>
      <c r="AR19" s="55">
        <v>0</v>
      </c>
      <c r="AS19" s="55">
        <v>100</v>
      </c>
      <c r="AT19" s="55">
        <v>100</v>
      </c>
      <c r="AU19" s="55">
        <v>0</v>
      </c>
      <c r="AV19" s="55">
        <v>0</v>
      </c>
      <c r="AW19" s="55">
        <v>190</v>
      </c>
      <c r="AX19" s="55">
        <v>189.77</v>
      </c>
      <c r="AY19" s="55">
        <v>0</v>
      </c>
      <c r="AZ19" s="55">
        <v>0</v>
      </c>
    </row>
    <row r="20" spans="1:52" s="16" customFormat="1" ht="11.25" customHeight="1">
      <c r="A20" s="47">
        <v>12</v>
      </c>
      <c r="B20" s="1" t="s">
        <v>25</v>
      </c>
      <c r="C20" s="38">
        <f t="shared" si="1"/>
        <v>10260.91</v>
      </c>
      <c r="D20" s="38">
        <f t="shared" si="1"/>
        <v>9123.059000000001</v>
      </c>
      <c r="E20" s="50">
        <f t="shared" si="0"/>
        <v>8078.1</v>
      </c>
      <c r="F20" s="50">
        <f t="shared" si="0"/>
        <v>7123.059</v>
      </c>
      <c r="G20" s="50">
        <f t="shared" si="0"/>
        <v>2632.81</v>
      </c>
      <c r="H20" s="50">
        <f t="shared" si="0"/>
        <v>2000</v>
      </c>
      <c r="I20" s="54">
        <v>7498.1</v>
      </c>
      <c r="J20" s="54">
        <v>7123.059</v>
      </c>
      <c r="K20" s="54">
        <v>632.8</v>
      </c>
      <c r="L20" s="54">
        <v>0</v>
      </c>
      <c r="M20" s="54">
        <v>0</v>
      </c>
      <c r="N20" s="54">
        <v>0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5">
        <v>0</v>
      </c>
      <c r="V20" s="55">
        <v>0</v>
      </c>
      <c r="W20" s="55">
        <v>2000.01</v>
      </c>
      <c r="X20" s="55">
        <v>2000</v>
      </c>
      <c r="Y20" s="55">
        <v>0</v>
      </c>
      <c r="Z20" s="55">
        <v>0</v>
      </c>
      <c r="AA20" s="55">
        <v>0</v>
      </c>
      <c r="AB20" s="55">
        <v>0</v>
      </c>
      <c r="AC20" s="55">
        <v>0</v>
      </c>
      <c r="AD20" s="55">
        <v>0</v>
      </c>
      <c r="AE20" s="55">
        <v>0</v>
      </c>
      <c r="AF20" s="55">
        <v>0</v>
      </c>
      <c r="AG20" s="55">
        <v>0</v>
      </c>
      <c r="AH20" s="55">
        <v>0</v>
      </c>
      <c r="AI20" s="55">
        <v>0</v>
      </c>
      <c r="AJ20" s="55">
        <v>0</v>
      </c>
      <c r="AK20" s="55">
        <v>0</v>
      </c>
      <c r="AL20" s="55">
        <v>0</v>
      </c>
      <c r="AM20" s="55">
        <v>0</v>
      </c>
      <c r="AN20" s="55">
        <v>0</v>
      </c>
      <c r="AO20" s="55">
        <v>0</v>
      </c>
      <c r="AP20" s="55">
        <v>0</v>
      </c>
      <c r="AQ20" s="55">
        <v>0</v>
      </c>
      <c r="AR20" s="55">
        <v>0</v>
      </c>
      <c r="AS20" s="55">
        <v>130</v>
      </c>
      <c r="AT20" s="55">
        <v>0</v>
      </c>
      <c r="AU20" s="55">
        <v>0</v>
      </c>
      <c r="AV20" s="55">
        <v>0</v>
      </c>
      <c r="AW20" s="55">
        <v>450</v>
      </c>
      <c r="AX20" s="55">
        <v>0</v>
      </c>
      <c r="AY20" s="55">
        <v>0</v>
      </c>
      <c r="AZ20" s="55">
        <v>0</v>
      </c>
    </row>
    <row r="21" spans="1:52" s="16" customFormat="1" ht="11.25" customHeight="1">
      <c r="A21" s="47">
        <v>13</v>
      </c>
      <c r="B21" s="1" t="s">
        <v>26</v>
      </c>
      <c r="C21" s="38">
        <f t="shared" si="1"/>
        <v>64601.740000000005</v>
      </c>
      <c r="D21" s="38">
        <f t="shared" si="1"/>
        <v>48869.386</v>
      </c>
      <c r="E21" s="50">
        <f t="shared" si="0"/>
        <v>64542.43</v>
      </c>
      <c r="F21" s="50">
        <f t="shared" si="0"/>
        <v>48810.056</v>
      </c>
      <c r="G21" s="50">
        <f t="shared" si="0"/>
        <v>9059.31</v>
      </c>
      <c r="H21" s="50">
        <f t="shared" si="0"/>
        <v>1674.345</v>
      </c>
      <c r="I21" s="54">
        <v>39342.41</v>
      </c>
      <c r="J21" s="54">
        <v>32974.841</v>
      </c>
      <c r="K21" s="54">
        <v>12059.31</v>
      </c>
      <c r="L21" s="54">
        <v>2381</v>
      </c>
      <c r="M21" s="54">
        <v>0</v>
      </c>
      <c r="N21" s="54">
        <v>0</v>
      </c>
      <c r="O21" s="54">
        <v>0</v>
      </c>
      <c r="P21" s="54">
        <v>0</v>
      </c>
      <c r="Q21" s="54">
        <v>0</v>
      </c>
      <c r="R21" s="54">
        <v>0</v>
      </c>
      <c r="S21" s="54">
        <v>0</v>
      </c>
      <c r="T21" s="54">
        <v>0</v>
      </c>
      <c r="U21" s="55">
        <v>300.02</v>
      </c>
      <c r="V21" s="55">
        <v>300</v>
      </c>
      <c r="W21" s="55">
        <v>-3000</v>
      </c>
      <c r="X21" s="55">
        <v>-706.655</v>
      </c>
      <c r="Y21" s="55">
        <v>0</v>
      </c>
      <c r="Z21" s="55">
        <v>0</v>
      </c>
      <c r="AA21" s="55">
        <v>0</v>
      </c>
      <c r="AB21" s="55">
        <v>0</v>
      </c>
      <c r="AC21" s="55">
        <v>0</v>
      </c>
      <c r="AD21" s="55">
        <v>0</v>
      </c>
      <c r="AE21" s="55">
        <v>0</v>
      </c>
      <c r="AF21" s="55">
        <v>0</v>
      </c>
      <c r="AG21" s="55">
        <v>0</v>
      </c>
      <c r="AH21" s="55">
        <v>0</v>
      </c>
      <c r="AI21" s="55">
        <v>0</v>
      </c>
      <c r="AJ21" s="55">
        <v>0</v>
      </c>
      <c r="AK21" s="55">
        <v>0</v>
      </c>
      <c r="AL21" s="55">
        <v>0</v>
      </c>
      <c r="AM21" s="55">
        <v>0</v>
      </c>
      <c r="AN21" s="55">
        <v>0</v>
      </c>
      <c r="AO21" s="55">
        <v>14400</v>
      </c>
      <c r="AP21" s="55">
        <v>12920.2</v>
      </c>
      <c r="AQ21" s="55">
        <v>0</v>
      </c>
      <c r="AR21" s="55">
        <v>0</v>
      </c>
      <c r="AS21" s="55">
        <v>1500</v>
      </c>
      <c r="AT21" s="55">
        <v>1000</v>
      </c>
      <c r="AU21" s="55">
        <v>0</v>
      </c>
      <c r="AV21" s="55">
        <v>0</v>
      </c>
      <c r="AW21" s="55">
        <v>9000</v>
      </c>
      <c r="AX21" s="55">
        <v>1615.015</v>
      </c>
      <c r="AY21" s="55">
        <v>0</v>
      </c>
      <c r="AZ21" s="55">
        <v>0</v>
      </c>
    </row>
    <row r="22" spans="1:52" s="16" customFormat="1" ht="11.25" customHeight="1">
      <c r="A22" s="47">
        <v>14</v>
      </c>
      <c r="B22" s="1" t="s">
        <v>27</v>
      </c>
      <c r="C22" s="38">
        <f t="shared" si="1"/>
        <v>75431.68</v>
      </c>
      <c r="D22" s="38">
        <f t="shared" si="1"/>
        <v>40186.488</v>
      </c>
      <c r="E22" s="50">
        <f t="shared" si="0"/>
        <v>48807.36</v>
      </c>
      <c r="F22" s="50">
        <f t="shared" si="0"/>
        <v>31375.593</v>
      </c>
      <c r="G22" s="50">
        <f t="shared" si="0"/>
        <v>29645.420000000002</v>
      </c>
      <c r="H22" s="50">
        <f t="shared" si="0"/>
        <v>8810.895</v>
      </c>
      <c r="I22" s="54">
        <v>25496.8</v>
      </c>
      <c r="J22" s="54">
        <v>22875.193</v>
      </c>
      <c r="K22" s="54">
        <v>10050</v>
      </c>
      <c r="L22" s="54">
        <v>0</v>
      </c>
      <c r="M22" s="54">
        <v>0</v>
      </c>
      <c r="N22" s="54">
        <v>0</v>
      </c>
      <c r="O22" s="54">
        <v>0</v>
      </c>
      <c r="P22" s="54">
        <v>0</v>
      </c>
      <c r="Q22" s="54">
        <v>0</v>
      </c>
      <c r="R22" s="54">
        <v>0</v>
      </c>
      <c r="S22" s="54">
        <v>0</v>
      </c>
      <c r="T22" s="54">
        <v>0</v>
      </c>
      <c r="U22" s="55">
        <v>10799.53</v>
      </c>
      <c r="V22" s="55">
        <v>600</v>
      </c>
      <c r="W22" s="55">
        <v>7445.4</v>
      </c>
      <c r="X22" s="55">
        <v>2710.895</v>
      </c>
      <c r="Y22" s="55">
        <v>500</v>
      </c>
      <c r="Z22" s="55">
        <v>0</v>
      </c>
      <c r="AA22" s="55">
        <v>0</v>
      </c>
      <c r="AB22" s="55">
        <v>0</v>
      </c>
      <c r="AC22" s="55">
        <v>1150</v>
      </c>
      <c r="AD22" s="55">
        <v>960</v>
      </c>
      <c r="AE22" s="55">
        <v>12150.02</v>
      </c>
      <c r="AF22" s="55">
        <v>6100</v>
      </c>
      <c r="AG22" s="55">
        <v>0</v>
      </c>
      <c r="AH22" s="55">
        <v>0</v>
      </c>
      <c r="AI22" s="55">
        <v>0</v>
      </c>
      <c r="AJ22" s="55">
        <v>0</v>
      </c>
      <c r="AK22" s="55">
        <v>1521.01</v>
      </c>
      <c r="AL22" s="55">
        <v>996.5</v>
      </c>
      <c r="AM22" s="55">
        <v>0</v>
      </c>
      <c r="AN22" s="55">
        <v>0</v>
      </c>
      <c r="AO22" s="55">
        <v>5318.92</v>
      </c>
      <c r="AP22" s="55">
        <v>4943.9</v>
      </c>
      <c r="AQ22" s="55">
        <v>0</v>
      </c>
      <c r="AR22" s="55">
        <v>0</v>
      </c>
      <c r="AS22" s="55">
        <v>1000</v>
      </c>
      <c r="AT22" s="55">
        <v>1000</v>
      </c>
      <c r="AU22" s="55">
        <v>0</v>
      </c>
      <c r="AV22" s="55">
        <v>0</v>
      </c>
      <c r="AW22" s="55">
        <v>3021.1</v>
      </c>
      <c r="AX22" s="55">
        <v>0</v>
      </c>
      <c r="AY22" s="55">
        <v>0</v>
      </c>
      <c r="AZ22" s="55">
        <v>0</v>
      </c>
    </row>
    <row r="23" spans="1:52" s="16" customFormat="1" ht="11.25" customHeight="1">
      <c r="A23" s="47">
        <v>15</v>
      </c>
      <c r="B23" s="1" t="s">
        <v>28</v>
      </c>
      <c r="C23" s="38">
        <f t="shared" si="1"/>
        <v>16137.400000000001</v>
      </c>
      <c r="D23" s="38">
        <f t="shared" si="1"/>
        <v>7179.017</v>
      </c>
      <c r="E23" s="50">
        <f t="shared" si="0"/>
        <v>11057.9</v>
      </c>
      <c r="F23" s="50">
        <f t="shared" si="0"/>
        <v>8559.017</v>
      </c>
      <c r="G23" s="50">
        <f t="shared" si="0"/>
        <v>5679.5</v>
      </c>
      <c r="H23" s="50">
        <f t="shared" si="0"/>
        <v>-1380</v>
      </c>
      <c r="I23" s="54">
        <v>10107.9</v>
      </c>
      <c r="J23" s="54">
        <v>8259.017</v>
      </c>
      <c r="K23" s="54">
        <v>1050.1</v>
      </c>
      <c r="L23" s="54">
        <v>0</v>
      </c>
      <c r="M23" s="54">
        <v>0</v>
      </c>
      <c r="N23" s="54">
        <v>0</v>
      </c>
      <c r="O23" s="54">
        <v>0</v>
      </c>
      <c r="P23" s="54">
        <v>0</v>
      </c>
      <c r="Q23" s="54">
        <v>0</v>
      </c>
      <c r="R23" s="54">
        <v>0</v>
      </c>
      <c r="S23" s="54">
        <v>0</v>
      </c>
      <c r="T23" s="54">
        <v>0</v>
      </c>
      <c r="U23" s="55">
        <v>300</v>
      </c>
      <c r="V23" s="55">
        <v>300</v>
      </c>
      <c r="W23" s="55">
        <v>4629.4</v>
      </c>
      <c r="X23" s="55">
        <v>-1380</v>
      </c>
      <c r="Y23" s="55">
        <v>50</v>
      </c>
      <c r="Z23" s="55">
        <v>0</v>
      </c>
      <c r="AA23" s="55">
        <v>0</v>
      </c>
      <c r="AB23" s="55">
        <v>0</v>
      </c>
      <c r="AC23" s="55">
        <v>0</v>
      </c>
      <c r="AD23" s="55">
        <v>0</v>
      </c>
      <c r="AE23" s="55">
        <v>0</v>
      </c>
      <c r="AF23" s="55">
        <v>0</v>
      </c>
      <c r="AG23" s="55">
        <v>0</v>
      </c>
      <c r="AH23" s="55">
        <v>0</v>
      </c>
      <c r="AI23" s="55">
        <v>0</v>
      </c>
      <c r="AJ23" s="55">
        <v>0</v>
      </c>
      <c r="AK23" s="55">
        <v>0</v>
      </c>
      <c r="AL23" s="55">
        <v>0</v>
      </c>
      <c r="AM23" s="55">
        <v>0</v>
      </c>
      <c r="AN23" s="55">
        <v>0</v>
      </c>
      <c r="AO23" s="55">
        <v>0</v>
      </c>
      <c r="AP23" s="55">
        <v>0</v>
      </c>
      <c r="AQ23" s="55">
        <v>0</v>
      </c>
      <c r="AR23" s="55">
        <v>0</v>
      </c>
      <c r="AS23" s="55">
        <v>0</v>
      </c>
      <c r="AT23" s="55">
        <v>0</v>
      </c>
      <c r="AU23" s="55">
        <v>0</v>
      </c>
      <c r="AV23" s="55">
        <v>0</v>
      </c>
      <c r="AW23" s="55">
        <v>600</v>
      </c>
      <c r="AX23" s="55">
        <v>0</v>
      </c>
      <c r="AY23" s="55">
        <v>0</v>
      </c>
      <c r="AZ23" s="55">
        <v>0</v>
      </c>
    </row>
    <row r="24" spans="1:52" s="16" customFormat="1" ht="11.25" customHeight="1">
      <c r="A24" s="47">
        <v>16</v>
      </c>
      <c r="B24" s="1" t="s">
        <v>29</v>
      </c>
      <c r="C24" s="38">
        <f t="shared" si="1"/>
        <v>15109.260000000002</v>
      </c>
      <c r="D24" s="38">
        <f t="shared" si="1"/>
        <v>13703.37</v>
      </c>
      <c r="E24" s="50">
        <f t="shared" si="0"/>
        <v>14922.050000000001</v>
      </c>
      <c r="F24" s="50">
        <f t="shared" si="0"/>
        <v>13952.67</v>
      </c>
      <c r="G24" s="50">
        <f t="shared" si="0"/>
        <v>1187.21</v>
      </c>
      <c r="H24" s="50">
        <f t="shared" si="0"/>
        <v>150.70000000000005</v>
      </c>
      <c r="I24" s="54">
        <v>10637.01</v>
      </c>
      <c r="J24" s="54">
        <v>10339.27</v>
      </c>
      <c r="K24" s="54">
        <v>400</v>
      </c>
      <c r="L24" s="54">
        <v>0</v>
      </c>
      <c r="M24" s="54">
        <v>0</v>
      </c>
      <c r="N24" s="54">
        <v>0</v>
      </c>
      <c r="O24" s="54">
        <v>0</v>
      </c>
      <c r="P24" s="54">
        <v>0</v>
      </c>
      <c r="Q24" s="54">
        <v>0</v>
      </c>
      <c r="R24" s="54">
        <v>0</v>
      </c>
      <c r="S24" s="54">
        <v>0</v>
      </c>
      <c r="T24" s="54">
        <v>0</v>
      </c>
      <c r="U24" s="55">
        <v>300.02</v>
      </c>
      <c r="V24" s="55">
        <v>300</v>
      </c>
      <c r="W24" s="55">
        <v>-400</v>
      </c>
      <c r="X24" s="55">
        <v>-1036.5</v>
      </c>
      <c r="Y24" s="55">
        <v>200.01</v>
      </c>
      <c r="Z24" s="55">
        <v>200</v>
      </c>
      <c r="AA24" s="55">
        <v>0</v>
      </c>
      <c r="AB24" s="55">
        <v>0</v>
      </c>
      <c r="AC24" s="55">
        <v>1634</v>
      </c>
      <c r="AD24" s="55">
        <v>1573.4</v>
      </c>
      <c r="AE24" s="55">
        <v>0</v>
      </c>
      <c r="AF24" s="55">
        <v>0</v>
      </c>
      <c r="AG24" s="55">
        <v>0</v>
      </c>
      <c r="AH24" s="55">
        <v>0</v>
      </c>
      <c r="AI24" s="55">
        <v>0</v>
      </c>
      <c r="AJ24" s="55">
        <v>0</v>
      </c>
      <c r="AK24" s="55">
        <v>0</v>
      </c>
      <c r="AL24" s="55">
        <v>0</v>
      </c>
      <c r="AM24" s="55">
        <v>1187.21</v>
      </c>
      <c r="AN24" s="55">
        <v>1187.2</v>
      </c>
      <c r="AO24" s="55">
        <v>800.01</v>
      </c>
      <c r="AP24" s="55">
        <v>800</v>
      </c>
      <c r="AQ24" s="55">
        <v>0</v>
      </c>
      <c r="AR24" s="55">
        <v>0</v>
      </c>
      <c r="AS24" s="55">
        <v>351</v>
      </c>
      <c r="AT24" s="55">
        <v>340</v>
      </c>
      <c r="AU24" s="55">
        <v>0</v>
      </c>
      <c r="AV24" s="55">
        <v>0</v>
      </c>
      <c r="AW24" s="55">
        <v>1000</v>
      </c>
      <c r="AX24" s="55">
        <v>400</v>
      </c>
      <c r="AY24" s="55">
        <v>0</v>
      </c>
      <c r="AZ24" s="55">
        <v>0</v>
      </c>
    </row>
    <row r="25" spans="1:52" s="16" customFormat="1" ht="11.25" customHeight="1">
      <c r="A25" s="47">
        <v>17</v>
      </c>
      <c r="B25" s="1" t="s">
        <v>30</v>
      </c>
      <c r="C25" s="38">
        <f t="shared" si="1"/>
        <v>20395.710000000003</v>
      </c>
      <c r="D25" s="38">
        <f t="shared" si="1"/>
        <v>18016.739999999998</v>
      </c>
      <c r="E25" s="50">
        <f t="shared" si="0"/>
        <v>20394.510000000002</v>
      </c>
      <c r="F25" s="50">
        <f t="shared" si="0"/>
        <v>18016.739999999998</v>
      </c>
      <c r="G25" s="50">
        <f t="shared" si="0"/>
        <v>1501.2</v>
      </c>
      <c r="H25" s="50">
        <f t="shared" si="0"/>
        <v>0</v>
      </c>
      <c r="I25" s="54">
        <v>15414.51</v>
      </c>
      <c r="J25" s="54">
        <v>15036.74</v>
      </c>
      <c r="K25" s="54">
        <v>1501.2</v>
      </c>
      <c r="L25" s="54">
        <v>0</v>
      </c>
      <c r="M25" s="54">
        <v>0</v>
      </c>
      <c r="N25" s="54">
        <v>0</v>
      </c>
      <c r="O25" s="54">
        <v>0</v>
      </c>
      <c r="P25" s="54">
        <v>0</v>
      </c>
      <c r="Q25" s="54">
        <v>0</v>
      </c>
      <c r="R25" s="54">
        <v>0</v>
      </c>
      <c r="S25" s="54">
        <v>0</v>
      </c>
      <c r="T25" s="54">
        <v>0</v>
      </c>
      <c r="U25" s="55">
        <v>2600</v>
      </c>
      <c r="V25" s="55">
        <v>2100</v>
      </c>
      <c r="W25" s="55">
        <v>-500</v>
      </c>
      <c r="X25" s="55">
        <v>0</v>
      </c>
      <c r="Y25" s="55">
        <v>0</v>
      </c>
      <c r="Z25" s="55">
        <v>0</v>
      </c>
      <c r="AA25" s="55">
        <v>0</v>
      </c>
      <c r="AB25" s="55">
        <v>0</v>
      </c>
      <c r="AC25" s="55">
        <v>0</v>
      </c>
      <c r="AD25" s="55">
        <v>0</v>
      </c>
      <c r="AE25" s="55">
        <v>0</v>
      </c>
      <c r="AF25" s="55">
        <v>0</v>
      </c>
      <c r="AG25" s="55">
        <v>0</v>
      </c>
      <c r="AH25" s="55">
        <v>0</v>
      </c>
      <c r="AI25" s="55">
        <v>0</v>
      </c>
      <c r="AJ25" s="55">
        <v>0</v>
      </c>
      <c r="AK25" s="55">
        <v>0</v>
      </c>
      <c r="AL25" s="55">
        <v>0</v>
      </c>
      <c r="AM25" s="55">
        <v>500</v>
      </c>
      <c r="AN25" s="55">
        <v>0</v>
      </c>
      <c r="AO25" s="55">
        <v>0</v>
      </c>
      <c r="AP25" s="55">
        <v>0</v>
      </c>
      <c r="AQ25" s="55">
        <v>0</v>
      </c>
      <c r="AR25" s="55">
        <v>0</v>
      </c>
      <c r="AS25" s="55">
        <v>880</v>
      </c>
      <c r="AT25" s="55">
        <v>880</v>
      </c>
      <c r="AU25" s="55">
        <v>0</v>
      </c>
      <c r="AV25" s="55">
        <v>0</v>
      </c>
      <c r="AW25" s="55">
        <v>1500</v>
      </c>
      <c r="AX25" s="55">
        <v>0</v>
      </c>
      <c r="AY25" s="55">
        <v>0</v>
      </c>
      <c r="AZ25" s="55">
        <v>0</v>
      </c>
    </row>
    <row r="26" spans="1:52" s="16" customFormat="1" ht="11.25" customHeight="1">
      <c r="A26" s="47">
        <v>18</v>
      </c>
      <c r="B26" s="1" t="s">
        <v>31</v>
      </c>
      <c r="C26" s="38">
        <f t="shared" si="1"/>
        <v>27965.38</v>
      </c>
      <c r="D26" s="38">
        <f t="shared" si="1"/>
        <v>24689.424</v>
      </c>
      <c r="E26" s="50">
        <f t="shared" si="0"/>
        <v>22910.88</v>
      </c>
      <c r="F26" s="50">
        <f t="shared" si="0"/>
        <v>19689.424</v>
      </c>
      <c r="G26" s="50">
        <f t="shared" si="0"/>
        <v>9654.5</v>
      </c>
      <c r="H26" s="50">
        <f t="shared" si="0"/>
        <v>9654.5</v>
      </c>
      <c r="I26" s="54">
        <v>15491.03</v>
      </c>
      <c r="J26" s="54">
        <v>13354.924</v>
      </c>
      <c r="K26" s="54">
        <v>0</v>
      </c>
      <c r="L26" s="54">
        <v>0</v>
      </c>
      <c r="M26" s="54">
        <v>0</v>
      </c>
      <c r="N26" s="54">
        <v>0</v>
      </c>
      <c r="O26" s="54">
        <v>0</v>
      </c>
      <c r="P26" s="54">
        <v>0</v>
      </c>
      <c r="Q26" s="54">
        <v>0</v>
      </c>
      <c r="R26" s="54">
        <v>0</v>
      </c>
      <c r="S26" s="54">
        <v>0</v>
      </c>
      <c r="T26" s="54">
        <v>0</v>
      </c>
      <c r="U26" s="55">
        <v>300.02</v>
      </c>
      <c r="V26" s="55">
        <v>300</v>
      </c>
      <c r="W26" s="55">
        <v>0</v>
      </c>
      <c r="X26" s="55">
        <v>0</v>
      </c>
      <c r="Y26" s="55">
        <v>0</v>
      </c>
      <c r="Z26" s="55">
        <v>0</v>
      </c>
      <c r="AA26" s="55">
        <v>0</v>
      </c>
      <c r="AB26" s="55">
        <v>0</v>
      </c>
      <c r="AC26" s="55">
        <v>2219.82</v>
      </c>
      <c r="AD26" s="55">
        <v>1080</v>
      </c>
      <c r="AE26" s="55">
        <v>0</v>
      </c>
      <c r="AF26" s="55">
        <v>0</v>
      </c>
      <c r="AG26" s="55">
        <v>0</v>
      </c>
      <c r="AH26" s="55">
        <v>0</v>
      </c>
      <c r="AI26" s="55">
        <v>0</v>
      </c>
      <c r="AJ26" s="55">
        <v>0</v>
      </c>
      <c r="AK26" s="55">
        <v>0</v>
      </c>
      <c r="AL26" s="55">
        <v>0</v>
      </c>
      <c r="AM26" s="55">
        <v>9654.5</v>
      </c>
      <c r="AN26" s="55">
        <v>9654.5</v>
      </c>
      <c r="AO26" s="55">
        <v>0</v>
      </c>
      <c r="AP26" s="55">
        <v>0</v>
      </c>
      <c r="AQ26" s="55">
        <v>0</v>
      </c>
      <c r="AR26" s="55">
        <v>0</v>
      </c>
      <c r="AS26" s="55">
        <v>300.01</v>
      </c>
      <c r="AT26" s="55">
        <v>300</v>
      </c>
      <c r="AU26" s="55">
        <v>0</v>
      </c>
      <c r="AV26" s="55">
        <v>0</v>
      </c>
      <c r="AW26" s="55">
        <v>4600</v>
      </c>
      <c r="AX26" s="55">
        <v>4654.5</v>
      </c>
      <c r="AY26" s="55">
        <v>0</v>
      </c>
      <c r="AZ26" s="55">
        <v>0</v>
      </c>
    </row>
    <row r="27" spans="1:52" s="16" customFormat="1" ht="11.25" customHeight="1">
      <c r="A27" s="47">
        <v>19</v>
      </c>
      <c r="B27" s="1" t="s">
        <v>32</v>
      </c>
      <c r="C27" s="38">
        <f t="shared" si="1"/>
        <v>65847.11</v>
      </c>
      <c r="D27" s="38">
        <f t="shared" si="1"/>
        <v>61189.498999999996</v>
      </c>
      <c r="E27" s="50">
        <f t="shared" si="0"/>
        <v>62428</v>
      </c>
      <c r="F27" s="50">
        <f t="shared" si="0"/>
        <v>57883.483</v>
      </c>
      <c r="G27" s="50">
        <f t="shared" si="0"/>
        <v>7419.110000000001</v>
      </c>
      <c r="H27" s="50">
        <f t="shared" si="0"/>
        <v>4506.016</v>
      </c>
      <c r="I27" s="54">
        <v>28811.9</v>
      </c>
      <c r="J27" s="54">
        <v>27375.583</v>
      </c>
      <c r="K27" s="54">
        <v>6419.1</v>
      </c>
      <c r="L27" s="54">
        <v>2320.016</v>
      </c>
      <c r="M27" s="54">
        <v>0</v>
      </c>
      <c r="N27" s="54">
        <v>0</v>
      </c>
      <c r="O27" s="54">
        <v>0</v>
      </c>
      <c r="P27" s="54">
        <v>0</v>
      </c>
      <c r="Q27" s="54">
        <v>0</v>
      </c>
      <c r="R27" s="54">
        <v>0</v>
      </c>
      <c r="S27" s="54">
        <v>0</v>
      </c>
      <c r="T27" s="54">
        <v>0</v>
      </c>
      <c r="U27" s="55">
        <v>600</v>
      </c>
      <c r="V27" s="55">
        <v>300</v>
      </c>
      <c r="W27" s="55">
        <v>-1999.99</v>
      </c>
      <c r="X27" s="55">
        <v>-814</v>
      </c>
      <c r="Y27" s="55">
        <v>720</v>
      </c>
      <c r="Z27" s="55">
        <v>720</v>
      </c>
      <c r="AA27" s="55">
        <v>0</v>
      </c>
      <c r="AB27" s="55">
        <v>0</v>
      </c>
      <c r="AC27" s="55">
        <v>0</v>
      </c>
      <c r="AD27" s="55">
        <v>0</v>
      </c>
      <c r="AE27" s="55">
        <v>3000</v>
      </c>
      <c r="AF27" s="55">
        <v>3000</v>
      </c>
      <c r="AG27" s="55">
        <v>0</v>
      </c>
      <c r="AH27" s="55">
        <v>0</v>
      </c>
      <c r="AI27" s="55">
        <v>0</v>
      </c>
      <c r="AJ27" s="55">
        <v>0</v>
      </c>
      <c r="AK27" s="55">
        <v>0</v>
      </c>
      <c r="AL27" s="55">
        <v>0</v>
      </c>
      <c r="AM27" s="55">
        <v>0</v>
      </c>
      <c r="AN27" s="55">
        <v>0</v>
      </c>
      <c r="AO27" s="55">
        <v>26296.1</v>
      </c>
      <c r="AP27" s="55">
        <v>26287.9</v>
      </c>
      <c r="AQ27" s="55">
        <v>0</v>
      </c>
      <c r="AR27" s="55">
        <v>0</v>
      </c>
      <c r="AS27" s="55">
        <v>2000</v>
      </c>
      <c r="AT27" s="55">
        <v>2000</v>
      </c>
      <c r="AU27" s="55">
        <v>0</v>
      </c>
      <c r="AV27" s="55">
        <v>0</v>
      </c>
      <c r="AW27" s="55">
        <v>4000</v>
      </c>
      <c r="AX27" s="55">
        <v>1200</v>
      </c>
      <c r="AY27" s="55">
        <v>0</v>
      </c>
      <c r="AZ27" s="55">
        <v>0</v>
      </c>
    </row>
    <row r="28" spans="1:52" s="16" customFormat="1" ht="11.25" customHeight="1">
      <c r="A28" s="47">
        <v>20</v>
      </c>
      <c r="B28" s="1" t="s">
        <v>33</v>
      </c>
      <c r="C28" s="38">
        <f t="shared" si="1"/>
        <v>21279.31</v>
      </c>
      <c r="D28" s="38">
        <f t="shared" si="1"/>
        <v>18408.211</v>
      </c>
      <c r="E28" s="50">
        <f t="shared" si="0"/>
        <v>16023.11</v>
      </c>
      <c r="F28" s="50">
        <f t="shared" si="0"/>
        <v>14153.904</v>
      </c>
      <c r="G28" s="50">
        <f t="shared" si="0"/>
        <v>6256.2</v>
      </c>
      <c r="H28" s="50">
        <f t="shared" si="0"/>
        <v>4254.307</v>
      </c>
      <c r="I28" s="54">
        <v>12423.11</v>
      </c>
      <c r="J28" s="54">
        <v>11573.904</v>
      </c>
      <c r="K28" s="54">
        <v>4256.2</v>
      </c>
      <c r="L28" s="54">
        <v>4256</v>
      </c>
      <c r="M28" s="54">
        <v>0</v>
      </c>
      <c r="N28" s="54">
        <v>0</v>
      </c>
      <c r="O28" s="54">
        <v>0</v>
      </c>
      <c r="P28" s="54">
        <v>0</v>
      </c>
      <c r="Q28" s="54">
        <v>0</v>
      </c>
      <c r="R28" s="54">
        <v>0</v>
      </c>
      <c r="S28" s="54">
        <v>0</v>
      </c>
      <c r="T28" s="54">
        <v>0</v>
      </c>
      <c r="U28" s="55">
        <v>300</v>
      </c>
      <c r="V28" s="55">
        <v>300</v>
      </c>
      <c r="W28" s="55">
        <v>2000</v>
      </c>
      <c r="X28" s="55">
        <v>-1.693</v>
      </c>
      <c r="Y28" s="55">
        <v>200</v>
      </c>
      <c r="Z28" s="55">
        <v>200</v>
      </c>
      <c r="AA28" s="55">
        <v>0</v>
      </c>
      <c r="AB28" s="55">
        <v>0</v>
      </c>
      <c r="AC28" s="55">
        <v>0</v>
      </c>
      <c r="AD28" s="55">
        <v>0</v>
      </c>
      <c r="AE28" s="55">
        <v>0</v>
      </c>
      <c r="AF28" s="55">
        <v>0</v>
      </c>
      <c r="AG28" s="55">
        <v>0</v>
      </c>
      <c r="AH28" s="55">
        <v>0</v>
      </c>
      <c r="AI28" s="55">
        <v>0</v>
      </c>
      <c r="AJ28" s="55">
        <v>0</v>
      </c>
      <c r="AK28" s="55">
        <v>100</v>
      </c>
      <c r="AL28" s="55">
        <v>100</v>
      </c>
      <c r="AM28" s="55">
        <v>0</v>
      </c>
      <c r="AN28" s="55">
        <v>0</v>
      </c>
      <c r="AO28" s="55">
        <v>800</v>
      </c>
      <c r="AP28" s="55">
        <v>780</v>
      </c>
      <c r="AQ28" s="55">
        <v>0</v>
      </c>
      <c r="AR28" s="55">
        <v>0</v>
      </c>
      <c r="AS28" s="55">
        <v>1200</v>
      </c>
      <c r="AT28" s="55">
        <v>1200</v>
      </c>
      <c r="AU28" s="55">
        <v>0</v>
      </c>
      <c r="AV28" s="55">
        <v>0</v>
      </c>
      <c r="AW28" s="55">
        <v>1000</v>
      </c>
      <c r="AX28" s="55">
        <v>0</v>
      </c>
      <c r="AY28" s="55">
        <v>0</v>
      </c>
      <c r="AZ28" s="55">
        <v>0</v>
      </c>
    </row>
    <row r="29" spans="1:52" s="16" customFormat="1" ht="11.25" customHeight="1">
      <c r="A29" s="47">
        <v>21</v>
      </c>
      <c r="B29" s="1" t="s">
        <v>34</v>
      </c>
      <c r="C29" s="38">
        <f t="shared" si="1"/>
        <v>75908.32</v>
      </c>
      <c r="D29" s="38">
        <f t="shared" si="1"/>
        <v>63021.759999999995</v>
      </c>
      <c r="E29" s="50">
        <f t="shared" si="0"/>
        <v>50805.62</v>
      </c>
      <c r="F29" s="50">
        <f t="shared" si="0"/>
        <v>41840.878</v>
      </c>
      <c r="G29" s="50">
        <f t="shared" si="0"/>
        <v>28602.71</v>
      </c>
      <c r="H29" s="50">
        <f t="shared" si="0"/>
        <v>21180.881999999998</v>
      </c>
      <c r="I29" s="54">
        <v>37805.61</v>
      </c>
      <c r="J29" s="54">
        <v>33575.678</v>
      </c>
      <c r="K29" s="54">
        <v>9513.9</v>
      </c>
      <c r="L29" s="54">
        <v>2718.9</v>
      </c>
      <c r="M29" s="54">
        <v>0</v>
      </c>
      <c r="N29" s="54">
        <v>0</v>
      </c>
      <c r="O29" s="54">
        <v>0</v>
      </c>
      <c r="P29" s="54">
        <v>0</v>
      </c>
      <c r="Q29" s="54">
        <v>0</v>
      </c>
      <c r="R29" s="54">
        <v>0</v>
      </c>
      <c r="S29" s="54">
        <v>0</v>
      </c>
      <c r="T29" s="54">
        <v>0</v>
      </c>
      <c r="U29" s="55">
        <v>300</v>
      </c>
      <c r="V29" s="55">
        <v>300</v>
      </c>
      <c r="W29" s="55">
        <v>13500</v>
      </c>
      <c r="X29" s="55">
        <v>13068.018</v>
      </c>
      <c r="Y29" s="55">
        <v>2600</v>
      </c>
      <c r="Z29" s="55">
        <v>1785</v>
      </c>
      <c r="AA29" s="55">
        <v>1588.8</v>
      </c>
      <c r="AB29" s="55">
        <v>1588</v>
      </c>
      <c r="AC29" s="55">
        <v>300</v>
      </c>
      <c r="AD29" s="55">
        <v>0</v>
      </c>
      <c r="AE29" s="55">
        <v>2000</v>
      </c>
      <c r="AF29" s="55">
        <v>1805.964</v>
      </c>
      <c r="AG29" s="55">
        <v>0</v>
      </c>
      <c r="AH29" s="55">
        <v>0</v>
      </c>
      <c r="AI29" s="55">
        <v>0</v>
      </c>
      <c r="AJ29" s="55">
        <v>0</v>
      </c>
      <c r="AK29" s="55">
        <v>2500</v>
      </c>
      <c r="AL29" s="55">
        <v>2380.2</v>
      </c>
      <c r="AM29" s="55">
        <v>2000.01</v>
      </c>
      <c r="AN29" s="55">
        <v>2000</v>
      </c>
      <c r="AO29" s="55">
        <v>800</v>
      </c>
      <c r="AP29" s="55">
        <v>800</v>
      </c>
      <c r="AQ29" s="55">
        <v>0</v>
      </c>
      <c r="AR29" s="55">
        <v>0</v>
      </c>
      <c r="AS29" s="55">
        <v>3000</v>
      </c>
      <c r="AT29" s="55">
        <v>3000</v>
      </c>
      <c r="AU29" s="55">
        <v>0</v>
      </c>
      <c r="AV29" s="55">
        <v>0</v>
      </c>
      <c r="AW29" s="55">
        <v>3500.01</v>
      </c>
      <c r="AX29" s="55">
        <v>0</v>
      </c>
      <c r="AY29" s="55">
        <v>0</v>
      </c>
      <c r="AZ29" s="55">
        <v>0</v>
      </c>
    </row>
    <row r="30" spans="1:52" s="16" customFormat="1" ht="11.25" customHeight="1">
      <c r="A30" s="47">
        <v>22</v>
      </c>
      <c r="B30" s="1" t="s">
        <v>35</v>
      </c>
      <c r="C30" s="38">
        <f t="shared" si="1"/>
        <v>6978.1</v>
      </c>
      <c r="D30" s="38">
        <f t="shared" si="1"/>
        <v>3802.298</v>
      </c>
      <c r="E30" s="50">
        <f t="shared" si="0"/>
        <v>6978.1</v>
      </c>
      <c r="F30" s="50">
        <f t="shared" si="0"/>
        <v>4417.798</v>
      </c>
      <c r="G30" s="50">
        <f t="shared" si="0"/>
        <v>300</v>
      </c>
      <c r="H30" s="50">
        <f t="shared" si="0"/>
        <v>-615.5</v>
      </c>
      <c r="I30" s="54">
        <v>6458.1</v>
      </c>
      <c r="J30" s="54">
        <v>4417.798</v>
      </c>
      <c r="K30" s="54">
        <v>500</v>
      </c>
      <c r="L30" s="54">
        <v>0</v>
      </c>
      <c r="M30" s="54">
        <v>0</v>
      </c>
      <c r="N30" s="54">
        <v>0</v>
      </c>
      <c r="O30" s="54">
        <v>0</v>
      </c>
      <c r="P30" s="54">
        <v>0</v>
      </c>
      <c r="Q30" s="54">
        <v>0</v>
      </c>
      <c r="R30" s="54">
        <v>0</v>
      </c>
      <c r="S30" s="54">
        <v>0</v>
      </c>
      <c r="T30" s="54">
        <v>0</v>
      </c>
      <c r="U30" s="55">
        <v>0</v>
      </c>
      <c r="V30" s="55">
        <v>0</v>
      </c>
      <c r="W30" s="55">
        <v>-3800</v>
      </c>
      <c r="X30" s="55">
        <v>-615.5</v>
      </c>
      <c r="Y30" s="55">
        <v>0</v>
      </c>
      <c r="Z30" s="55">
        <v>0</v>
      </c>
      <c r="AA30" s="55">
        <v>0</v>
      </c>
      <c r="AB30" s="55">
        <v>0</v>
      </c>
      <c r="AC30" s="55">
        <v>0</v>
      </c>
      <c r="AD30" s="55">
        <v>0</v>
      </c>
      <c r="AE30" s="55">
        <v>0</v>
      </c>
      <c r="AF30" s="55">
        <v>0</v>
      </c>
      <c r="AG30" s="55">
        <v>0</v>
      </c>
      <c r="AH30" s="55">
        <v>0</v>
      </c>
      <c r="AI30" s="55">
        <v>0</v>
      </c>
      <c r="AJ30" s="55">
        <v>0</v>
      </c>
      <c r="AK30" s="55">
        <v>0</v>
      </c>
      <c r="AL30" s="55">
        <v>0</v>
      </c>
      <c r="AM30" s="55">
        <v>3600</v>
      </c>
      <c r="AN30" s="55">
        <v>0</v>
      </c>
      <c r="AO30" s="55">
        <v>100</v>
      </c>
      <c r="AP30" s="55">
        <v>0</v>
      </c>
      <c r="AQ30" s="55">
        <v>0</v>
      </c>
      <c r="AR30" s="55">
        <v>0</v>
      </c>
      <c r="AS30" s="55">
        <v>120</v>
      </c>
      <c r="AT30" s="55">
        <v>0</v>
      </c>
      <c r="AU30" s="55">
        <v>0</v>
      </c>
      <c r="AV30" s="55">
        <v>0</v>
      </c>
      <c r="AW30" s="55">
        <v>300</v>
      </c>
      <c r="AX30" s="55">
        <v>0</v>
      </c>
      <c r="AY30" s="55">
        <v>0</v>
      </c>
      <c r="AZ30" s="55">
        <v>0</v>
      </c>
    </row>
    <row r="31" spans="1:52" s="16" customFormat="1" ht="11.25" customHeight="1">
      <c r="A31" s="47">
        <v>23</v>
      </c>
      <c r="B31" s="1" t="s">
        <v>36</v>
      </c>
      <c r="C31" s="38">
        <f t="shared" si="1"/>
        <v>4572.1</v>
      </c>
      <c r="D31" s="38">
        <f t="shared" si="1"/>
        <v>4154.704</v>
      </c>
      <c r="E31" s="50">
        <f t="shared" si="0"/>
        <v>4120</v>
      </c>
      <c r="F31" s="50">
        <f t="shared" si="0"/>
        <v>3702.704</v>
      </c>
      <c r="G31" s="50">
        <f t="shared" si="0"/>
        <v>752.0999999999999</v>
      </c>
      <c r="H31" s="50">
        <f t="shared" si="0"/>
        <v>452</v>
      </c>
      <c r="I31" s="54">
        <v>3333.2</v>
      </c>
      <c r="J31" s="54">
        <v>3215.904</v>
      </c>
      <c r="K31" s="54">
        <v>0</v>
      </c>
      <c r="L31" s="54">
        <v>0</v>
      </c>
      <c r="M31" s="54">
        <v>0</v>
      </c>
      <c r="N31" s="54">
        <v>0</v>
      </c>
      <c r="O31" s="54">
        <v>0</v>
      </c>
      <c r="P31" s="54">
        <v>0</v>
      </c>
      <c r="Q31" s="54">
        <v>0</v>
      </c>
      <c r="R31" s="54">
        <v>0</v>
      </c>
      <c r="S31" s="54">
        <v>0</v>
      </c>
      <c r="T31" s="54">
        <v>0</v>
      </c>
      <c r="U31" s="55">
        <v>0</v>
      </c>
      <c r="V31" s="55">
        <v>0</v>
      </c>
      <c r="W31" s="55">
        <v>-300</v>
      </c>
      <c r="X31" s="55">
        <v>0</v>
      </c>
      <c r="Y31" s="55">
        <v>0</v>
      </c>
      <c r="Z31" s="55">
        <v>0</v>
      </c>
      <c r="AA31" s="55">
        <v>0</v>
      </c>
      <c r="AB31" s="55">
        <v>0</v>
      </c>
      <c r="AC31" s="55">
        <v>0</v>
      </c>
      <c r="AD31" s="55">
        <v>0</v>
      </c>
      <c r="AE31" s="55">
        <v>1052.1</v>
      </c>
      <c r="AF31" s="55">
        <v>452</v>
      </c>
      <c r="AG31" s="55">
        <v>0</v>
      </c>
      <c r="AH31" s="55">
        <v>0</v>
      </c>
      <c r="AI31" s="55">
        <v>0</v>
      </c>
      <c r="AJ31" s="55">
        <v>0</v>
      </c>
      <c r="AK31" s="55">
        <v>0</v>
      </c>
      <c r="AL31" s="55">
        <v>0</v>
      </c>
      <c r="AM31" s="55">
        <v>0</v>
      </c>
      <c r="AN31" s="55">
        <v>0</v>
      </c>
      <c r="AO31" s="55">
        <v>0</v>
      </c>
      <c r="AP31" s="55">
        <v>0</v>
      </c>
      <c r="AQ31" s="55">
        <v>0</v>
      </c>
      <c r="AR31" s="55">
        <v>0</v>
      </c>
      <c r="AS31" s="55">
        <v>486.8</v>
      </c>
      <c r="AT31" s="55">
        <v>486.8</v>
      </c>
      <c r="AU31" s="55">
        <v>0</v>
      </c>
      <c r="AV31" s="55">
        <v>0</v>
      </c>
      <c r="AW31" s="55">
        <v>300</v>
      </c>
      <c r="AX31" s="55">
        <v>0</v>
      </c>
      <c r="AY31" s="55">
        <v>0</v>
      </c>
      <c r="AZ31" s="55">
        <v>0</v>
      </c>
    </row>
    <row r="32" spans="1:52" s="16" customFormat="1" ht="11.25" customHeight="1">
      <c r="A32" s="47">
        <v>24</v>
      </c>
      <c r="B32" s="1" t="s">
        <v>37</v>
      </c>
      <c r="C32" s="38">
        <f t="shared" si="1"/>
        <v>6001.34</v>
      </c>
      <c r="D32" s="38">
        <f t="shared" si="1"/>
        <v>4133.512999999999</v>
      </c>
      <c r="E32" s="50">
        <f t="shared" si="0"/>
        <v>5972.33</v>
      </c>
      <c r="F32" s="50">
        <f t="shared" si="0"/>
        <v>4600.623</v>
      </c>
      <c r="G32" s="50">
        <f t="shared" si="0"/>
        <v>329.0100000000002</v>
      </c>
      <c r="H32" s="50">
        <f t="shared" si="0"/>
        <v>-467.1100000000006</v>
      </c>
      <c r="I32" s="54">
        <v>5672.33</v>
      </c>
      <c r="J32" s="54">
        <v>4600.623</v>
      </c>
      <c r="K32" s="54">
        <v>10829.01</v>
      </c>
      <c r="L32" s="54">
        <v>8636</v>
      </c>
      <c r="M32" s="54">
        <v>0</v>
      </c>
      <c r="N32" s="54">
        <v>0</v>
      </c>
      <c r="O32" s="54">
        <v>0</v>
      </c>
      <c r="P32" s="54">
        <v>0</v>
      </c>
      <c r="Q32" s="54">
        <v>0</v>
      </c>
      <c r="R32" s="54">
        <v>0</v>
      </c>
      <c r="S32" s="54">
        <v>0</v>
      </c>
      <c r="T32" s="54">
        <v>0</v>
      </c>
      <c r="U32" s="55">
        <v>0</v>
      </c>
      <c r="V32" s="55">
        <v>0</v>
      </c>
      <c r="W32" s="55">
        <v>-10500</v>
      </c>
      <c r="X32" s="55">
        <v>-9103.11</v>
      </c>
      <c r="Y32" s="55">
        <v>0</v>
      </c>
      <c r="Z32" s="55">
        <v>0</v>
      </c>
      <c r="AA32" s="55">
        <v>0</v>
      </c>
      <c r="AB32" s="55">
        <v>0</v>
      </c>
      <c r="AC32" s="55">
        <v>0</v>
      </c>
      <c r="AD32" s="55">
        <v>0</v>
      </c>
      <c r="AE32" s="55">
        <v>0</v>
      </c>
      <c r="AF32" s="55">
        <v>0</v>
      </c>
      <c r="AG32" s="55">
        <v>0</v>
      </c>
      <c r="AH32" s="55">
        <v>0</v>
      </c>
      <c r="AI32" s="55">
        <v>0</v>
      </c>
      <c r="AJ32" s="55">
        <v>0</v>
      </c>
      <c r="AK32" s="55">
        <v>0</v>
      </c>
      <c r="AL32" s="55">
        <v>0</v>
      </c>
      <c r="AM32" s="55">
        <v>0</v>
      </c>
      <c r="AN32" s="55">
        <v>0</v>
      </c>
      <c r="AO32" s="55">
        <v>0</v>
      </c>
      <c r="AP32" s="55">
        <v>0</v>
      </c>
      <c r="AQ32" s="55">
        <v>0</v>
      </c>
      <c r="AR32" s="55">
        <v>0</v>
      </c>
      <c r="AS32" s="55">
        <v>0</v>
      </c>
      <c r="AT32" s="55">
        <v>0</v>
      </c>
      <c r="AU32" s="55">
        <v>0</v>
      </c>
      <c r="AV32" s="55">
        <v>0</v>
      </c>
      <c r="AW32" s="55">
        <v>300</v>
      </c>
      <c r="AX32" s="55">
        <v>0</v>
      </c>
      <c r="AY32" s="55">
        <v>0</v>
      </c>
      <c r="AZ32" s="55">
        <v>0</v>
      </c>
    </row>
    <row r="33" spans="1:52" s="16" customFormat="1" ht="11.25" customHeight="1">
      <c r="A33" s="47">
        <v>25</v>
      </c>
      <c r="B33" s="1" t="s">
        <v>38</v>
      </c>
      <c r="C33" s="38">
        <f t="shared" si="1"/>
        <v>30942.800000000003</v>
      </c>
      <c r="D33" s="38">
        <f t="shared" si="1"/>
        <v>26587.723</v>
      </c>
      <c r="E33" s="50">
        <f t="shared" si="0"/>
        <v>24533.6</v>
      </c>
      <c r="F33" s="50">
        <f t="shared" si="0"/>
        <v>22495.599000000002</v>
      </c>
      <c r="G33" s="50">
        <f t="shared" si="0"/>
        <v>11309.2</v>
      </c>
      <c r="H33" s="50">
        <f t="shared" si="0"/>
        <v>8902.124</v>
      </c>
      <c r="I33" s="54">
        <v>15833.6</v>
      </c>
      <c r="J33" s="54">
        <v>14264.599</v>
      </c>
      <c r="K33" s="54">
        <v>500</v>
      </c>
      <c r="L33" s="54">
        <v>300</v>
      </c>
      <c r="M33" s="54">
        <v>0</v>
      </c>
      <c r="N33" s="54">
        <v>0</v>
      </c>
      <c r="O33" s="54">
        <v>0</v>
      </c>
      <c r="P33" s="54">
        <v>0</v>
      </c>
      <c r="Q33" s="54">
        <v>0</v>
      </c>
      <c r="R33" s="54">
        <v>0</v>
      </c>
      <c r="S33" s="54">
        <v>0</v>
      </c>
      <c r="T33" s="54">
        <v>0</v>
      </c>
      <c r="U33" s="55">
        <v>600</v>
      </c>
      <c r="V33" s="55">
        <v>300</v>
      </c>
      <c r="W33" s="55">
        <v>-4000</v>
      </c>
      <c r="X33" s="55">
        <v>-2097.876</v>
      </c>
      <c r="Y33" s="55">
        <v>0</v>
      </c>
      <c r="Z33" s="55">
        <v>0</v>
      </c>
      <c r="AA33" s="55">
        <v>0</v>
      </c>
      <c r="AB33" s="55">
        <v>0</v>
      </c>
      <c r="AC33" s="55">
        <v>0</v>
      </c>
      <c r="AD33" s="55">
        <v>0</v>
      </c>
      <c r="AE33" s="55">
        <v>0</v>
      </c>
      <c r="AF33" s="55">
        <v>0</v>
      </c>
      <c r="AG33" s="55">
        <v>700</v>
      </c>
      <c r="AH33" s="55">
        <v>700</v>
      </c>
      <c r="AI33" s="55">
        <v>0</v>
      </c>
      <c r="AJ33" s="55">
        <v>0</v>
      </c>
      <c r="AK33" s="55">
        <v>100</v>
      </c>
      <c r="AL33" s="55">
        <v>21</v>
      </c>
      <c r="AM33" s="55">
        <v>14809.2</v>
      </c>
      <c r="AN33" s="55">
        <v>10700</v>
      </c>
      <c r="AO33" s="55">
        <v>400</v>
      </c>
      <c r="AP33" s="55">
        <v>400</v>
      </c>
      <c r="AQ33" s="55">
        <v>0</v>
      </c>
      <c r="AR33" s="55">
        <v>0</v>
      </c>
      <c r="AS33" s="55">
        <v>2000</v>
      </c>
      <c r="AT33" s="55">
        <v>2000</v>
      </c>
      <c r="AU33" s="55">
        <v>0</v>
      </c>
      <c r="AV33" s="55">
        <v>0</v>
      </c>
      <c r="AW33" s="55">
        <v>4900</v>
      </c>
      <c r="AX33" s="55">
        <v>4810</v>
      </c>
      <c r="AY33" s="55">
        <v>0</v>
      </c>
      <c r="AZ33" s="55">
        <v>0</v>
      </c>
    </row>
    <row r="34" spans="1:52" s="16" customFormat="1" ht="11.25" customHeight="1">
      <c r="A34" s="47">
        <v>26</v>
      </c>
      <c r="B34" s="1" t="s">
        <v>39</v>
      </c>
      <c r="C34" s="38">
        <f t="shared" si="1"/>
        <v>52765.04</v>
      </c>
      <c r="D34" s="38">
        <f t="shared" si="1"/>
        <v>49011.295000000006</v>
      </c>
      <c r="E34" s="50">
        <f t="shared" si="0"/>
        <v>51875.13</v>
      </c>
      <c r="F34" s="50">
        <f t="shared" si="0"/>
        <v>48121.501000000004</v>
      </c>
      <c r="G34" s="50">
        <f t="shared" si="0"/>
        <v>4335.01</v>
      </c>
      <c r="H34" s="50">
        <f t="shared" si="0"/>
        <v>3114.794</v>
      </c>
      <c r="I34" s="54">
        <v>25681.7</v>
      </c>
      <c r="J34" s="54">
        <v>23964.401</v>
      </c>
      <c r="K34" s="54">
        <v>235.01</v>
      </c>
      <c r="L34" s="54">
        <v>235</v>
      </c>
      <c r="M34" s="54">
        <v>0</v>
      </c>
      <c r="N34" s="54">
        <v>0</v>
      </c>
      <c r="O34" s="54">
        <v>0</v>
      </c>
      <c r="P34" s="54">
        <v>0</v>
      </c>
      <c r="Q34" s="54">
        <v>0</v>
      </c>
      <c r="R34" s="54">
        <v>0</v>
      </c>
      <c r="S34" s="54">
        <v>0</v>
      </c>
      <c r="T34" s="54">
        <v>0</v>
      </c>
      <c r="U34" s="55">
        <v>5360.02</v>
      </c>
      <c r="V34" s="55">
        <v>5300</v>
      </c>
      <c r="W34" s="55">
        <v>0</v>
      </c>
      <c r="X34" s="55">
        <v>-1220.206</v>
      </c>
      <c r="Y34" s="55">
        <v>400</v>
      </c>
      <c r="Z34" s="55">
        <v>0</v>
      </c>
      <c r="AA34" s="55">
        <v>0</v>
      </c>
      <c r="AB34" s="55">
        <v>0</v>
      </c>
      <c r="AC34" s="55">
        <v>0</v>
      </c>
      <c r="AD34" s="55">
        <v>0</v>
      </c>
      <c r="AE34" s="55">
        <v>4100</v>
      </c>
      <c r="AF34" s="55">
        <v>4100</v>
      </c>
      <c r="AG34" s="55">
        <v>0</v>
      </c>
      <c r="AH34" s="55">
        <v>0</v>
      </c>
      <c r="AI34" s="55">
        <v>0</v>
      </c>
      <c r="AJ34" s="55">
        <v>0</v>
      </c>
      <c r="AK34" s="55">
        <v>300</v>
      </c>
      <c r="AL34" s="55">
        <v>300</v>
      </c>
      <c r="AM34" s="55">
        <v>0</v>
      </c>
      <c r="AN34" s="55">
        <v>0</v>
      </c>
      <c r="AO34" s="55">
        <v>15688.31</v>
      </c>
      <c r="AP34" s="55">
        <v>15332.1</v>
      </c>
      <c r="AQ34" s="55">
        <v>0</v>
      </c>
      <c r="AR34" s="55">
        <v>0</v>
      </c>
      <c r="AS34" s="55">
        <v>1000</v>
      </c>
      <c r="AT34" s="55">
        <v>1000</v>
      </c>
      <c r="AU34" s="55">
        <v>0</v>
      </c>
      <c r="AV34" s="55">
        <v>0</v>
      </c>
      <c r="AW34" s="55">
        <v>3445.1</v>
      </c>
      <c r="AX34" s="55">
        <v>2225</v>
      </c>
      <c r="AY34" s="55">
        <v>0</v>
      </c>
      <c r="AZ34" s="55">
        <v>0</v>
      </c>
    </row>
    <row r="35" spans="1:52" s="16" customFormat="1" ht="11.25" customHeight="1">
      <c r="A35" s="47">
        <v>27</v>
      </c>
      <c r="B35" s="1" t="s">
        <v>40</v>
      </c>
      <c r="C35" s="38">
        <f t="shared" si="1"/>
        <v>69273.11</v>
      </c>
      <c r="D35" s="38">
        <f t="shared" si="1"/>
        <v>29535.250999999997</v>
      </c>
      <c r="E35" s="50">
        <f t="shared" si="0"/>
        <v>41858.119999999995</v>
      </c>
      <c r="F35" s="50">
        <f t="shared" si="0"/>
        <v>26347.974</v>
      </c>
      <c r="G35" s="50">
        <f t="shared" si="0"/>
        <v>33533.100000000006</v>
      </c>
      <c r="H35" s="50">
        <f t="shared" si="0"/>
        <v>3187.277</v>
      </c>
      <c r="I35" s="54">
        <v>25700.01</v>
      </c>
      <c r="J35" s="54">
        <v>21429.974</v>
      </c>
      <c r="K35" s="54">
        <v>8050</v>
      </c>
      <c r="L35" s="54">
        <v>520</v>
      </c>
      <c r="M35" s="54">
        <v>0</v>
      </c>
      <c r="N35" s="54">
        <v>0</v>
      </c>
      <c r="O35" s="54">
        <v>0</v>
      </c>
      <c r="P35" s="54">
        <v>0</v>
      </c>
      <c r="Q35" s="54">
        <v>0</v>
      </c>
      <c r="R35" s="54">
        <v>0</v>
      </c>
      <c r="S35" s="54">
        <v>0</v>
      </c>
      <c r="T35" s="54">
        <v>0</v>
      </c>
      <c r="U35" s="55">
        <v>1200</v>
      </c>
      <c r="V35" s="55">
        <v>360</v>
      </c>
      <c r="W35" s="55">
        <v>-63585</v>
      </c>
      <c r="X35" s="55">
        <v>-5033.452</v>
      </c>
      <c r="Y35" s="55">
        <v>300</v>
      </c>
      <c r="Z35" s="55">
        <v>40</v>
      </c>
      <c r="AA35" s="55">
        <v>0</v>
      </c>
      <c r="AB35" s="55">
        <v>0</v>
      </c>
      <c r="AC35" s="55">
        <v>600</v>
      </c>
      <c r="AD35" s="55">
        <v>198</v>
      </c>
      <c r="AE35" s="55">
        <v>0</v>
      </c>
      <c r="AF35" s="55">
        <v>0</v>
      </c>
      <c r="AG35" s="55">
        <v>0</v>
      </c>
      <c r="AH35" s="55">
        <v>0</v>
      </c>
      <c r="AI35" s="55">
        <v>0</v>
      </c>
      <c r="AJ35" s="55">
        <v>0</v>
      </c>
      <c r="AK35" s="55">
        <v>3340</v>
      </c>
      <c r="AL35" s="55">
        <v>400</v>
      </c>
      <c r="AM35" s="55">
        <v>89068.1</v>
      </c>
      <c r="AN35" s="55">
        <v>7700.729</v>
      </c>
      <c r="AO35" s="55">
        <v>200</v>
      </c>
      <c r="AP35" s="55">
        <v>50</v>
      </c>
      <c r="AQ35" s="55">
        <v>0</v>
      </c>
      <c r="AR35" s="55">
        <v>0</v>
      </c>
      <c r="AS35" s="55">
        <v>4400</v>
      </c>
      <c r="AT35" s="55">
        <v>3870</v>
      </c>
      <c r="AU35" s="55">
        <v>0</v>
      </c>
      <c r="AV35" s="55">
        <v>0</v>
      </c>
      <c r="AW35" s="55">
        <v>6118.11</v>
      </c>
      <c r="AX35" s="55">
        <v>0</v>
      </c>
      <c r="AY35" s="55">
        <v>0</v>
      </c>
      <c r="AZ35" s="55">
        <v>0</v>
      </c>
    </row>
    <row r="36" spans="1:52" s="16" customFormat="1" ht="11.25" customHeight="1">
      <c r="A36" s="47">
        <v>28</v>
      </c>
      <c r="B36" s="1" t="s">
        <v>41</v>
      </c>
      <c r="C36" s="38">
        <f t="shared" si="1"/>
        <v>104314.38</v>
      </c>
      <c r="D36" s="38">
        <f t="shared" si="1"/>
        <v>94004.12599999999</v>
      </c>
      <c r="E36" s="50">
        <f t="shared" si="0"/>
        <v>87742.88</v>
      </c>
      <c r="F36" s="50">
        <f t="shared" si="0"/>
        <v>78573.802</v>
      </c>
      <c r="G36" s="50">
        <f t="shared" si="0"/>
        <v>20571.5</v>
      </c>
      <c r="H36" s="50">
        <f t="shared" si="0"/>
        <v>15473.279</v>
      </c>
      <c r="I36" s="54">
        <v>26971.82</v>
      </c>
      <c r="J36" s="54">
        <v>24301.064</v>
      </c>
      <c r="K36" s="54">
        <v>1500</v>
      </c>
      <c r="L36" s="54">
        <v>491.87</v>
      </c>
      <c r="M36" s="54">
        <v>0</v>
      </c>
      <c r="N36" s="54">
        <v>0</v>
      </c>
      <c r="O36" s="54">
        <v>0</v>
      </c>
      <c r="P36" s="54">
        <v>0</v>
      </c>
      <c r="Q36" s="54">
        <v>0</v>
      </c>
      <c r="R36" s="54">
        <v>0</v>
      </c>
      <c r="S36" s="54">
        <v>0</v>
      </c>
      <c r="T36" s="54">
        <v>0</v>
      </c>
      <c r="U36" s="55">
        <v>760.03</v>
      </c>
      <c r="V36" s="55">
        <v>300</v>
      </c>
      <c r="W36" s="55">
        <v>12167.5</v>
      </c>
      <c r="X36" s="55">
        <v>10277.409</v>
      </c>
      <c r="Y36" s="55">
        <v>3869</v>
      </c>
      <c r="Z36" s="55">
        <v>2340.013</v>
      </c>
      <c r="AA36" s="55">
        <v>0</v>
      </c>
      <c r="AB36" s="55">
        <v>0</v>
      </c>
      <c r="AC36" s="55">
        <v>650</v>
      </c>
      <c r="AD36" s="55">
        <v>382.77</v>
      </c>
      <c r="AE36" s="55">
        <v>2200</v>
      </c>
      <c r="AF36" s="55">
        <v>0</v>
      </c>
      <c r="AG36" s="55">
        <v>0</v>
      </c>
      <c r="AH36" s="55">
        <v>0</v>
      </c>
      <c r="AI36" s="55">
        <v>0</v>
      </c>
      <c r="AJ36" s="55">
        <v>0</v>
      </c>
      <c r="AK36" s="55">
        <v>10000</v>
      </c>
      <c r="AL36" s="55">
        <v>10000</v>
      </c>
      <c r="AM36" s="55">
        <v>0</v>
      </c>
      <c r="AN36" s="55">
        <v>0</v>
      </c>
      <c r="AO36" s="55">
        <v>39892.03</v>
      </c>
      <c r="AP36" s="55">
        <v>39607</v>
      </c>
      <c r="AQ36" s="55">
        <v>4704</v>
      </c>
      <c r="AR36" s="55">
        <v>4704</v>
      </c>
      <c r="AS36" s="55">
        <v>1600</v>
      </c>
      <c r="AT36" s="55">
        <v>1600</v>
      </c>
      <c r="AU36" s="55">
        <v>0</v>
      </c>
      <c r="AV36" s="55">
        <v>0</v>
      </c>
      <c r="AW36" s="55">
        <v>4000</v>
      </c>
      <c r="AX36" s="55">
        <v>42.955</v>
      </c>
      <c r="AY36" s="55">
        <v>0</v>
      </c>
      <c r="AZ36" s="55">
        <v>0</v>
      </c>
    </row>
    <row r="37" spans="1:52" s="16" customFormat="1" ht="11.25" customHeight="1">
      <c r="A37" s="47">
        <v>29</v>
      </c>
      <c r="B37" s="1" t="s">
        <v>42</v>
      </c>
      <c r="C37" s="38">
        <f t="shared" si="1"/>
        <v>17266.28</v>
      </c>
      <c r="D37" s="38">
        <f t="shared" si="1"/>
        <v>15686.072</v>
      </c>
      <c r="E37" s="50">
        <f t="shared" si="0"/>
        <v>11532.37</v>
      </c>
      <c r="F37" s="50">
        <f t="shared" si="0"/>
        <v>9952.178</v>
      </c>
      <c r="G37" s="50">
        <f t="shared" si="0"/>
        <v>6733.91</v>
      </c>
      <c r="H37" s="50">
        <f t="shared" si="0"/>
        <v>6057.705</v>
      </c>
      <c r="I37" s="54">
        <v>9192.32</v>
      </c>
      <c r="J37" s="54">
        <v>8819.367</v>
      </c>
      <c r="K37" s="54">
        <v>300.01</v>
      </c>
      <c r="L37" s="54">
        <v>70</v>
      </c>
      <c r="M37" s="54">
        <v>0</v>
      </c>
      <c r="N37" s="54">
        <v>0</v>
      </c>
      <c r="O37" s="54">
        <v>0</v>
      </c>
      <c r="P37" s="54">
        <v>0</v>
      </c>
      <c r="Q37" s="54">
        <v>0</v>
      </c>
      <c r="R37" s="54">
        <v>0</v>
      </c>
      <c r="S37" s="54">
        <v>0</v>
      </c>
      <c r="T37" s="54">
        <v>0</v>
      </c>
      <c r="U37" s="55">
        <v>360.02</v>
      </c>
      <c r="V37" s="55">
        <v>300</v>
      </c>
      <c r="W37" s="55">
        <v>6433.9</v>
      </c>
      <c r="X37" s="55">
        <v>5987.705</v>
      </c>
      <c r="Y37" s="55">
        <v>0</v>
      </c>
      <c r="Z37" s="55">
        <v>0</v>
      </c>
      <c r="AA37" s="55">
        <v>0</v>
      </c>
      <c r="AB37" s="55">
        <v>0</v>
      </c>
      <c r="AC37" s="55">
        <v>200.03</v>
      </c>
      <c r="AD37" s="55">
        <v>89</v>
      </c>
      <c r="AE37" s="55">
        <v>0</v>
      </c>
      <c r="AF37" s="55">
        <v>0</v>
      </c>
      <c r="AG37" s="55">
        <v>0</v>
      </c>
      <c r="AH37" s="55">
        <v>0</v>
      </c>
      <c r="AI37" s="55">
        <v>0</v>
      </c>
      <c r="AJ37" s="55">
        <v>0</v>
      </c>
      <c r="AK37" s="55">
        <v>380</v>
      </c>
      <c r="AL37" s="55">
        <v>320</v>
      </c>
      <c r="AM37" s="55">
        <v>0</v>
      </c>
      <c r="AN37" s="55">
        <v>0</v>
      </c>
      <c r="AO37" s="55">
        <v>0</v>
      </c>
      <c r="AP37" s="55">
        <v>0</v>
      </c>
      <c r="AQ37" s="55">
        <v>0</v>
      </c>
      <c r="AR37" s="55">
        <v>0</v>
      </c>
      <c r="AS37" s="55">
        <v>400</v>
      </c>
      <c r="AT37" s="55">
        <v>100</v>
      </c>
      <c r="AU37" s="55">
        <v>0</v>
      </c>
      <c r="AV37" s="55">
        <v>0</v>
      </c>
      <c r="AW37" s="55">
        <v>1000</v>
      </c>
      <c r="AX37" s="55">
        <v>323.811</v>
      </c>
      <c r="AY37" s="55">
        <v>0</v>
      </c>
      <c r="AZ37" s="55">
        <v>0</v>
      </c>
    </row>
    <row r="38" spans="1:52" s="16" customFormat="1" ht="11.25" customHeight="1">
      <c r="A38" s="47">
        <v>30</v>
      </c>
      <c r="B38" s="1" t="s">
        <v>43</v>
      </c>
      <c r="C38" s="38">
        <f t="shared" si="1"/>
        <v>38401</v>
      </c>
      <c r="D38" s="38">
        <f t="shared" si="1"/>
        <v>35565.367999999995</v>
      </c>
      <c r="E38" s="50">
        <f t="shared" si="0"/>
        <v>37948.4</v>
      </c>
      <c r="F38" s="50">
        <f t="shared" si="0"/>
        <v>35112.768</v>
      </c>
      <c r="G38" s="50">
        <f t="shared" si="0"/>
        <v>7452.6</v>
      </c>
      <c r="H38" s="50">
        <f t="shared" si="0"/>
        <v>7452.6</v>
      </c>
      <c r="I38" s="54">
        <v>27148.4</v>
      </c>
      <c r="J38" s="54">
        <v>25767.768</v>
      </c>
      <c r="K38" s="54">
        <v>3657.6</v>
      </c>
      <c r="L38" s="54">
        <v>0</v>
      </c>
      <c r="M38" s="54">
        <v>0</v>
      </c>
      <c r="N38" s="54">
        <v>0</v>
      </c>
      <c r="O38" s="54">
        <v>0</v>
      </c>
      <c r="P38" s="54">
        <v>0</v>
      </c>
      <c r="Q38" s="54">
        <v>0</v>
      </c>
      <c r="R38" s="54">
        <v>0</v>
      </c>
      <c r="S38" s="54">
        <v>0</v>
      </c>
      <c r="T38" s="54">
        <v>0</v>
      </c>
      <c r="U38" s="55">
        <v>600</v>
      </c>
      <c r="V38" s="55">
        <v>300</v>
      </c>
      <c r="W38" s="55">
        <v>3795</v>
      </c>
      <c r="X38" s="55">
        <v>7452.6</v>
      </c>
      <c r="Y38" s="55">
        <v>700</v>
      </c>
      <c r="Z38" s="55">
        <v>0</v>
      </c>
      <c r="AA38" s="55">
        <v>0</v>
      </c>
      <c r="AB38" s="55">
        <v>0</v>
      </c>
      <c r="AC38" s="55">
        <v>0</v>
      </c>
      <c r="AD38" s="55">
        <v>0</v>
      </c>
      <c r="AE38" s="55">
        <v>0</v>
      </c>
      <c r="AF38" s="55">
        <v>0</v>
      </c>
      <c r="AG38" s="55">
        <v>0</v>
      </c>
      <c r="AH38" s="55">
        <v>0</v>
      </c>
      <c r="AI38" s="55">
        <v>0</v>
      </c>
      <c r="AJ38" s="55">
        <v>0</v>
      </c>
      <c r="AK38" s="55">
        <v>0</v>
      </c>
      <c r="AL38" s="55">
        <v>0</v>
      </c>
      <c r="AM38" s="55">
        <v>0</v>
      </c>
      <c r="AN38" s="55">
        <v>0</v>
      </c>
      <c r="AO38" s="55">
        <v>825</v>
      </c>
      <c r="AP38" s="55">
        <v>545</v>
      </c>
      <c r="AQ38" s="55">
        <v>0</v>
      </c>
      <c r="AR38" s="55">
        <v>0</v>
      </c>
      <c r="AS38" s="55">
        <v>1675</v>
      </c>
      <c r="AT38" s="55">
        <v>1500</v>
      </c>
      <c r="AU38" s="55">
        <v>0</v>
      </c>
      <c r="AV38" s="55">
        <v>0</v>
      </c>
      <c r="AW38" s="55">
        <v>7000</v>
      </c>
      <c r="AX38" s="55">
        <v>7000</v>
      </c>
      <c r="AY38" s="55">
        <v>0</v>
      </c>
      <c r="AZ38" s="55">
        <v>0</v>
      </c>
    </row>
    <row r="39" spans="1:52" s="51" customFormat="1" ht="11.25" customHeight="1">
      <c r="A39" s="47">
        <v>31</v>
      </c>
      <c r="B39" s="1" t="s">
        <v>44</v>
      </c>
      <c r="C39" s="38">
        <f t="shared" si="1"/>
        <v>133292.4</v>
      </c>
      <c r="D39" s="38">
        <f t="shared" si="1"/>
        <v>129183.257</v>
      </c>
      <c r="E39" s="50">
        <f t="shared" si="0"/>
        <v>124816.59999999999</v>
      </c>
      <c r="F39" s="50">
        <f t="shared" si="0"/>
        <v>124065.63399999999</v>
      </c>
      <c r="G39" s="50">
        <f t="shared" si="0"/>
        <v>8475.8</v>
      </c>
      <c r="H39" s="50">
        <f t="shared" si="0"/>
        <v>5117.623000000001</v>
      </c>
      <c r="I39" s="54">
        <v>59614.4</v>
      </c>
      <c r="J39" s="54">
        <v>59118.959</v>
      </c>
      <c r="K39" s="54">
        <v>15815.8</v>
      </c>
      <c r="L39" s="54">
        <v>12062.129</v>
      </c>
      <c r="M39" s="54">
        <v>0</v>
      </c>
      <c r="N39" s="54">
        <v>0</v>
      </c>
      <c r="O39" s="54">
        <v>0</v>
      </c>
      <c r="P39" s="54">
        <v>0</v>
      </c>
      <c r="Q39" s="54">
        <v>0</v>
      </c>
      <c r="R39" s="54">
        <v>0</v>
      </c>
      <c r="S39" s="54">
        <v>0</v>
      </c>
      <c r="T39" s="54">
        <v>0</v>
      </c>
      <c r="U39" s="55">
        <v>600</v>
      </c>
      <c r="V39" s="55">
        <v>600</v>
      </c>
      <c r="W39" s="55">
        <v>-11000</v>
      </c>
      <c r="X39" s="55">
        <v>-10260.909</v>
      </c>
      <c r="Y39" s="55">
        <v>0</v>
      </c>
      <c r="Z39" s="55">
        <v>0</v>
      </c>
      <c r="AA39" s="55">
        <v>0</v>
      </c>
      <c r="AB39" s="55">
        <v>0</v>
      </c>
      <c r="AC39" s="55">
        <v>0</v>
      </c>
      <c r="AD39" s="55">
        <v>0</v>
      </c>
      <c r="AE39" s="55">
        <v>0</v>
      </c>
      <c r="AF39" s="55">
        <v>0</v>
      </c>
      <c r="AG39" s="55">
        <v>0</v>
      </c>
      <c r="AH39" s="55">
        <v>0</v>
      </c>
      <c r="AI39" s="55">
        <v>0</v>
      </c>
      <c r="AJ39" s="55">
        <v>0</v>
      </c>
      <c r="AK39" s="55">
        <v>12575</v>
      </c>
      <c r="AL39" s="55">
        <v>12507.518</v>
      </c>
      <c r="AM39" s="55">
        <v>510</v>
      </c>
      <c r="AN39" s="55">
        <v>409.7</v>
      </c>
      <c r="AO39" s="55">
        <v>49217.2</v>
      </c>
      <c r="AP39" s="55">
        <v>49039.157</v>
      </c>
      <c r="AQ39" s="55">
        <v>3150</v>
      </c>
      <c r="AR39" s="55">
        <v>2906.703</v>
      </c>
      <c r="AS39" s="55">
        <v>2810</v>
      </c>
      <c r="AT39" s="55">
        <v>2800</v>
      </c>
      <c r="AU39" s="55">
        <v>0</v>
      </c>
      <c r="AV39" s="55">
        <v>0</v>
      </c>
      <c r="AW39" s="55">
        <v>0</v>
      </c>
      <c r="AX39" s="55">
        <v>0</v>
      </c>
      <c r="AY39" s="55">
        <v>0</v>
      </c>
      <c r="AZ39" s="55">
        <v>0</v>
      </c>
    </row>
    <row r="40" spans="1:52" s="16" customFormat="1" ht="11.25" customHeight="1">
      <c r="A40" s="47">
        <v>32</v>
      </c>
      <c r="B40" s="1" t="s">
        <v>45</v>
      </c>
      <c r="C40" s="38">
        <f t="shared" si="1"/>
        <v>64285.5</v>
      </c>
      <c r="D40" s="38">
        <f t="shared" si="1"/>
        <v>58854.095</v>
      </c>
      <c r="E40" s="50">
        <f t="shared" si="0"/>
        <v>58385.600000000006</v>
      </c>
      <c r="F40" s="50">
        <f t="shared" si="0"/>
        <v>56092.858</v>
      </c>
      <c r="G40" s="50">
        <f t="shared" si="0"/>
        <v>7399.9</v>
      </c>
      <c r="H40" s="50">
        <f t="shared" si="0"/>
        <v>2761.237</v>
      </c>
      <c r="I40" s="54">
        <v>21098.3</v>
      </c>
      <c r="J40" s="54">
        <v>20871.195</v>
      </c>
      <c r="K40" s="54">
        <v>1900</v>
      </c>
      <c r="L40" s="54">
        <v>570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5">
        <v>7627.1</v>
      </c>
      <c r="V40" s="55">
        <v>7487.855</v>
      </c>
      <c r="W40" s="55">
        <v>3799.9</v>
      </c>
      <c r="X40" s="55">
        <v>811.237</v>
      </c>
      <c r="Y40" s="55">
        <v>820</v>
      </c>
      <c r="Z40" s="55">
        <v>797.574</v>
      </c>
      <c r="AA40" s="55">
        <v>0</v>
      </c>
      <c r="AB40" s="55">
        <v>0</v>
      </c>
      <c r="AC40" s="55">
        <v>2034.4</v>
      </c>
      <c r="AD40" s="55">
        <v>2020.655</v>
      </c>
      <c r="AE40" s="55">
        <v>0</v>
      </c>
      <c r="AF40" s="55">
        <v>0</v>
      </c>
      <c r="AG40" s="55">
        <v>0</v>
      </c>
      <c r="AH40" s="55">
        <v>0</v>
      </c>
      <c r="AI40" s="55">
        <v>0</v>
      </c>
      <c r="AJ40" s="55">
        <v>0</v>
      </c>
      <c r="AK40" s="55">
        <v>8662.3</v>
      </c>
      <c r="AL40" s="55">
        <v>8481.868</v>
      </c>
      <c r="AM40" s="55">
        <v>1700</v>
      </c>
      <c r="AN40" s="55">
        <v>1380</v>
      </c>
      <c r="AO40" s="55">
        <v>15243.5</v>
      </c>
      <c r="AP40" s="55">
        <v>15101.911</v>
      </c>
      <c r="AQ40" s="55">
        <v>0</v>
      </c>
      <c r="AR40" s="55">
        <v>0</v>
      </c>
      <c r="AS40" s="55">
        <v>1400</v>
      </c>
      <c r="AT40" s="55">
        <v>1331.8</v>
      </c>
      <c r="AU40" s="55">
        <v>0</v>
      </c>
      <c r="AV40" s="55">
        <v>0</v>
      </c>
      <c r="AW40" s="55">
        <v>1500</v>
      </c>
      <c r="AX40" s="55">
        <v>0</v>
      </c>
      <c r="AY40" s="55">
        <v>0</v>
      </c>
      <c r="AZ40" s="55">
        <v>0</v>
      </c>
    </row>
    <row r="41" spans="1:52" s="16" customFormat="1" ht="11.25" customHeight="1">
      <c r="A41" s="47">
        <v>33</v>
      </c>
      <c r="B41" s="1" t="s">
        <v>46</v>
      </c>
      <c r="C41" s="38">
        <f t="shared" si="1"/>
        <v>11676.983</v>
      </c>
      <c r="D41" s="38">
        <f t="shared" si="1"/>
        <v>11632.637</v>
      </c>
      <c r="E41" s="50">
        <f aca="true" t="shared" si="2" ref="E41:H72">I41+M41+Q41+U41+Y41+AC41+AG41+AK41+AO41+AS41+AW41</f>
        <v>10676.5</v>
      </c>
      <c r="F41" s="50">
        <f t="shared" si="2"/>
        <v>10675.53</v>
      </c>
      <c r="G41" s="50">
        <f t="shared" si="2"/>
        <v>2232.483</v>
      </c>
      <c r="H41" s="50">
        <f t="shared" si="2"/>
        <v>2189.107</v>
      </c>
      <c r="I41" s="54">
        <v>9144.5</v>
      </c>
      <c r="J41" s="54">
        <v>9143.53</v>
      </c>
      <c r="K41" s="54">
        <v>324.8</v>
      </c>
      <c r="L41" s="54">
        <v>282</v>
      </c>
      <c r="M41" s="54">
        <v>0</v>
      </c>
      <c r="N41" s="54">
        <v>0</v>
      </c>
      <c r="O41" s="54">
        <v>0</v>
      </c>
      <c r="P41" s="54">
        <v>0</v>
      </c>
      <c r="Q41" s="54">
        <v>0</v>
      </c>
      <c r="R41" s="54">
        <v>0</v>
      </c>
      <c r="S41" s="54">
        <v>0</v>
      </c>
      <c r="T41" s="54">
        <v>0</v>
      </c>
      <c r="U41" s="55">
        <v>300</v>
      </c>
      <c r="V41" s="55">
        <v>300</v>
      </c>
      <c r="W41" s="55">
        <v>1907.683</v>
      </c>
      <c r="X41" s="55">
        <v>1907.107</v>
      </c>
      <c r="Y41" s="55">
        <v>0</v>
      </c>
      <c r="Z41" s="55">
        <v>0</v>
      </c>
      <c r="AA41" s="55">
        <v>0</v>
      </c>
      <c r="AB41" s="55">
        <v>0</v>
      </c>
      <c r="AC41" s="55">
        <v>0</v>
      </c>
      <c r="AD41" s="55">
        <v>0</v>
      </c>
      <c r="AE41" s="55">
        <v>0</v>
      </c>
      <c r="AF41" s="55">
        <v>0</v>
      </c>
      <c r="AG41" s="55">
        <v>0</v>
      </c>
      <c r="AH41" s="55">
        <v>0</v>
      </c>
      <c r="AI41" s="55">
        <v>0</v>
      </c>
      <c r="AJ41" s="55">
        <v>0</v>
      </c>
      <c r="AK41" s="55">
        <v>0</v>
      </c>
      <c r="AL41" s="55">
        <v>0</v>
      </c>
      <c r="AM41" s="55">
        <v>0</v>
      </c>
      <c r="AN41" s="55">
        <v>0</v>
      </c>
      <c r="AO41" s="55">
        <v>0</v>
      </c>
      <c r="AP41" s="55">
        <v>0</v>
      </c>
      <c r="AQ41" s="55">
        <v>0</v>
      </c>
      <c r="AR41" s="55">
        <v>0</v>
      </c>
      <c r="AS41" s="55">
        <v>0</v>
      </c>
      <c r="AT41" s="55">
        <v>0</v>
      </c>
      <c r="AU41" s="55">
        <v>0</v>
      </c>
      <c r="AV41" s="55">
        <v>0</v>
      </c>
      <c r="AW41" s="55">
        <v>1232</v>
      </c>
      <c r="AX41" s="55">
        <v>1232</v>
      </c>
      <c r="AY41" s="55">
        <v>0</v>
      </c>
      <c r="AZ41" s="55">
        <v>0</v>
      </c>
    </row>
    <row r="42" spans="1:52" s="16" customFormat="1" ht="11.25" customHeight="1">
      <c r="A42" s="47">
        <v>34</v>
      </c>
      <c r="B42" s="1" t="s">
        <v>47</v>
      </c>
      <c r="C42" s="38">
        <f t="shared" si="1"/>
        <v>9437.800000000001</v>
      </c>
      <c r="D42" s="38">
        <f t="shared" si="1"/>
        <v>8045.528</v>
      </c>
      <c r="E42" s="50">
        <f t="shared" si="2"/>
        <v>9101.2</v>
      </c>
      <c r="F42" s="50">
        <f t="shared" si="2"/>
        <v>8051.648</v>
      </c>
      <c r="G42" s="50">
        <f t="shared" si="2"/>
        <v>892.1</v>
      </c>
      <c r="H42" s="50">
        <f t="shared" si="2"/>
        <v>-6.12</v>
      </c>
      <c r="I42" s="54">
        <v>8058.2</v>
      </c>
      <c r="J42" s="54">
        <v>7564.148</v>
      </c>
      <c r="K42" s="54">
        <v>0</v>
      </c>
      <c r="L42" s="54">
        <v>0</v>
      </c>
      <c r="M42" s="54">
        <v>0</v>
      </c>
      <c r="N42" s="54">
        <v>0</v>
      </c>
      <c r="O42" s="54">
        <v>0</v>
      </c>
      <c r="P42" s="54">
        <v>0</v>
      </c>
      <c r="Q42" s="54">
        <v>0</v>
      </c>
      <c r="R42" s="54">
        <v>0</v>
      </c>
      <c r="S42" s="54">
        <v>0</v>
      </c>
      <c r="T42" s="54">
        <v>0</v>
      </c>
      <c r="U42" s="55">
        <v>300</v>
      </c>
      <c r="V42" s="55">
        <v>300</v>
      </c>
      <c r="W42" s="55">
        <v>892.1</v>
      </c>
      <c r="X42" s="55">
        <v>-6.12</v>
      </c>
      <c r="Y42" s="55">
        <v>0</v>
      </c>
      <c r="Z42" s="55">
        <v>0</v>
      </c>
      <c r="AA42" s="55">
        <v>0</v>
      </c>
      <c r="AB42" s="55">
        <v>0</v>
      </c>
      <c r="AC42" s="55">
        <v>0</v>
      </c>
      <c r="AD42" s="55">
        <v>0</v>
      </c>
      <c r="AE42" s="55">
        <v>0</v>
      </c>
      <c r="AF42" s="55">
        <v>0</v>
      </c>
      <c r="AG42" s="55">
        <v>0</v>
      </c>
      <c r="AH42" s="55">
        <v>0</v>
      </c>
      <c r="AI42" s="55">
        <v>0</v>
      </c>
      <c r="AJ42" s="55">
        <v>0</v>
      </c>
      <c r="AK42" s="55">
        <v>0</v>
      </c>
      <c r="AL42" s="55">
        <v>0</v>
      </c>
      <c r="AM42" s="55">
        <v>0</v>
      </c>
      <c r="AN42" s="55">
        <v>0</v>
      </c>
      <c r="AO42" s="55">
        <v>187.5</v>
      </c>
      <c r="AP42" s="55">
        <v>187.5</v>
      </c>
      <c r="AQ42" s="55">
        <v>0</v>
      </c>
      <c r="AR42" s="55">
        <v>0</v>
      </c>
      <c r="AS42" s="55">
        <v>0</v>
      </c>
      <c r="AT42" s="55">
        <v>0</v>
      </c>
      <c r="AU42" s="55">
        <v>0</v>
      </c>
      <c r="AV42" s="55">
        <v>0</v>
      </c>
      <c r="AW42" s="55">
        <v>555.5</v>
      </c>
      <c r="AX42" s="55">
        <v>0</v>
      </c>
      <c r="AY42" s="55">
        <v>0</v>
      </c>
      <c r="AZ42" s="55">
        <v>0</v>
      </c>
    </row>
    <row r="43" spans="1:52" s="16" customFormat="1" ht="11.25" customHeight="1">
      <c r="A43" s="47">
        <v>35</v>
      </c>
      <c r="B43" s="1" t="s">
        <v>48</v>
      </c>
      <c r="C43" s="38">
        <f t="shared" si="1"/>
        <v>16076.8</v>
      </c>
      <c r="D43" s="38">
        <f t="shared" si="1"/>
        <v>12476.4384</v>
      </c>
      <c r="E43" s="50">
        <f t="shared" si="2"/>
        <v>10615.5</v>
      </c>
      <c r="F43" s="50">
        <f t="shared" si="2"/>
        <v>10056.612</v>
      </c>
      <c r="G43" s="50">
        <f t="shared" si="2"/>
        <v>6011.3</v>
      </c>
      <c r="H43" s="50">
        <f t="shared" si="2"/>
        <v>2419.8264</v>
      </c>
      <c r="I43" s="54">
        <v>8847.7</v>
      </c>
      <c r="J43" s="54">
        <v>8846.812</v>
      </c>
      <c r="K43" s="54">
        <v>6011.3</v>
      </c>
      <c r="L43" s="54">
        <v>3058.55</v>
      </c>
      <c r="M43" s="54">
        <v>0</v>
      </c>
      <c r="N43" s="54">
        <v>0</v>
      </c>
      <c r="O43" s="54">
        <v>0</v>
      </c>
      <c r="P43" s="54">
        <v>0</v>
      </c>
      <c r="Q43" s="54">
        <v>0</v>
      </c>
      <c r="R43" s="54">
        <v>0</v>
      </c>
      <c r="S43" s="54">
        <v>0</v>
      </c>
      <c r="T43" s="54">
        <v>0</v>
      </c>
      <c r="U43" s="55">
        <v>300</v>
      </c>
      <c r="V43" s="55">
        <v>300</v>
      </c>
      <c r="W43" s="55">
        <v>-2000</v>
      </c>
      <c r="X43" s="55">
        <v>-638.7236</v>
      </c>
      <c r="Y43" s="55">
        <v>0</v>
      </c>
      <c r="Z43" s="55">
        <v>0</v>
      </c>
      <c r="AA43" s="55">
        <v>0</v>
      </c>
      <c r="AB43" s="55">
        <v>0</v>
      </c>
      <c r="AC43" s="55">
        <v>0</v>
      </c>
      <c r="AD43" s="55">
        <v>0</v>
      </c>
      <c r="AE43" s="55">
        <v>2000</v>
      </c>
      <c r="AF43" s="55">
        <v>0</v>
      </c>
      <c r="AG43" s="55">
        <v>0</v>
      </c>
      <c r="AH43" s="55">
        <v>0</v>
      </c>
      <c r="AI43" s="55">
        <v>0</v>
      </c>
      <c r="AJ43" s="55">
        <v>0</v>
      </c>
      <c r="AK43" s="55">
        <v>0</v>
      </c>
      <c r="AL43" s="55">
        <v>0</v>
      </c>
      <c r="AM43" s="55">
        <v>0</v>
      </c>
      <c r="AN43" s="55">
        <v>0</v>
      </c>
      <c r="AO43" s="55">
        <v>717.8</v>
      </c>
      <c r="AP43" s="55">
        <v>709.8</v>
      </c>
      <c r="AQ43" s="55">
        <v>0</v>
      </c>
      <c r="AR43" s="55">
        <v>0</v>
      </c>
      <c r="AS43" s="55">
        <v>200</v>
      </c>
      <c r="AT43" s="55">
        <v>200</v>
      </c>
      <c r="AU43" s="55">
        <v>0</v>
      </c>
      <c r="AV43" s="55">
        <v>0</v>
      </c>
      <c r="AW43" s="55">
        <v>550</v>
      </c>
      <c r="AX43" s="55">
        <v>0</v>
      </c>
      <c r="AY43" s="55">
        <v>0</v>
      </c>
      <c r="AZ43" s="55">
        <v>0</v>
      </c>
    </row>
    <row r="44" spans="1:52" s="16" customFormat="1" ht="11.25" customHeight="1">
      <c r="A44" s="47">
        <v>36</v>
      </c>
      <c r="B44" s="1" t="s">
        <v>49</v>
      </c>
      <c r="C44" s="38">
        <f t="shared" si="1"/>
        <v>5559</v>
      </c>
      <c r="D44" s="38">
        <f t="shared" si="1"/>
        <v>5155.97</v>
      </c>
      <c r="E44" s="50">
        <f t="shared" si="2"/>
        <v>5559</v>
      </c>
      <c r="F44" s="50">
        <f t="shared" si="2"/>
        <v>5155.97</v>
      </c>
      <c r="G44" s="50">
        <f t="shared" si="2"/>
        <v>278</v>
      </c>
      <c r="H44" s="50">
        <f t="shared" si="2"/>
        <v>0</v>
      </c>
      <c r="I44" s="54">
        <v>5281</v>
      </c>
      <c r="J44" s="54">
        <v>5155.97</v>
      </c>
      <c r="K44" s="54">
        <v>278</v>
      </c>
      <c r="L44" s="54">
        <v>0</v>
      </c>
      <c r="M44" s="54">
        <v>0</v>
      </c>
      <c r="N44" s="54">
        <v>0</v>
      </c>
      <c r="O44" s="54">
        <v>0</v>
      </c>
      <c r="P44" s="54">
        <v>0</v>
      </c>
      <c r="Q44" s="54">
        <v>0</v>
      </c>
      <c r="R44" s="54">
        <v>0</v>
      </c>
      <c r="S44" s="54">
        <v>0</v>
      </c>
      <c r="T44" s="54">
        <v>0</v>
      </c>
      <c r="U44" s="55">
        <v>0</v>
      </c>
      <c r="V44" s="55">
        <v>0</v>
      </c>
      <c r="W44" s="55">
        <v>0</v>
      </c>
      <c r="X44" s="55">
        <v>0</v>
      </c>
      <c r="Y44" s="55">
        <v>0</v>
      </c>
      <c r="Z44" s="55">
        <v>0</v>
      </c>
      <c r="AA44" s="55">
        <v>0</v>
      </c>
      <c r="AB44" s="55">
        <v>0</v>
      </c>
      <c r="AC44" s="55">
        <v>0</v>
      </c>
      <c r="AD44" s="55">
        <v>0</v>
      </c>
      <c r="AE44" s="55">
        <v>0</v>
      </c>
      <c r="AF44" s="55">
        <v>0</v>
      </c>
      <c r="AG44" s="55">
        <v>0</v>
      </c>
      <c r="AH44" s="55">
        <v>0</v>
      </c>
      <c r="AI44" s="55">
        <v>0</v>
      </c>
      <c r="AJ44" s="55">
        <v>0</v>
      </c>
      <c r="AK44" s="55">
        <v>0</v>
      </c>
      <c r="AL44" s="55">
        <v>0</v>
      </c>
      <c r="AM44" s="55">
        <v>0</v>
      </c>
      <c r="AN44" s="55">
        <v>0</v>
      </c>
      <c r="AO44" s="55">
        <v>0</v>
      </c>
      <c r="AP44" s="55">
        <v>0</v>
      </c>
      <c r="AQ44" s="55">
        <v>0</v>
      </c>
      <c r="AR44" s="55">
        <v>0</v>
      </c>
      <c r="AS44" s="55">
        <v>0</v>
      </c>
      <c r="AT44" s="55">
        <v>0</v>
      </c>
      <c r="AU44" s="55">
        <v>0</v>
      </c>
      <c r="AV44" s="55">
        <v>0</v>
      </c>
      <c r="AW44" s="55">
        <v>278</v>
      </c>
      <c r="AX44" s="55">
        <v>0</v>
      </c>
      <c r="AY44" s="55">
        <v>0</v>
      </c>
      <c r="AZ44" s="55">
        <v>0</v>
      </c>
    </row>
    <row r="45" spans="1:52" s="16" customFormat="1" ht="11.25" customHeight="1">
      <c r="A45" s="47">
        <v>37</v>
      </c>
      <c r="B45" s="1" t="s">
        <v>50</v>
      </c>
      <c r="C45" s="38">
        <f t="shared" si="1"/>
        <v>12016.599999999999</v>
      </c>
      <c r="D45" s="38">
        <f t="shared" si="1"/>
        <v>8072.897</v>
      </c>
      <c r="E45" s="50">
        <f t="shared" si="2"/>
        <v>11061.1</v>
      </c>
      <c r="F45" s="50">
        <f t="shared" si="2"/>
        <v>7981.897</v>
      </c>
      <c r="G45" s="50">
        <f t="shared" si="2"/>
        <v>2232.2</v>
      </c>
      <c r="H45" s="50">
        <f t="shared" si="2"/>
        <v>91</v>
      </c>
      <c r="I45" s="54">
        <v>9084.4</v>
      </c>
      <c r="J45" s="54">
        <v>7286.897</v>
      </c>
      <c r="K45" s="54">
        <v>232.2</v>
      </c>
      <c r="L45" s="54">
        <v>0</v>
      </c>
      <c r="M45" s="54">
        <v>0</v>
      </c>
      <c r="N45" s="54">
        <v>0</v>
      </c>
      <c r="O45" s="54">
        <v>0</v>
      </c>
      <c r="P45" s="54">
        <v>0</v>
      </c>
      <c r="Q45" s="54">
        <v>0</v>
      </c>
      <c r="R45" s="54">
        <v>0</v>
      </c>
      <c r="S45" s="54">
        <v>0</v>
      </c>
      <c r="T45" s="54">
        <v>0</v>
      </c>
      <c r="U45" s="55">
        <v>300</v>
      </c>
      <c r="V45" s="55">
        <v>300</v>
      </c>
      <c r="W45" s="55">
        <v>-600</v>
      </c>
      <c r="X45" s="55">
        <v>-1210</v>
      </c>
      <c r="Y45" s="55">
        <v>0</v>
      </c>
      <c r="Z45" s="55">
        <v>0</v>
      </c>
      <c r="AA45" s="55">
        <v>0</v>
      </c>
      <c r="AB45" s="55">
        <v>0</v>
      </c>
      <c r="AC45" s="55">
        <v>0</v>
      </c>
      <c r="AD45" s="55">
        <v>0</v>
      </c>
      <c r="AE45" s="55">
        <v>1600</v>
      </c>
      <c r="AF45" s="55">
        <v>900</v>
      </c>
      <c r="AG45" s="55">
        <v>0</v>
      </c>
      <c r="AH45" s="55">
        <v>0</v>
      </c>
      <c r="AI45" s="55">
        <v>0</v>
      </c>
      <c r="AJ45" s="55">
        <v>0</v>
      </c>
      <c r="AK45" s="55">
        <v>0</v>
      </c>
      <c r="AL45" s="55">
        <v>0</v>
      </c>
      <c r="AM45" s="55">
        <v>1000</v>
      </c>
      <c r="AN45" s="55">
        <v>401</v>
      </c>
      <c r="AO45" s="55">
        <v>0</v>
      </c>
      <c r="AP45" s="55">
        <v>0</v>
      </c>
      <c r="AQ45" s="55">
        <v>0</v>
      </c>
      <c r="AR45" s="55">
        <v>0</v>
      </c>
      <c r="AS45" s="55">
        <v>400</v>
      </c>
      <c r="AT45" s="55">
        <v>395</v>
      </c>
      <c r="AU45" s="55">
        <v>0</v>
      </c>
      <c r="AV45" s="55">
        <v>0</v>
      </c>
      <c r="AW45" s="55">
        <v>1276.7</v>
      </c>
      <c r="AX45" s="55">
        <v>0</v>
      </c>
      <c r="AY45" s="55">
        <v>0</v>
      </c>
      <c r="AZ45" s="55">
        <v>0</v>
      </c>
    </row>
    <row r="46" spans="1:52" s="16" customFormat="1" ht="11.25" customHeight="1">
      <c r="A46" s="47">
        <v>38</v>
      </c>
      <c r="B46" s="1" t="s">
        <v>51</v>
      </c>
      <c r="C46" s="38">
        <f t="shared" si="1"/>
        <v>20420.100000000002</v>
      </c>
      <c r="D46" s="38">
        <f t="shared" si="1"/>
        <v>20319.746</v>
      </c>
      <c r="E46" s="50">
        <f t="shared" si="2"/>
        <v>17121.9</v>
      </c>
      <c r="F46" s="50">
        <f t="shared" si="2"/>
        <v>17023.951</v>
      </c>
      <c r="G46" s="50">
        <f t="shared" si="2"/>
        <v>4398.2</v>
      </c>
      <c r="H46" s="50">
        <f t="shared" si="2"/>
        <v>4395.795</v>
      </c>
      <c r="I46" s="54">
        <v>9408</v>
      </c>
      <c r="J46" s="54">
        <v>9312.931</v>
      </c>
      <c r="K46" s="54">
        <v>500</v>
      </c>
      <c r="L46" s="54">
        <v>500</v>
      </c>
      <c r="M46" s="54">
        <v>0</v>
      </c>
      <c r="N46" s="54">
        <v>0</v>
      </c>
      <c r="O46" s="54">
        <v>0</v>
      </c>
      <c r="P46" s="54">
        <v>0</v>
      </c>
      <c r="Q46" s="54">
        <v>0</v>
      </c>
      <c r="R46" s="54">
        <v>0</v>
      </c>
      <c r="S46" s="54">
        <v>0</v>
      </c>
      <c r="T46" s="54">
        <v>0</v>
      </c>
      <c r="U46" s="55">
        <v>1085</v>
      </c>
      <c r="V46" s="55">
        <v>1085</v>
      </c>
      <c r="W46" s="55">
        <v>2251</v>
      </c>
      <c r="X46" s="55">
        <v>2249.345</v>
      </c>
      <c r="Y46" s="55">
        <v>600</v>
      </c>
      <c r="Z46" s="55">
        <v>600</v>
      </c>
      <c r="AA46" s="55">
        <v>0</v>
      </c>
      <c r="AB46" s="55">
        <v>0</v>
      </c>
      <c r="AC46" s="55">
        <v>1000</v>
      </c>
      <c r="AD46" s="55">
        <v>997.57</v>
      </c>
      <c r="AE46" s="55">
        <v>0</v>
      </c>
      <c r="AF46" s="55">
        <v>0</v>
      </c>
      <c r="AG46" s="55">
        <v>0</v>
      </c>
      <c r="AH46" s="55">
        <v>0</v>
      </c>
      <c r="AI46" s="55">
        <v>0</v>
      </c>
      <c r="AJ46" s="55">
        <v>0</v>
      </c>
      <c r="AK46" s="55">
        <v>2282.5</v>
      </c>
      <c r="AL46" s="55">
        <v>2282.5</v>
      </c>
      <c r="AM46" s="55">
        <v>1647.2</v>
      </c>
      <c r="AN46" s="55">
        <v>1646.45</v>
      </c>
      <c r="AO46" s="55">
        <v>1646.4</v>
      </c>
      <c r="AP46" s="55">
        <v>1645.95</v>
      </c>
      <c r="AQ46" s="55">
        <v>0</v>
      </c>
      <c r="AR46" s="55">
        <v>0</v>
      </c>
      <c r="AS46" s="55">
        <v>0</v>
      </c>
      <c r="AT46" s="55">
        <v>0</v>
      </c>
      <c r="AU46" s="55">
        <v>0</v>
      </c>
      <c r="AV46" s="55">
        <v>0</v>
      </c>
      <c r="AW46" s="55">
        <v>1100</v>
      </c>
      <c r="AX46" s="55">
        <v>1100</v>
      </c>
      <c r="AY46" s="55">
        <v>0</v>
      </c>
      <c r="AZ46" s="55">
        <v>0</v>
      </c>
    </row>
    <row r="47" spans="1:52" s="16" customFormat="1" ht="11.25" customHeight="1">
      <c r="A47" s="47">
        <v>39</v>
      </c>
      <c r="B47" s="1" t="s">
        <v>52</v>
      </c>
      <c r="C47" s="38">
        <f t="shared" si="1"/>
        <v>34767.2</v>
      </c>
      <c r="D47" s="38">
        <f t="shared" si="1"/>
        <v>22441.337999999996</v>
      </c>
      <c r="E47" s="50">
        <f t="shared" si="2"/>
        <v>29026.3</v>
      </c>
      <c r="F47" s="50">
        <f t="shared" si="2"/>
        <v>19770.240999999998</v>
      </c>
      <c r="G47" s="50">
        <f t="shared" si="2"/>
        <v>7240.9</v>
      </c>
      <c r="H47" s="50">
        <f t="shared" si="2"/>
        <v>2671.0969999999998</v>
      </c>
      <c r="I47" s="54">
        <v>14825.3</v>
      </c>
      <c r="J47" s="54">
        <v>12619.684</v>
      </c>
      <c r="K47" s="54">
        <v>4877.9</v>
      </c>
      <c r="L47" s="54">
        <v>0</v>
      </c>
      <c r="M47" s="54">
        <v>0</v>
      </c>
      <c r="N47" s="54">
        <v>0</v>
      </c>
      <c r="O47" s="54">
        <v>0</v>
      </c>
      <c r="P47" s="54">
        <v>0</v>
      </c>
      <c r="Q47" s="54">
        <v>0</v>
      </c>
      <c r="R47" s="54">
        <v>0</v>
      </c>
      <c r="S47" s="54">
        <v>0</v>
      </c>
      <c r="T47" s="54">
        <v>0</v>
      </c>
      <c r="U47" s="55">
        <v>1650</v>
      </c>
      <c r="V47" s="55">
        <v>300</v>
      </c>
      <c r="W47" s="55">
        <v>-1000</v>
      </c>
      <c r="X47" s="55">
        <v>-648.903</v>
      </c>
      <c r="Y47" s="55">
        <v>500</v>
      </c>
      <c r="Z47" s="55">
        <v>0</v>
      </c>
      <c r="AA47" s="55">
        <v>0</v>
      </c>
      <c r="AB47" s="55">
        <v>0</v>
      </c>
      <c r="AC47" s="55">
        <v>4934</v>
      </c>
      <c r="AD47" s="55">
        <v>2428</v>
      </c>
      <c r="AE47" s="55">
        <v>0</v>
      </c>
      <c r="AF47" s="55">
        <v>0</v>
      </c>
      <c r="AG47" s="55">
        <v>0</v>
      </c>
      <c r="AH47" s="55">
        <v>0</v>
      </c>
      <c r="AI47" s="55">
        <v>0</v>
      </c>
      <c r="AJ47" s="55">
        <v>0</v>
      </c>
      <c r="AK47" s="55">
        <v>4201</v>
      </c>
      <c r="AL47" s="55">
        <v>3106.557</v>
      </c>
      <c r="AM47" s="55">
        <v>3363</v>
      </c>
      <c r="AN47" s="55">
        <v>3320</v>
      </c>
      <c r="AO47" s="55">
        <v>816</v>
      </c>
      <c r="AP47" s="55">
        <v>816</v>
      </c>
      <c r="AQ47" s="55">
        <v>0</v>
      </c>
      <c r="AR47" s="55">
        <v>0</v>
      </c>
      <c r="AS47" s="55">
        <v>600</v>
      </c>
      <c r="AT47" s="55">
        <v>500</v>
      </c>
      <c r="AU47" s="55">
        <v>0</v>
      </c>
      <c r="AV47" s="55">
        <v>0</v>
      </c>
      <c r="AW47" s="55">
        <v>1500</v>
      </c>
      <c r="AX47" s="55">
        <v>0</v>
      </c>
      <c r="AY47" s="55">
        <v>0</v>
      </c>
      <c r="AZ47" s="55">
        <v>0</v>
      </c>
    </row>
    <row r="48" spans="1:52" s="51" customFormat="1" ht="11.25" customHeight="1">
      <c r="A48" s="47">
        <v>40</v>
      </c>
      <c r="B48" s="1" t="s">
        <v>53</v>
      </c>
      <c r="C48" s="38">
        <f t="shared" si="1"/>
        <v>12282.1</v>
      </c>
      <c r="D48" s="38">
        <f t="shared" si="1"/>
        <v>11450.291000000001</v>
      </c>
      <c r="E48" s="50">
        <f t="shared" si="2"/>
        <v>11380.6</v>
      </c>
      <c r="F48" s="50">
        <f t="shared" si="2"/>
        <v>10736.885</v>
      </c>
      <c r="G48" s="50">
        <f t="shared" si="2"/>
        <v>1501.5</v>
      </c>
      <c r="H48" s="50">
        <f t="shared" si="2"/>
        <v>1163.406</v>
      </c>
      <c r="I48" s="54">
        <v>10074.2</v>
      </c>
      <c r="J48" s="54">
        <v>9580.885</v>
      </c>
      <c r="K48" s="54">
        <v>301.5</v>
      </c>
      <c r="L48" s="54">
        <v>0</v>
      </c>
      <c r="M48" s="54">
        <v>0</v>
      </c>
      <c r="N48" s="54">
        <v>0</v>
      </c>
      <c r="O48" s="54">
        <v>0</v>
      </c>
      <c r="P48" s="54">
        <v>0</v>
      </c>
      <c r="Q48" s="54">
        <v>0</v>
      </c>
      <c r="R48" s="54">
        <v>0</v>
      </c>
      <c r="S48" s="54">
        <v>0</v>
      </c>
      <c r="T48" s="54">
        <v>0</v>
      </c>
      <c r="U48" s="55">
        <v>300</v>
      </c>
      <c r="V48" s="55">
        <v>300</v>
      </c>
      <c r="W48" s="55">
        <v>0</v>
      </c>
      <c r="X48" s="55">
        <v>-36.594</v>
      </c>
      <c r="Y48" s="55">
        <v>126.4</v>
      </c>
      <c r="Z48" s="55">
        <v>126</v>
      </c>
      <c r="AA48" s="55">
        <v>0</v>
      </c>
      <c r="AB48" s="55">
        <v>0</v>
      </c>
      <c r="AC48" s="55">
        <v>0</v>
      </c>
      <c r="AD48" s="55">
        <v>0</v>
      </c>
      <c r="AE48" s="55">
        <v>1200</v>
      </c>
      <c r="AF48" s="55">
        <v>1200</v>
      </c>
      <c r="AG48" s="55">
        <v>0</v>
      </c>
      <c r="AH48" s="55">
        <v>0</v>
      </c>
      <c r="AI48" s="55">
        <v>0</v>
      </c>
      <c r="AJ48" s="55">
        <v>0</v>
      </c>
      <c r="AK48" s="55">
        <v>0</v>
      </c>
      <c r="AL48" s="55">
        <v>0</v>
      </c>
      <c r="AM48" s="55">
        <v>0</v>
      </c>
      <c r="AN48" s="55">
        <v>0</v>
      </c>
      <c r="AO48" s="55">
        <v>0</v>
      </c>
      <c r="AP48" s="55">
        <v>0</v>
      </c>
      <c r="AQ48" s="55">
        <v>0</v>
      </c>
      <c r="AR48" s="55">
        <v>0</v>
      </c>
      <c r="AS48" s="55">
        <v>280</v>
      </c>
      <c r="AT48" s="55">
        <v>280</v>
      </c>
      <c r="AU48" s="55">
        <v>0</v>
      </c>
      <c r="AV48" s="55">
        <v>0</v>
      </c>
      <c r="AW48" s="55">
        <v>600</v>
      </c>
      <c r="AX48" s="55">
        <v>450</v>
      </c>
      <c r="AY48" s="55">
        <v>0</v>
      </c>
      <c r="AZ48" s="55">
        <v>0</v>
      </c>
    </row>
    <row r="49" spans="1:52" s="51" customFormat="1" ht="11.25" customHeight="1">
      <c r="A49" s="47">
        <v>41</v>
      </c>
      <c r="B49" s="1" t="s">
        <v>54</v>
      </c>
      <c r="C49" s="38">
        <f t="shared" si="1"/>
        <v>17623.7</v>
      </c>
      <c r="D49" s="38">
        <f t="shared" si="1"/>
        <v>14238.535</v>
      </c>
      <c r="E49" s="50">
        <f t="shared" si="2"/>
        <v>13960.4</v>
      </c>
      <c r="F49" s="50">
        <f t="shared" si="2"/>
        <v>13308.603</v>
      </c>
      <c r="G49" s="50">
        <f t="shared" si="2"/>
        <v>4298.9</v>
      </c>
      <c r="H49" s="50">
        <f t="shared" si="2"/>
        <v>929.932</v>
      </c>
      <c r="I49" s="54">
        <v>10436.8</v>
      </c>
      <c r="J49" s="54">
        <v>10433.603</v>
      </c>
      <c r="K49" s="54">
        <v>2698.9</v>
      </c>
      <c r="L49" s="54">
        <v>695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5">
        <v>600</v>
      </c>
      <c r="V49" s="55">
        <v>600</v>
      </c>
      <c r="W49" s="55">
        <v>1100</v>
      </c>
      <c r="X49" s="55">
        <v>-265.068</v>
      </c>
      <c r="Y49" s="55">
        <v>0</v>
      </c>
      <c r="Z49" s="55">
        <v>0</v>
      </c>
      <c r="AA49" s="55">
        <v>0</v>
      </c>
      <c r="AB49" s="55">
        <v>0</v>
      </c>
      <c r="AC49" s="55">
        <v>0</v>
      </c>
      <c r="AD49" s="55">
        <v>0</v>
      </c>
      <c r="AE49" s="55">
        <v>0</v>
      </c>
      <c r="AF49" s="55">
        <v>0</v>
      </c>
      <c r="AG49" s="55">
        <v>0</v>
      </c>
      <c r="AH49" s="55">
        <v>0</v>
      </c>
      <c r="AI49" s="55">
        <v>0</v>
      </c>
      <c r="AJ49" s="55">
        <v>0</v>
      </c>
      <c r="AK49" s="55">
        <v>1489.5</v>
      </c>
      <c r="AL49" s="55">
        <v>1489.5</v>
      </c>
      <c r="AM49" s="55">
        <v>0</v>
      </c>
      <c r="AN49" s="55">
        <v>0</v>
      </c>
      <c r="AO49" s="55">
        <v>496.5</v>
      </c>
      <c r="AP49" s="55">
        <v>496.5</v>
      </c>
      <c r="AQ49" s="55">
        <v>500</v>
      </c>
      <c r="AR49" s="55">
        <v>500</v>
      </c>
      <c r="AS49" s="55">
        <v>302</v>
      </c>
      <c r="AT49" s="55">
        <v>289</v>
      </c>
      <c r="AU49" s="55">
        <v>0</v>
      </c>
      <c r="AV49" s="55">
        <v>0</v>
      </c>
      <c r="AW49" s="55">
        <v>635.6</v>
      </c>
      <c r="AX49" s="55">
        <v>0</v>
      </c>
      <c r="AY49" s="55">
        <v>0</v>
      </c>
      <c r="AZ49" s="55">
        <v>0</v>
      </c>
    </row>
    <row r="50" spans="1:52" s="16" customFormat="1" ht="11.25" customHeight="1">
      <c r="A50" s="47">
        <v>42</v>
      </c>
      <c r="B50" s="1" t="s">
        <v>55</v>
      </c>
      <c r="C50" s="38">
        <f t="shared" si="1"/>
        <v>42472.8</v>
      </c>
      <c r="D50" s="38">
        <f t="shared" si="1"/>
        <v>40935.272</v>
      </c>
      <c r="E50" s="50">
        <f t="shared" si="2"/>
        <v>42400.8</v>
      </c>
      <c r="F50" s="50">
        <f t="shared" si="2"/>
        <v>40948.466</v>
      </c>
      <c r="G50" s="50">
        <f t="shared" si="2"/>
        <v>8552</v>
      </c>
      <c r="H50" s="50">
        <f t="shared" si="2"/>
        <v>8466.806</v>
      </c>
      <c r="I50" s="54">
        <v>23653.3</v>
      </c>
      <c r="J50" s="54">
        <v>22630.035</v>
      </c>
      <c r="K50" s="54">
        <v>4282</v>
      </c>
      <c r="L50" s="54">
        <v>4281.85</v>
      </c>
      <c r="M50" s="54">
        <v>0</v>
      </c>
      <c r="N50" s="54">
        <v>0</v>
      </c>
      <c r="O50" s="54">
        <v>0</v>
      </c>
      <c r="P50" s="54">
        <v>0</v>
      </c>
      <c r="Q50" s="54">
        <v>0</v>
      </c>
      <c r="R50" s="54">
        <v>0</v>
      </c>
      <c r="S50" s="54">
        <v>0</v>
      </c>
      <c r="T50" s="54">
        <v>0</v>
      </c>
      <c r="U50" s="55">
        <v>1360</v>
      </c>
      <c r="V50" s="55">
        <v>1359.36</v>
      </c>
      <c r="W50" s="55">
        <v>-1000</v>
      </c>
      <c r="X50" s="55">
        <v>-1079.344</v>
      </c>
      <c r="Y50" s="55">
        <v>460.5</v>
      </c>
      <c r="Z50" s="55">
        <v>460.46</v>
      </c>
      <c r="AA50" s="55">
        <v>0</v>
      </c>
      <c r="AB50" s="55">
        <v>0</v>
      </c>
      <c r="AC50" s="55">
        <v>0</v>
      </c>
      <c r="AD50" s="55">
        <v>0</v>
      </c>
      <c r="AE50" s="55">
        <v>4650</v>
      </c>
      <c r="AF50" s="55">
        <v>4646.9</v>
      </c>
      <c r="AG50" s="55">
        <v>600</v>
      </c>
      <c r="AH50" s="55">
        <v>300</v>
      </c>
      <c r="AI50" s="55">
        <v>0</v>
      </c>
      <c r="AJ50" s="55">
        <v>0</v>
      </c>
      <c r="AK50" s="55">
        <v>0</v>
      </c>
      <c r="AL50" s="55">
        <v>0</v>
      </c>
      <c r="AM50" s="55">
        <v>0</v>
      </c>
      <c r="AN50" s="55">
        <v>0</v>
      </c>
      <c r="AO50" s="55">
        <v>6647</v>
      </c>
      <c r="AP50" s="55">
        <v>6538.611</v>
      </c>
      <c r="AQ50" s="55">
        <v>620</v>
      </c>
      <c r="AR50" s="55">
        <v>617.4</v>
      </c>
      <c r="AS50" s="55">
        <v>1200</v>
      </c>
      <c r="AT50" s="55">
        <v>1180</v>
      </c>
      <c r="AU50" s="55">
        <v>0</v>
      </c>
      <c r="AV50" s="55">
        <v>0</v>
      </c>
      <c r="AW50" s="55">
        <v>8480</v>
      </c>
      <c r="AX50" s="55">
        <v>8480</v>
      </c>
      <c r="AY50" s="55">
        <v>0</v>
      </c>
      <c r="AZ50" s="55">
        <v>0</v>
      </c>
    </row>
    <row r="51" spans="1:52" s="16" customFormat="1" ht="11.25" customHeight="1">
      <c r="A51" s="47">
        <v>43</v>
      </c>
      <c r="B51" s="1" t="s">
        <v>56</v>
      </c>
      <c r="C51" s="38">
        <f t="shared" si="1"/>
        <v>5867.9</v>
      </c>
      <c r="D51" s="38">
        <f t="shared" si="1"/>
        <v>5379.108</v>
      </c>
      <c r="E51" s="50">
        <f t="shared" si="2"/>
        <v>5787.9</v>
      </c>
      <c r="F51" s="50">
        <f t="shared" si="2"/>
        <v>5299.108</v>
      </c>
      <c r="G51" s="50">
        <f t="shared" si="2"/>
        <v>350</v>
      </c>
      <c r="H51" s="50">
        <f t="shared" si="2"/>
        <v>115</v>
      </c>
      <c r="I51" s="54">
        <v>5452.9</v>
      </c>
      <c r="J51" s="54">
        <v>5199.108</v>
      </c>
      <c r="K51" s="54">
        <v>1350</v>
      </c>
      <c r="L51" s="54">
        <v>150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5">
        <v>0</v>
      </c>
      <c r="V51" s="55">
        <v>0</v>
      </c>
      <c r="W51" s="55">
        <v>-1000</v>
      </c>
      <c r="X51" s="55">
        <v>-35</v>
      </c>
      <c r="Y51" s="55">
        <v>0</v>
      </c>
      <c r="Z51" s="55">
        <v>0</v>
      </c>
      <c r="AA51" s="55">
        <v>0</v>
      </c>
      <c r="AB51" s="55">
        <v>0</v>
      </c>
      <c r="AC51" s="55">
        <v>0</v>
      </c>
      <c r="AD51" s="55">
        <v>0</v>
      </c>
      <c r="AE51" s="55">
        <v>0</v>
      </c>
      <c r="AF51" s="55">
        <v>0</v>
      </c>
      <c r="AG51" s="55">
        <v>0</v>
      </c>
      <c r="AH51" s="55">
        <v>0</v>
      </c>
      <c r="AI51" s="55">
        <v>0</v>
      </c>
      <c r="AJ51" s="55">
        <v>0</v>
      </c>
      <c r="AK51" s="55">
        <v>0</v>
      </c>
      <c r="AL51" s="55">
        <v>0</v>
      </c>
      <c r="AM51" s="55">
        <v>0</v>
      </c>
      <c r="AN51" s="55">
        <v>0</v>
      </c>
      <c r="AO51" s="55">
        <v>0</v>
      </c>
      <c r="AP51" s="55">
        <v>0</v>
      </c>
      <c r="AQ51" s="55">
        <v>0</v>
      </c>
      <c r="AR51" s="55">
        <v>0</v>
      </c>
      <c r="AS51" s="55">
        <v>65</v>
      </c>
      <c r="AT51" s="55">
        <v>65</v>
      </c>
      <c r="AU51" s="55">
        <v>0</v>
      </c>
      <c r="AV51" s="55">
        <v>0</v>
      </c>
      <c r="AW51" s="55">
        <v>270</v>
      </c>
      <c r="AX51" s="55">
        <v>35</v>
      </c>
      <c r="AY51" s="55">
        <v>0</v>
      </c>
      <c r="AZ51" s="55">
        <v>0</v>
      </c>
    </row>
    <row r="52" spans="1:52" s="16" customFormat="1" ht="11.25" customHeight="1">
      <c r="A52" s="47">
        <v>44</v>
      </c>
      <c r="B52" s="1" t="s">
        <v>57</v>
      </c>
      <c r="C52" s="38">
        <f t="shared" si="1"/>
        <v>6499.3</v>
      </c>
      <c r="D52" s="38">
        <f t="shared" si="1"/>
        <v>5542</v>
      </c>
      <c r="E52" s="50">
        <f t="shared" si="2"/>
        <v>6199.3</v>
      </c>
      <c r="F52" s="50">
        <f t="shared" si="2"/>
        <v>5242</v>
      </c>
      <c r="G52" s="50">
        <f t="shared" si="2"/>
        <v>900</v>
      </c>
      <c r="H52" s="50">
        <f t="shared" si="2"/>
        <v>395</v>
      </c>
      <c r="I52" s="54">
        <v>5599.3</v>
      </c>
      <c r="J52" s="54">
        <v>5147</v>
      </c>
      <c r="K52" s="54">
        <v>900</v>
      </c>
      <c r="L52" s="54">
        <v>395</v>
      </c>
      <c r="M52" s="54">
        <v>0</v>
      </c>
      <c r="N52" s="54">
        <v>0</v>
      </c>
      <c r="O52" s="54">
        <v>0</v>
      </c>
      <c r="P52" s="54">
        <v>0</v>
      </c>
      <c r="Q52" s="54">
        <v>0</v>
      </c>
      <c r="R52" s="54">
        <v>0</v>
      </c>
      <c r="S52" s="54">
        <v>0</v>
      </c>
      <c r="T52" s="54">
        <v>0</v>
      </c>
      <c r="U52" s="55">
        <v>0</v>
      </c>
      <c r="V52" s="55">
        <v>0</v>
      </c>
      <c r="W52" s="55">
        <v>0</v>
      </c>
      <c r="X52" s="55">
        <v>0</v>
      </c>
      <c r="Y52" s="55">
        <v>0</v>
      </c>
      <c r="Z52" s="55">
        <v>0</v>
      </c>
      <c r="AA52" s="55">
        <v>0</v>
      </c>
      <c r="AB52" s="55">
        <v>0</v>
      </c>
      <c r="AC52" s="55">
        <v>0</v>
      </c>
      <c r="AD52" s="55">
        <v>0</v>
      </c>
      <c r="AE52" s="55">
        <v>0</v>
      </c>
      <c r="AF52" s="55">
        <v>0</v>
      </c>
      <c r="AG52" s="55">
        <v>0</v>
      </c>
      <c r="AH52" s="55">
        <v>0</v>
      </c>
      <c r="AI52" s="55">
        <v>0</v>
      </c>
      <c r="AJ52" s="55">
        <v>0</v>
      </c>
      <c r="AK52" s="55">
        <v>0</v>
      </c>
      <c r="AL52" s="55">
        <v>0</v>
      </c>
      <c r="AM52" s="55">
        <v>0</v>
      </c>
      <c r="AN52" s="55">
        <v>0</v>
      </c>
      <c r="AO52" s="55">
        <v>0</v>
      </c>
      <c r="AP52" s="55">
        <v>0</v>
      </c>
      <c r="AQ52" s="55">
        <v>0</v>
      </c>
      <c r="AR52" s="55">
        <v>0</v>
      </c>
      <c r="AS52" s="55">
        <v>0</v>
      </c>
      <c r="AT52" s="55">
        <v>0</v>
      </c>
      <c r="AU52" s="55">
        <v>0</v>
      </c>
      <c r="AV52" s="55">
        <v>0</v>
      </c>
      <c r="AW52" s="55">
        <v>600</v>
      </c>
      <c r="AX52" s="55">
        <v>95</v>
      </c>
      <c r="AY52" s="55">
        <v>0</v>
      </c>
      <c r="AZ52" s="55">
        <v>0</v>
      </c>
    </row>
    <row r="53" spans="1:52" s="16" customFormat="1" ht="11.25" customHeight="1">
      <c r="A53" s="47">
        <v>45</v>
      </c>
      <c r="B53" s="1" t="s">
        <v>58</v>
      </c>
      <c r="C53" s="38">
        <f t="shared" si="1"/>
        <v>8517.7</v>
      </c>
      <c r="D53" s="38">
        <f t="shared" si="1"/>
        <v>4320.883</v>
      </c>
      <c r="E53" s="50">
        <f t="shared" si="2"/>
        <v>8517.7</v>
      </c>
      <c r="F53" s="50">
        <f t="shared" si="2"/>
        <v>8445.883</v>
      </c>
      <c r="G53" s="50">
        <f t="shared" si="2"/>
        <v>400</v>
      </c>
      <c r="H53" s="50">
        <f t="shared" si="2"/>
        <v>-3725</v>
      </c>
      <c r="I53" s="54">
        <v>7477.7</v>
      </c>
      <c r="J53" s="54">
        <v>7405.883</v>
      </c>
      <c r="K53" s="54">
        <v>0</v>
      </c>
      <c r="L53" s="54">
        <v>0</v>
      </c>
      <c r="M53" s="54">
        <v>0</v>
      </c>
      <c r="N53" s="54">
        <v>0</v>
      </c>
      <c r="O53" s="54">
        <v>0</v>
      </c>
      <c r="P53" s="54">
        <v>0</v>
      </c>
      <c r="Q53" s="54">
        <v>0</v>
      </c>
      <c r="R53" s="54">
        <v>0</v>
      </c>
      <c r="S53" s="54">
        <v>0</v>
      </c>
      <c r="T53" s="54">
        <v>0</v>
      </c>
      <c r="U53" s="55">
        <v>300</v>
      </c>
      <c r="V53" s="55">
        <v>300</v>
      </c>
      <c r="W53" s="55">
        <v>-3725</v>
      </c>
      <c r="X53" s="55">
        <v>-3725</v>
      </c>
      <c r="Y53" s="55">
        <v>0</v>
      </c>
      <c r="Z53" s="55">
        <v>0</v>
      </c>
      <c r="AA53" s="55">
        <v>0</v>
      </c>
      <c r="AB53" s="55">
        <v>0</v>
      </c>
      <c r="AC53" s="55">
        <v>0</v>
      </c>
      <c r="AD53" s="55">
        <v>0</v>
      </c>
      <c r="AE53" s="55">
        <v>4125</v>
      </c>
      <c r="AF53" s="55">
        <v>0</v>
      </c>
      <c r="AG53" s="55">
        <v>0</v>
      </c>
      <c r="AH53" s="55">
        <v>0</v>
      </c>
      <c r="AI53" s="55">
        <v>0</v>
      </c>
      <c r="AJ53" s="55">
        <v>0</v>
      </c>
      <c r="AK53" s="55">
        <v>0</v>
      </c>
      <c r="AL53" s="55">
        <v>0</v>
      </c>
      <c r="AM53" s="55">
        <v>0</v>
      </c>
      <c r="AN53" s="55">
        <v>0</v>
      </c>
      <c r="AO53" s="55">
        <v>0</v>
      </c>
      <c r="AP53" s="55">
        <v>0</v>
      </c>
      <c r="AQ53" s="55">
        <v>0</v>
      </c>
      <c r="AR53" s="55">
        <v>0</v>
      </c>
      <c r="AS53" s="55">
        <v>340</v>
      </c>
      <c r="AT53" s="55">
        <v>340</v>
      </c>
      <c r="AU53" s="55">
        <v>0</v>
      </c>
      <c r="AV53" s="55">
        <v>0</v>
      </c>
      <c r="AW53" s="55">
        <v>400</v>
      </c>
      <c r="AX53" s="55">
        <v>400</v>
      </c>
      <c r="AY53" s="55">
        <v>0</v>
      </c>
      <c r="AZ53" s="55">
        <v>0</v>
      </c>
    </row>
    <row r="54" spans="1:52" s="51" customFormat="1" ht="11.25" customHeight="1">
      <c r="A54" s="47">
        <v>45</v>
      </c>
      <c r="B54" s="1" t="s">
        <v>59</v>
      </c>
      <c r="C54" s="38">
        <f t="shared" si="1"/>
        <v>6406.3</v>
      </c>
      <c r="D54" s="38">
        <f t="shared" si="1"/>
        <v>6038.740000000001</v>
      </c>
      <c r="E54" s="50">
        <f t="shared" si="2"/>
        <v>6064.7</v>
      </c>
      <c r="F54" s="50">
        <f t="shared" si="2"/>
        <v>6006.64</v>
      </c>
      <c r="G54" s="50">
        <f t="shared" si="2"/>
        <v>341.6</v>
      </c>
      <c r="H54" s="50">
        <f t="shared" si="2"/>
        <v>32.1</v>
      </c>
      <c r="I54" s="54">
        <v>5764.7</v>
      </c>
      <c r="J54" s="54">
        <v>5706.64</v>
      </c>
      <c r="K54" s="54">
        <v>341.6</v>
      </c>
      <c r="L54" s="54">
        <v>32.1</v>
      </c>
      <c r="M54" s="54">
        <v>0</v>
      </c>
      <c r="N54" s="54">
        <v>0</v>
      </c>
      <c r="O54" s="54">
        <v>0</v>
      </c>
      <c r="P54" s="54">
        <v>0</v>
      </c>
      <c r="Q54" s="54">
        <v>0</v>
      </c>
      <c r="R54" s="54">
        <v>0</v>
      </c>
      <c r="S54" s="54">
        <v>0</v>
      </c>
      <c r="T54" s="54">
        <v>0</v>
      </c>
      <c r="U54" s="55">
        <v>300</v>
      </c>
      <c r="V54" s="55">
        <v>300</v>
      </c>
      <c r="W54" s="55">
        <v>0</v>
      </c>
      <c r="X54" s="55">
        <v>0</v>
      </c>
      <c r="Y54" s="55">
        <v>0</v>
      </c>
      <c r="Z54" s="55">
        <v>0</v>
      </c>
      <c r="AA54" s="55">
        <v>0</v>
      </c>
      <c r="AB54" s="55">
        <v>0</v>
      </c>
      <c r="AC54" s="55">
        <v>0</v>
      </c>
      <c r="AD54" s="55">
        <v>0</v>
      </c>
      <c r="AE54" s="55">
        <v>0</v>
      </c>
      <c r="AF54" s="55">
        <v>0</v>
      </c>
      <c r="AG54" s="55">
        <v>0</v>
      </c>
      <c r="AH54" s="55">
        <v>0</v>
      </c>
      <c r="AI54" s="55">
        <v>0</v>
      </c>
      <c r="AJ54" s="55">
        <v>0</v>
      </c>
      <c r="AK54" s="55">
        <v>0</v>
      </c>
      <c r="AL54" s="55">
        <v>0</v>
      </c>
      <c r="AM54" s="55">
        <v>0</v>
      </c>
      <c r="AN54" s="55">
        <v>0</v>
      </c>
      <c r="AO54" s="55">
        <v>0</v>
      </c>
      <c r="AP54" s="55">
        <v>0</v>
      </c>
      <c r="AQ54" s="55">
        <v>0</v>
      </c>
      <c r="AR54" s="55">
        <v>0</v>
      </c>
      <c r="AS54" s="55">
        <v>0</v>
      </c>
      <c r="AT54" s="55">
        <v>0</v>
      </c>
      <c r="AU54" s="55">
        <v>0</v>
      </c>
      <c r="AV54" s="55">
        <v>0</v>
      </c>
      <c r="AW54" s="55">
        <v>0</v>
      </c>
      <c r="AX54" s="55">
        <v>0</v>
      </c>
      <c r="AY54" s="55">
        <v>0</v>
      </c>
      <c r="AZ54" s="55">
        <v>0</v>
      </c>
    </row>
    <row r="55" spans="1:52" s="16" customFormat="1" ht="11.25" customHeight="1">
      <c r="A55" s="47">
        <v>47</v>
      </c>
      <c r="B55" s="1" t="s">
        <v>60</v>
      </c>
      <c r="C55" s="38">
        <f t="shared" si="1"/>
        <v>12837.1</v>
      </c>
      <c r="D55" s="38">
        <f t="shared" si="1"/>
        <v>12513.7</v>
      </c>
      <c r="E55" s="50">
        <f t="shared" si="2"/>
        <v>12737.7</v>
      </c>
      <c r="F55" s="50">
        <f t="shared" si="2"/>
        <v>12415.1</v>
      </c>
      <c r="G55" s="50">
        <f t="shared" si="2"/>
        <v>1523</v>
      </c>
      <c r="H55" s="50">
        <f t="shared" si="2"/>
        <v>1199.6</v>
      </c>
      <c r="I55" s="54">
        <v>10814.1</v>
      </c>
      <c r="J55" s="54">
        <v>10814.1</v>
      </c>
      <c r="K55" s="54">
        <v>1523</v>
      </c>
      <c r="L55" s="54">
        <v>1268</v>
      </c>
      <c r="M55" s="54">
        <v>0</v>
      </c>
      <c r="N55" s="54">
        <v>0</v>
      </c>
      <c r="O55" s="54">
        <v>0</v>
      </c>
      <c r="P55" s="54">
        <v>0</v>
      </c>
      <c r="Q55" s="54">
        <v>0</v>
      </c>
      <c r="R55" s="54">
        <v>0</v>
      </c>
      <c r="S55" s="54">
        <v>0</v>
      </c>
      <c r="T55" s="54">
        <v>0</v>
      </c>
      <c r="U55" s="55">
        <v>300</v>
      </c>
      <c r="V55" s="55">
        <v>300</v>
      </c>
      <c r="W55" s="55">
        <v>0</v>
      </c>
      <c r="X55" s="55">
        <v>-68.4</v>
      </c>
      <c r="Y55" s="55">
        <v>0</v>
      </c>
      <c r="Z55" s="55">
        <v>0</v>
      </c>
      <c r="AA55" s="55">
        <v>0</v>
      </c>
      <c r="AB55" s="55">
        <v>0</v>
      </c>
      <c r="AC55" s="55">
        <v>0</v>
      </c>
      <c r="AD55" s="55">
        <v>0</v>
      </c>
      <c r="AE55" s="55">
        <v>0</v>
      </c>
      <c r="AF55" s="55">
        <v>0</v>
      </c>
      <c r="AG55" s="55">
        <v>0</v>
      </c>
      <c r="AH55" s="55">
        <v>0</v>
      </c>
      <c r="AI55" s="55">
        <v>0</v>
      </c>
      <c r="AJ55" s="55">
        <v>0</v>
      </c>
      <c r="AK55" s="55">
        <v>0</v>
      </c>
      <c r="AL55" s="55">
        <v>0</v>
      </c>
      <c r="AM55" s="55">
        <v>0</v>
      </c>
      <c r="AN55" s="55">
        <v>0</v>
      </c>
      <c r="AO55" s="55">
        <v>0</v>
      </c>
      <c r="AP55" s="55">
        <v>0</v>
      </c>
      <c r="AQ55" s="55">
        <v>0</v>
      </c>
      <c r="AR55" s="55">
        <v>0</v>
      </c>
      <c r="AS55" s="55">
        <v>200</v>
      </c>
      <c r="AT55" s="55">
        <v>200</v>
      </c>
      <c r="AU55" s="55">
        <v>0</v>
      </c>
      <c r="AV55" s="55">
        <v>0</v>
      </c>
      <c r="AW55" s="55">
        <v>1423.6</v>
      </c>
      <c r="AX55" s="55">
        <v>1101</v>
      </c>
      <c r="AY55" s="55">
        <v>0</v>
      </c>
      <c r="AZ55" s="55">
        <v>0</v>
      </c>
    </row>
    <row r="56" spans="1:52" s="16" customFormat="1" ht="11.25" customHeight="1">
      <c r="A56" s="47">
        <v>48</v>
      </c>
      <c r="B56" s="1" t="s">
        <v>61</v>
      </c>
      <c r="C56" s="38">
        <f t="shared" si="1"/>
        <v>14149.300000000001</v>
      </c>
      <c r="D56" s="38">
        <f t="shared" si="1"/>
        <v>12794.199</v>
      </c>
      <c r="E56" s="50">
        <f t="shared" si="2"/>
        <v>12366.2</v>
      </c>
      <c r="F56" s="50">
        <f t="shared" si="2"/>
        <v>11020.625</v>
      </c>
      <c r="G56" s="50">
        <f t="shared" si="2"/>
        <v>3283.1</v>
      </c>
      <c r="H56" s="50">
        <f t="shared" si="2"/>
        <v>2573.574</v>
      </c>
      <c r="I56" s="54">
        <v>9200.2</v>
      </c>
      <c r="J56" s="54">
        <v>8609.647</v>
      </c>
      <c r="K56" s="54">
        <v>480</v>
      </c>
      <c r="L56" s="54">
        <v>480</v>
      </c>
      <c r="M56" s="54">
        <v>0</v>
      </c>
      <c r="N56" s="54">
        <v>0</v>
      </c>
      <c r="O56" s="54">
        <v>0</v>
      </c>
      <c r="P56" s="54">
        <v>0</v>
      </c>
      <c r="Q56" s="54">
        <v>0</v>
      </c>
      <c r="R56" s="54">
        <v>0</v>
      </c>
      <c r="S56" s="54">
        <v>0</v>
      </c>
      <c r="T56" s="54">
        <v>0</v>
      </c>
      <c r="U56" s="55">
        <v>300</v>
      </c>
      <c r="V56" s="55">
        <v>300</v>
      </c>
      <c r="W56" s="55">
        <v>890</v>
      </c>
      <c r="X56" s="55">
        <v>633.824</v>
      </c>
      <c r="Y56" s="55">
        <v>0</v>
      </c>
      <c r="Z56" s="55">
        <v>0</v>
      </c>
      <c r="AA56" s="55">
        <v>0</v>
      </c>
      <c r="AB56" s="55">
        <v>0</v>
      </c>
      <c r="AC56" s="55">
        <v>0</v>
      </c>
      <c r="AD56" s="55">
        <v>0</v>
      </c>
      <c r="AE56" s="55">
        <v>930</v>
      </c>
      <c r="AF56" s="55">
        <v>879.75</v>
      </c>
      <c r="AG56" s="55">
        <v>0</v>
      </c>
      <c r="AH56" s="55">
        <v>0</v>
      </c>
      <c r="AI56" s="55">
        <v>0</v>
      </c>
      <c r="AJ56" s="55">
        <v>0</v>
      </c>
      <c r="AK56" s="55">
        <v>1116</v>
      </c>
      <c r="AL56" s="55">
        <v>1110.978</v>
      </c>
      <c r="AM56" s="55">
        <v>983.1</v>
      </c>
      <c r="AN56" s="55">
        <v>580</v>
      </c>
      <c r="AO56" s="55">
        <v>0</v>
      </c>
      <c r="AP56" s="55">
        <v>0</v>
      </c>
      <c r="AQ56" s="55">
        <v>0</v>
      </c>
      <c r="AR56" s="55">
        <v>0</v>
      </c>
      <c r="AS56" s="55">
        <v>250</v>
      </c>
      <c r="AT56" s="55">
        <v>200</v>
      </c>
      <c r="AU56" s="55">
        <v>0</v>
      </c>
      <c r="AV56" s="55">
        <v>0</v>
      </c>
      <c r="AW56" s="55">
        <v>1500</v>
      </c>
      <c r="AX56" s="55">
        <v>800</v>
      </c>
      <c r="AY56" s="55">
        <v>0</v>
      </c>
      <c r="AZ56" s="55">
        <v>0</v>
      </c>
    </row>
    <row r="57" spans="1:52" s="16" customFormat="1" ht="11.25" customHeight="1">
      <c r="A57" s="47">
        <v>49</v>
      </c>
      <c r="B57" s="1" t="s">
        <v>62</v>
      </c>
      <c r="C57" s="38">
        <f t="shared" si="1"/>
        <v>11592.7</v>
      </c>
      <c r="D57" s="38">
        <f t="shared" si="1"/>
        <v>10765.115</v>
      </c>
      <c r="E57" s="50">
        <f t="shared" si="2"/>
        <v>11233.1</v>
      </c>
      <c r="F57" s="50">
        <f t="shared" si="2"/>
        <v>10445.115</v>
      </c>
      <c r="G57" s="50">
        <f t="shared" si="2"/>
        <v>1359.6</v>
      </c>
      <c r="H57" s="50">
        <f t="shared" si="2"/>
        <v>859</v>
      </c>
      <c r="I57" s="54">
        <v>9733.1</v>
      </c>
      <c r="J57" s="54">
        <v>9406.115</v>
      </c>
      <c r="K57" s="54">
        <v>359.6</v>
      </c>
      <c r="L57" s="54">
        <v>359</v>
      </c>
      <c r="M57" s="54">
        <v>0</v>
      </c>
      <c r="N57" s="54">
        <v>0</v>
      </c>
      <c r="O57" s="54">
        <v>0</v>
      </c>
      <c r="P57" s="54">
        <v>0</v>
      </c>
      <c r="Q57" s="54">
        <v>0</v>
      </c>
      <c r="R57" s="54">
        <v>0</v>
      </c>
      <c r="S57" s="54">
        <v>0</v>
      </c>
      <c r="T57" s="54">
        <v>0</v>
      </c>
      <c r="U57" s="55">
        <v>0</v>
      </c>
      <c r="V57" s="55">
        <v>0</v>
      </c>
      <c r="W57" s="55">
        <v>0</v>
      </c>
      <c r="X57" s="55">
        <v>-342</v>
      </c>
      <c r="Y57" s="55">
        <v>300</v>
      </c>
      <c r="Z57" s="55">
        <v>300</v>
      </c>
      <c r="AA57" s="55">
        <v>0</v>
      </c>
      <c r="AB57" s="55">
        <v>0</v>
      </c>
      <c r="AC57" s="55">
        <v>0</v>
      </c>
      <c r="AD57" s="55">
        <v>0</v>
      </c>
      <c r="AE57" s="55">
        <v>1000</v>
      </c>
      <c r="AF57" s="55">
        <v>842</v>
      </c>
      <c r="AG57" s="55">
        <v>0</v>
      </c>
      <c r="AH57" s="55">
        <v>0</v>
      </c>
      <c r="AI57" s="55">
        <v>0</v>
      </c>
      <c r="AJ57" s="55">
        <v>0</v>
      </c>
      <c r="AK57" s="55">
        <v>0</v>
      </c>
      <c r="AL57" s="55">
        <v>0</v>
      </c>
      <c r="AM57" s="55">
        <v>0</v>
      </c>
      <c r="AN57" s="55">
        <v>0</v>
      </c>
      <c r="AO57" s="55">
        <v>0</v>
      </c>
      <c r="AP57" s="55">
        <v>0</v>
      </c>
      <c r="AQ57" s="55">
        <v>0</v>
      </c>
      <c r="AR57" s="55">
        <v>0</v>
      </c>
      <c r="AS57" s="55">
        <v>200</v>
      </c>
      <c r="AT57" s="55">
        <v>200</v>
      </c>
      <c r="AU57" s="55">
        <v>0</v>
      </c>
      <c r="AV57" s="55">
        <v>0</v>
      </c>
      <c r="AW57" s="55">
        <v>1000</v>
      </c>
      <c r="AX57" s="55">
        <v>539</v>
      </c>
      <c r="AY57" s="55">
        <v>0</v>
      </c>
      <c r="AZ57" s="55">
        <v>0</v>
      </c>
    </row>
    <row r="58" spans="1:52" s="16" customFormat="1" ht="11.25" customHeight="1">
      <c r="A58" s="47">
        <v>50</v>
      </c>
      <c r="B58" s="1" t="s">
        <v>63</v>
      </c>
      <c r="C58" s="38">
        <f t="shared" si="1"/>
        <v>14745.3</v>
      </c>
      <c r="D58" s="38">
        <f t="shared" si="1"/>
        <v>13963.232999999998</v>
      </c>
      <c r="E58" s="50">
        <f t="shared" si="2"/>
        <v>13761</v>
      </c>
      <c r="F58" s="50">
        <f t="shared" si="2"/>
        <v>12979.369999999999</v>
      </c>
      <c r="G58" s="50">
        <f t="shared" si="2"/>
        <v>2125.9</v>
      </c>
      <c r="H58" s="50">
        <f t="shared" si="2"/>
        <v>2125.763</v>
      </c>
      <c r="I58" s="54">
        <v>11169.4</v>
      </c>
      <c r="J58" s="54">
        <v>10467.47</v>
      </c>
      <c r="K58" s="54">
        <v>0</v>
      </c>
      <c r="L58" s="54">
        <v>0</v>
      </c>
      <c r="M58" s="54">
        <v>0</v>
      </c>
      <c r="N58" s="54">
        <v>0</v>
      </c>
      <c r="O58" s="54">
        <v>0</v>
      </c>
      <c r="P58" s="54">
        <v>0</v>
      </c>
      <c r="Q58" s="54">
        <v>0</v>
      </c>
      <c r="R58" s="54">
        <v>0</v>
      </c>
      <c r="S58" s="54">
        <v>0</v>
      </c>
      <c r="T58" s="54">
        <v>0</v>
      </c>
      <c r="U58" s="55">
        <v>300</v>
      </c>
      <c r="V58" s="55">
        <v>300</v>
      </c>
      <c r="W58" s="55">
        <v>984.3</v>
      </c>
      <c r="X58" s="55">
        <v>984.3</v>
      </c>
      <c r="Y58" s="55">
        <v>0</v>
      </c>
      <c r="Z58" s="55">
        <v>0</v>
      </c>
      <c r="AA58" s="55">
        <v>0</v>
      </c>
      <c r="AB58" s="55">
        <v>0</v>
      </c>
      <c r="AC58" s="55">
        <v>0</v>
      </c>
      <c r="AD58" s="55">
        <v>0</v>
      </c>
      <c r="AE58" s="55">
        <v>900</v>
      </c>
      <c r="AF58" s="55">
        <v>899.863</v>
      </c>
      <c r="AG58" s="55">
        <v>0</v>
      </c>
      <c r="AH58" s="55">
        <v>0</v>
      </c>
      <c r="AI58" s="55">
        <v>0</v>
      </c>
      <c r="AJ58" s="55">
        <v>0</v>
      </c>
      <c r="AK58" s="55">
        <v>600</v>
      </c>
      <c r="AL58" s="55">
        <v>600</v>
      </c>
      <c r="AM58" s="55">
        <v>241.6</v>
      </c>
      <c r="AN58" s="55">
        <v>241.6</v>
      </c>
      <c r="AO58" s="55">
        <v>0</v>
      </c>
      <c r="AP58" s="55">
        <v>0</v>
      </c>
      <c r="AQ58" s="55">
        <v>0</v>
      </c>
      <c r="AR58" s="55">
        <v>0</v>
      </c>
      <c r="AS58" s="55">
        <v>550</v>
      </c>
      <c r="AT58" s="55">
        <v>470</v>
      </c>
      <c r="AU58" s="55">
        <v>0</v>
      </c>
      <c r="AV58" s="55">
        <v>0</v>
      </c>
      <c r="AW58" s="55">
        <v>1141.6</v>
      </c>
      <c r="AX58" s="55">
        <v>1141.9</v>
      </c>
      <c r="AY58" s="55">
        <v>0</v>
      </c>
      <c r="AZ58" s="55">
        <v>0</v>
      </c>
    </row>
    <row r="59" spans="1:52" s="16" customFormat="1" ht="11.25" customHeight="1">
      <c r="A59" s="47">
        <v>51</v>
      </c>
      <c r="B59" s="1" t="s">
        <v>64</v>
      </c>
      <c r="C59" s="38">
        <f t="shared" si="1"/>
        <v>6372.4</v>
      </c>
      <c r="D59" s="38">
        <f t="shared" si="1"/>
        <v>6113.626</v>
      </c>
      <c r="E59" s="50">
        <f t="shared" si="2"/>
        <v>4764</v>
      </c>
      <c r="F59" s="50">
        <f t="shared" si="2"/>
        <v>4506.754</v>
      </c>
      <c r="G59" s="50">
        <f t="shared" si="2"/>
        <v>1844.4</v>
      </c>
      <c r="H59" s="50">
        <f t="shared" si="2"/>
        <v>1606.8719999999998</v>
      </c>
      <c r="I59" s="54">
        <v>4528</v>
      </c>
      <c r="J59" s="54">
        <v>4506.754</v>
      </c>
      <c r="K59" s="54">
        <v>2200</v>
      </c>
      <c r="L59" s="54">
        <v>1520</v>
      </c>
      <c r="M59" s="54">
        <v>0</v>
      </c>
      <c r="N59" s="54">
        <v>0</v>
      </c>
      <c r="O59" s="54">
        <v>0</v>
      </c>
      <c r="P59" s="54">
        <v>0</v>
      </c>
      <c r="Q59" s="54">
        <v>0</v>
      </c>
      <c r="R59" s="54">
        <v>0</v>
      </c>
      <c r="S59" s="54">
        <v>0</v>
      </c>
      <c r="T59" s="54">
        <v>0</v>
      </c>
      <c r="U59" s="55">
        <v>0</v>
      </c>
      <c r="V59" s="55">
        <v>0</v>
      </c>
      <c r="W59" s="55">
        <v>-1355.6</v>
      </c>
      <c r="X59" s="55">
        <v>-743.128</v>
      </c>
      <c r="Y59" s="55">
        <v>0</v>
      </c>
      <c r="Z59" s="55">
        <v>0</v>
      </c>
      <c r="AA59" s="55">
        <v>0</v>
      </c>
      <c r="AB59" s="55">
        <v>0</v>
      </c>
      <c r="AC59" s="55">
        <v>0</v>
      </c>
      <c r="AD59" s="55">
        <v>0</v>
      </c>
      <c r="AE59" s="55">
        <v>1000</v>
      </c>
      <c r="AF59" s="55">
        <v>830</v>
      </c>
      <c r="AG59" s="55">
        <v>0</v>
      </c>
      <c r="AH59" s="55">
        <v>0</v>
      </c>
      <c r="AI59" s="55">
        <v>0</v>
      </c>
      <c r="AJ59" s="55">
        <v>0</v>
      </c>
      <c r="AK59" s="55">
        <v>0</v>
      </c>
      <c r="AL59" s="55">
        <v>0</v>
      </c>
      <c r="AM59" s="55">
        <v>0</v>
      </c>
      <c r="AN59" s="55">
        <v>0</v>
      </c>
      <c r="AO59" s="55">
        <v>0</v>
      </c>
      <c r="AP59" s="55">
        <v>0</v>
      </c>
      <c r="AQ59" s="55">
        <v>0</v>
      </c>
      <c r="AR59" s="55">
        <v>0</v>
      </c>
      <c r="AS59" s="55">
        <v>0</v>
      </c>
      <c r="AT59" s="55">
        <v>0</v>
      </c>
      <c r="AU59" s="55">
        <v>0</v>
      </c>
      <c r="AV59" s="55">
        <v>0</v>
      </c>
      <c r="AW59" s="55">
        <v>236</v>
      </c>
      <c r="AX59" s="55">
        <v>0</v>
      </c>
      <c r="AY59" s="55">
        <v>0</v>
      </c>
      <c r="AZ59" s="55">
        <v>0</v>
      </c>
    </row>
    <row r="60" spans="1:52" s="16" customFormat="1" ht="11.25" customHeight="1">
      <c r="A60" s="47">
        <v>52</v>
      </c>
      <c r="B60" s="1" t="s">
        <v>65</v>
      </c>
      <c r="C60" s="38">
        <f t="shared" si="1"/>
        <v>9566.099999999999</v>
      </c>
      <c r="D60" s="38">
        <f t="shared" si="1"/>
        <v>7907.091</v>
      </c>
      <c r="E60" s="50">
        <f t="shared" si="2"/>
        <v>9408.3</v>
      </c>
      <c r="F60" s="50">
        <f t="shared" si="2"/>
        <v>7870.663</v>
      </c>
      <c r="G60" s="50">
        <f t="shared" si="2"/>
        <v>657.8</v>
      </c>
      <c r="H60" s="50">
        <f t="shared" si="2"/>
        <v>430.42800000000005</v>
      </c>
      <c r="I60" s="54">
        <v>7752.4</v>
      </c>
      <c r="J60" s="54">
        <v>6966.663</v>
      </c>
      <c r="K60" s="54">
        <v>0</v>
      </c>
      <c r="L60" s="54">
        <v>0</v>
      </c>
      <c r="M60" s="54">
        <v>0</v>
      </c>
      <c r="N60" s="54">
        <v>0</v>
      </c>
      <c r="O60" s="54">
        <v>0</v>
      </c>
      <c r="P60" s="54">
        <v>0</v>
      </c>
      <c r="Q60" s="54">
        <v>0</v>
      </c>
      <c r="R60" s="54">
        <v>0</v>
      </c>
      <c r="S60" s="54">
        <v>0</v>
      </c>
      <c r="T60" s="54">
        <v>0</v>
      </c>
      <c r="U60" s="55">
        <v>600</v>
      </c>
      <c r="V60" s="55">
        <v>300</v>
      </c>
      <c r="W60" s="55">
        <v>0</v>
      </c>
      <c r="X60" s="55">
        <v>-131.392</v>
      </c>
      <c r="Y60" s="55">
        <v>0</v>
      </c>
      <c r="Z60" s="55">
        <v>0</v>
      </c>
      <c r="AA60" s="55">
        <v>0</v>
      </c>
      <c r="AB60" s="55">
        <v>0</v>
      </c>
      <c r="AC60" s="55">
        <v>0</v>
      </c>
      <c r="AD60" s="55">
        <v>0</v>
      </c>
      <c r="AE60" s="55">
        <v>657.8</v>
      </c>
      <c r="AF60" s="55">
        <v>561.82</v>
      </c>
      <c r="AG60" s="55">
        <v>0</v>
      </c>
      <c r="AH60" s="55">
        <v>0</v>
      </c>
      <c r="AI60" s="55">
        <v>0</v>
      </c>
      <c r="AJ60" s="55">
        <v>0</v>
      </c>
      <c r="AK60" s="55">
        <v>0</v>
      </c>
      <c r="AL60" s="55">
        <v>0</v>
      </c>
      <c r="AM60" s="55">
        <v>0</v>
      </c>
      <c r="AN60" s="55">
        <v>0</v>
      </c>
      <c r="AO60" s="55">
        <v>0</v>
      </c>
      <c r="AP60" s="55">
        <v>0</v>
      </c>
      <c r="AQ60" s="55">
        <v>0</v>
      </c>
      <c r="AR60" s="55">
        <v>0</v>
      </c>
      <c r="AS60" s="55">
        <v>555.9</v>
      </c>
      <c r="AT60" s="55">
        <v>210</v>
      </c>
      <c r="AU60" s="55">
        <v>0</v>
      </c>
      <c r="AV60" s="55">
        <v>0</v>
      </c>
      <c r="AW60" s="55">
        <v>500</v>
      </c>
      <c r="AX60" s="55">
        <v>394</v>
      </c>
      <c r="AY60" s="55">
        <v>0</v>
      </c>
      <c r="AZ60" s="55">
        <v>0</v>
      </c>
    </row>
    <row r="61" spans="1:52" s="16" customFormat="1" ht="11.25" customHeight="1">
      <c r="A61" s="47">
        <v>53</v>
      </c>
      <c r="B61" s="1" t="s">
        <v>66</v>
      </c>
      <c r="C61" s="38">
        <f t="shared" si="1"/>
        <v>9017.800000000001</v>
      </c>
      <c r="D61" s="38">
        <f t="shared" si="1"/>
        <v>5282.184</v>
      </c>
      <c r="E61" s="50">
        <f t="shared" si="2"/>
        <v>6510</v>
      </c>
      <c r="F61" s="50">
        <f t="shared" si="2"/>
        <v>5282.184</v>
      </c>
      <c r="G61" s="50">
        <f t="shared" si="2"/>
        <v>2928.7</v>
      </c>
      <c r="H61" s="50">
        <f t="shared" si="2"/>
        <v>0</v>
      </c>
      <c r="I61" s="54">
        <v>5338.1</v>
      </c>
      <c r="J61" s="54">
        <v>4695.984</v>
      </c>
      <c r="K61" s="54">
        <v>2795</v>
      </c>
      <c r="L61" s="54">
        <v>0</v>
      </c>
      <c r="M61" s="54">
        <v>0</v>
      </c>
      <c r="N61" s="54">
        <v>0</v>
      </c>
      <c r="O61" s="54">
        <v>0</v>
      </c>
      <c r="P61" s="54">
        <v>0</v>
      </c>
      <c r="Q61" s="54">
        <v>0</v>
      </c>
      <c r="R61" s="54">
        <v>0</v>
      </c>
      <c r="S61" s="54">
        <v>0</v>
      </c>
      <c r="T61" s="54">
        <v>0</v>
      </c>
      <c r="U61" s="55">
        <v>79.8</v>
      </c>
      <c r="V61" s="55">
        <v>0</v>
      </c>
      <c r="W61" s="55">
        <v>0</v>
      </c>
      <c r="X61" s="55">
        <v>0</v>
      </c>
      <c r="Y61" s="55">
        <v>0</v>
      </c>
      <c r="Z61" s="55">
        <v>0</v>
      </c>
      <c r="AA61" s="55">
        <v>0</v>
      </c>
      <c r="AB61" s="55">
        <v>0</v>
      </c>
      <c r="AC61" s="55">
        <v>0</v>
      </c>
      <c r="AD61" s="55">
        <v>0</v>
      </c>
      <c r="AE61" s="55">
        <v>133.7</v>
      </c>
      <c r="AF61" s="55">
        <v>0</v>
      </c>
      <c r="AG61" s="55">
        <v>0</v>
      </c>
      <c r="AH61" s="55">
        <v>0</v>
      </c>
      <c r="AI61" s="55">
        <v>0</v>
      </c>
      <c r="AJ61" s="55">
        <v>0</v>
      </c>
      <c r="AK61" s="55">
        <v>586.2</v>
      </c>
      <c r="AL61" s="55">
        <v>586.2</v>
      </c>
      <c r="AM61" s="55">
        <v>0</v>
      </c>
      <c r="AN61" s="55">
        <v>0</v>
      </c>
      <c r="AO61" s="55">
        <v>0</v>
      </c>
      <c r="AP61" s="55">
        <v>0</v>
      </c>
      <c r="AQ61" s="55">
        <v>0</v>
      </c>
      <c r="AR61" s="55">
        <v>0</v>
      </c>
      <c r="AS61" s="55">
        <v>85</v>
      </c>
      <c r="AT61" s="55">
        <v>0</v>
      </c>
      <c r="AU61" s="55">
        <v>0</v>
      </c>
      <c r="AV61" s="55">
        <v>0</v>
      </c>
      <c r="AW61" s="55">
        <v>420.9</v>
      </c>
      <c r="AX61" s="55">
        <v>0</v>
      </c>
      <c r="AY61" s="55">
        <v>0</v>
      </c>
      <c r="AZ61" s="55">
        <v>0</v>
      </c>
    </row>
    <row r="62" spans="1:52" s="16" customFormat="1" ht="11.25" customHeight="1">
      <c r="A62" s="47">
        <v>54</v>
      </c>
      <c r="B62" s="1" t="s">
        <v>67</v>
      </c>
      <c r="C62" s="38">
        <f t="shared" si="1"/>
        <v>6494.9</v>
      </c>
      <c r="D62" s="38">
        <f t="shared" si="1"/>
        <v>5672.116</v>
      </c>
      <c r="E62" s="50">
        <f t="shared" si="2"/>
        <v>5770</v>
      </c>
      <c r="F62" s="50">
        <f t="shared" si="2"/>
        <v>4947.249</v>
      </c>
      <c r="G62" s="50">
        <f t="shared" si="2"/>
        <v>1024.9</v>
      </c>
      <c r="H62" s="50">
        <f t="shared" si="2"/>
        <v>769</v>
      </c>
      <c r="I62" s="54">
        <v>4520</v>
      </c>
      <c r="J62" s="54">
        <v>4228.116</v>
      </c>
      <c r="K62" s="54">
        <v>82</v>
      </c>
      <c r="L62" s="54">
        <v>82</v>
      </c>
      <c r="M62" s="54">
        <v>0</v>
      </c>
      <c r="N62" s="54">
        <v>0</v>
      </c>
      <c r="O62" s="54">
        <v>0</v>
      </c>
      <c r="P62" s="54">
        <v>0</v>
      </c>
      <c r="Q62" s="54">
        <v>0</v>
      </c>
      <c r="R62" s="54">
        <v>0</v>
      </c>
      <c r="S62" s="54">
        <v>0</v>
      </c>
      <c r="T62" s="54">
        <v>0</v>
      </c>
      <c r="U62" s="55">
        <v>300</v>
      </c>
      <c r="V62" s="55">
        <v>300</v>
      </c>
      <c r="W62" s="55">
        <v>0</v>
      </c>
      <c r="X62" s="55">
        <v>0</v>
      </c>
      <c r="Y62" s="55">
        <v>0</v>
      </c>
      <c r="Z62" s="55">
        <v>0</v>
      </c>
      <c r="AA62" s="55">
        <v>0</v>
      </c>
      <c r="AB62" s="55">
        <v>0</v>
      </c>
      <c r="AC62" s="55">
        <v>50</v>
      </c>
      <c r="AD62" s="55">
        <v>50</v>
      </c>
      <c r="AE62" s="55">
        <v>942.9</v>
      </c>
      <c r="AF62" s="55">
        <v>687</v>
      </c>
      <c r="AG62" s="55">
        <v>0</v>
      </c>
      <c r="AH62" s="55">
        <v>0</v>
      </c>
      <c r="AI62" s="55">
        <v>0</v>
      </c>
      <c r="AJ62" s="55">
        <v>0</v>
      </c>
      <c r="AK62" s="55">
        <v>0</v>
      </c>
      <c r="AL62" s="55">
        <v>0</v>
      </c>
      <c r="AM62" s="55">
        <v>0</v>
      </c>
      <c r="AN62" s="55">
        <v>0</v>
      </c>
      <c r="AO62" s="55">
        <v>0</v>
      </c>
      <c r="AP62" s="55">
        <v>0</v>
      </c>
      <c r="AQ62" s="55">
        <v>0</v>
      </c>
      <c r="AR62" s="55">
        <v>0</v>
      </c>
      <c r="AS62" s="55">
        <v>600</v>
      </c>
      <c r="AT62" s="55">
        <v>325</v>
      </c>
      <c r="AU62" s="55">
        <v>0</v>
      </c>
      <c r="AV62" s="55">
        <v>0</v>
      </c>
      <c r="AW62" s="55">
        <v>300</v>
      </c>
      <c r="AX62" s="55">
        <v>44.133</v>
      </c>
      <c r="AY62" s="55">
        <v>0</v>
      </c>
      <c r="AZ62" s="55">
        <v>0</v>
      </c>
    </row>
    <row r="63" spans="1:52" s="16" customFormat="1" ht="11.25" customHeight="1">
      <c r="A63" s="47">
        <v>55</v>
      </c>
      <c r="B63" s="1" t="s">
        <v>68</v>
      </c>
      <c r="C63" s="38">
        <f t="shared" si="1"/>
        <v>17565.3</v>
      </c>
      <c r="D63" s="38">
        <f t="shared" si="1"/>
        <v>14428.149</v>
      </c>
      <c r="E63" s="50">
        <f t="shared" si="2"/>
        <v>15346.1</v>
      </c>
      <c r="F63" s="50">
        <f t="shared" si="2"/>
        <v>12208.951</v>
      </c>
      <c r="G63" s="50">
        <f t="shared" si="2"/>
        <v>4819.2</v>
      </c>
      <c r="H63" s="50">
        <f t="shared" si="2"/>
        <v>4136.5</v>
      </c>
      <c r="I63" s="54">
        <v>10397.4</v>
      </c>
      <c r="J63" s="54">
        <v>8255.649</v>
      </c>
      <c r="K63" s="54">
        <v>3919.2</v>
      </c>
      <c r="L63" s="54">
        <v>3236.5</v>
      </c>
      <c r="M63" s="54">
        <v>0</v>
      </c>
      <c r="N63" s="54">
        <v>0</v>
      </c>
      <c r="O63" s="54">
        <v>0</v>
      </c>
      <c r="P63" s="54">
        <v>0</v>
      </c>
      <c r="Q63" s="54">
        <v>0</v>
      </c>
      <c r="R63" s="54">
        <v>0</v>
      </c>
      <c r="S63" s="54">
        <v>0</v>
      </c>
      <c r="T63" s="54">
        <v>0</v>
      </c>
      <c r="U63" s="55">
        <v>1200</v>
      </c>
      <c r="V63" s="55">
        <v>900</v>
      </c>
      <c r="W63" s="55">
        <v>0</v>
      </c>
      <c r="X63" s="55">
        <v>0</v>
      </c>
      <c r="Y63" s="55">
        <v>162.7</v>
      </c>
      <c r="Z63" s="55">
        <v>150</v>
      </c>
      <c r="AA63" s="55">
        <v>0</v>
      </c>
      <c r="AB63" s="55">
        <v>0</v>
      </c>
      <c r="AC63" s="55">
        <v>0</v>
      </c>
      <c r="AD63" s="55">
        <v>0</v>
      </c>
      <c r="AE63" s="55">
        <v>900</v>
      </c>
      <c r="AF63" s="55">
        <v>900</v>
      </c>
      <c r="AG63" s="55">
        <v>0</v>
      </c>
      <c r="AH63" s="55">
        <v>0</v>
      </c>
      <c r="AI63" s="55">
        <v>0</v>
      </c>
      <c r="AJ63" s="55">
        <v>0</v>
      </c>
      <c r="AK63" s="55">
        <v>636</v>
      </c>
      <c r="AL63" s="55">
        <v>636</v>
      </c>
      <c r="AM63" s="55">
        <v>0</v>
      </c>
      <c r="AN63" s="55">
        <v>0</v>
      </c>
      <c r="AO63" s="55">
        <v>0</v>
      </c>
      <c r="AP63" s="55">
        <v>0</v>
      </c>
      <c r="AQ63" s="55">
        <v>0</v>
      </c>
      <c r="AR63" s="55">
        <v>0</v>
      </c>
      <c r="AS63" s="55">
        <v>350</v>
      </c>
      <c r="AT63" s="55">
        <v>350</v>
      </c>
      <c r="AU63" s="55">
        <v>0</v>
      </c>
      <c r="AV63" s="55">
        <v>0</v>
      </c>
      <c r="AW63" s="55">
        <v>2600</v>
      </c>
      <c r="AX63" s="55">
        <v>1917.302</v>
      </c>
      <c r="AY63" s="55">
        <v>0</v>
      </c>
      <c r="AZ63" s="55">
        <v>0</v>
      </c>
    </row>
    <row r="64" spans="1:52" s="16" customFormat="1" ht="11.25" customHeight="1">
      <c r="A64" s="47">
        <v>56</v>
      </c>
      <c r="B64" s="1" t="s">
        <v>69</v>
      </c>
      <c r="C64" s="38">
        <f t="shared" si="1"/>
        <v>11384.4</v>
      </c>
      <c r="D64" s="38">
        <f t="shared" si="1"/>
        <v>9996.6857</v>
      </c>
      <c r="E64" s="50">
        <f t="shared" si="2"/>
        <v>11384.4</v>
      </c>
      <c r="F64" s="50">
        <f t="shared" si="2"/>
        <v>9996.6857</v>
      </c>
      <c r="G64" s="50">
        <f t="shared" si="2"/>
        <v>610</v>
      </c>
      <c r="H64" s="50">
        <f t="shared" si="2"/>
        <v>0</v>
      </c>
      <c r="I64" s="54">
        <v>9272.5</v>
      </c>
      <c r="J64" s="54">
        <v>8795.6857</v>
      </c>
      <c r="K64" s="54">
        <v>610</v>
      </c>
      <c r="L64" s="54">
        <v>0</v>
      </c>
      <c r="M64" s="54">
        <v>0</v>
      </c>
      <c r="N64" s="54">
        <v>0</v>
      </c>
      <c r="O64" s="54">
        <v>0</v>
      </c>
      <c r="P64" s="54">
        <v>0</v>
      </c>
      <c r="Q64" s="54">
        <v>0</v>
      </c>
      <c r="R64" s="54">
        <v>0</v>
      </c>
      <c r="S64" s="54">
        <v>0</v>
      </c>
      <c r="T64" s="54">
        <v>0</v>
      </c>
      <c r="U64" s="55">
        <v>600</v>
      </c>
      <c r="V64" s="55">
        <v>300</v>
      </c>
      <c r="W64" s="55">
        <v>0</v>
      </c>
      <c r="X64" s="55">
        <v>0</v>
      </c>
      <c r="Y64" s="55">
        <v>201.9</v>
      </c>
      <c r="Z64" s="55">
        <v>201</v>
      </c>
      <c r="AA64" s="55">
        <v>0</v>
      </c>
      <c r="AB64" s="55">
        <v>0</v>
      </c>
      <c r="AC64" s="55">
        <v>0</v>
      </c>
      <c r="AD64" s="55">
        <v>0</v>
      </c>
      <c r="AE64" s="55">
        <v>0</v>
      </c>
      <c r="AF64" s="55">
        <v>0</v>
      </c>
      <c r="AG64" s="55">
        <v>0</v>
      </c>
      <c r="AH64" s="55">
        <v>0</v>
      </c>
      <c r="AI64" s="55">
        <v>0</v>
      </c>
      <c r="AJ64" s="55">
        <v>0</v>
      </c>
      <c r="AK64" s="55">
        <v>0</v>
      </c>
      <c r="AL64" s="55">
        <v>0</v>
      </c>
      <c r="AM64" s="55">
        <v>0</v>
      </c>
      <c r="AN64" s="55">
        <v>0</v>
      </c>
      <c r="AO64" s="55">
        <v>0</v>
      </c>
      <c r="AP64" s="55">
        <v>0</v>
      </c>
      <c r="AQ64" s="55">
        <v>0</v>
      </c>
      <c r="AR64" s="55">
        <v>0</v>
      </c>
      <c r="AS64" s="55">
        <v>700</v>
      </c>
      <c r="AT64" s="55">
        <v>700</v>
      </c>
      <c r="AU64" s="55">
        <v>0</v>
      </c>
      <c r="AV64" s="55">
        <v>0</v>
      </c>
      <c r="AW64" s="55">
        <v>610</v>
      </c>
      <c r="AX64" s="55">
        <v>0</v>
      </c>
      <c r="AY64" s="55">
        <v>0</v>
      </c>
      <c r="AZ64" s="55">
        <v>0</v>
      </c>
    </row>
    <row r="65" spans="1:52" s="16" customFormat="1" ht="11.25" customHeight="1">
      <c r="A65" s="47">
        <v>57</v>
      </c>
      <c r="B65" s="1" t="s">
        <v>70</v>
      </c>
      <c r="C65" s="38">
        <f t="shared" si="1"/>
        <v>27373.1</v>
      </c>
      <c r="D65" s="38">
        <f t="shared" si="1"/>
        <v>24952.298000000003</v>
      </c>
      <c r="E65" s="50">
        <f t="shared" si="2"/>
        <v>20297.699999999997</v>
      </c>
      <c r="F65" s="50">
        <f t="shared" si="2"/>
        <v>17876.935</v>
      </c>
      <c r="G65" s="50">
        <f t="shared" si="2"/>
        <v>8946</v>
      </c>
      <c r="H65" s="50">
        <f t="shared" si="2"/>
        <v>7825</v>
      </c>
      <c r="I65" s="54">
        <v>11527.1</v>
      </c>
      <c r="J65" s="54">
        <v>11298.628</v>
      </c>
      <c r="K65" s="54">
        <v>5200</v>
      </c>
      <c r="L65" s="54">
        <v>4750</v>
      </c>
      <c r="M65" s="54">
        <v>0</v>
      </c>
      <c r="N65" s="54">
        <v>0</v>
      </c>
      <c r="O65" s="54">
        <v>0</v>
      </c>
      <c r="P65" s="54">
        <v>0</v>
      </c>
      <c r="Q65" s="54">
        <v>0</v>
      </c>
      <c r="R65" s="54">
        <v>0</v>
      </c>
      <c r="S65" s="54">
        <v>0</v>
      </c>
      <c r="T65" s="54">
        <v>0</v>
      </c>
      <c r="U65" s="55">
        <v>1900</v>
      </c>
      <c r="V65" s="55">
        <v>1450</v>
      </c>
      <c r="W65" s="55">
        <v>500</v>
      </c>
      <c r="X65" s="55">
        <v>500</v>
      </c>
      <c r="Y65" s="55">
        <v>600</v>
      </c>
      <c r="Z65" s="55">
        <v>600</v>
      </c>
      <c r="AA65" s="55">
        <v>0</v>
      </c>
      <c r="AB65" s="55">
        <v>0</v>
      </c>
      <c r="AC65" s="55">
        <v>1400</v>
      </c>
      <c r="AD65" s="55">
        <v>1094</v>
      </c>
      <c r="AE65" s="55">
        <v>1854</v>
      </c>
      <c r="AF65" s="55">
        <v>1575</v>
      </c>
      <c r="AG65" s="55">
        <v>0</v>
      </c>
      <c r="AH65" s="55">
        <v>0</v>
      </c>
      <c r="AI65" s="55">
        <v>0</v>
      </c>
      <c r="AJ65" s="55">
        <v>0</v>
      </c>
      <c r="AK65" s="55">
        <v>1900</v>
      </c>
      <c r="AL65" s="55">
        <v>1584.67</v>
      </c>
      <c r="AM65" s="55">
        <v>1392</v>
      </c>
      <c r="AN65" s="55">
        <v>1000</v>
      </c>
      <c r="AO65" s="55">
        <v>0</v>
      </c>
      <c r="AP65" s="55">
        <v>0</v>
      </c>
      <c r="AQ65" s="55">
        <v>0</v>
      </c>
      <c r="AR65" s="55">
        <v>0</v>
      </c>
      <c r="AS65" s="55">
        <v>1100</v>
      </c>
      <c r="AT65" s="55">
        <v>1100</v>
      </c>
      <c r="AU65" s="55">
        <v>0</v>
      </c>
      <c r="AV65" s="55">
        <v>0</v>
      </c>
      <c r="AW65" s="55">
        <v>1870.6</v>
      </c>
      <c r="AX65" s="55">
        <v>749.637</v>
      </c>
      <c r="AY65" s="55">
        <v>0</v>
      </c>
      <c r="AZ65" s="55">
        <v>0</v>
      </c>
    </row>
    <row r="66" spans="1:52" s="16" customFormat="1" ht="11.25" customHeight="1">
      <c r="A66" s="47">
        <v>58</v>
      </c>
      <c r="B66" s="1" t="s">
        <v>71</v>
      </c>
      <c r="C66" s="38">
        <f t="shared" si="1"/>
        <v>9434</v>
      </c>
      <c r="D66" s="38">
        <f t="shared" si="1"/>
        <v>6654.7924</v>
      </c>
      <c r="E66" s="50">
        <f t="shared" si="2"/>
        <v>9434</v>
      </c>
      <c r="F66" s="50">
        <f t="shared" si="2"/>
        <v>7434.3284</v>
      </c>
      <c r="G66" s="50">
        <f t="shared" si="2"/>
        <v>480</v>
      </c>
      <c r="H66" s="50">
        <f t="shared" si="2"/>
        <v>-779.5360000000001</v>
      </c>
      <c r="I66" s="54">
        <v>6725.2</v>
      </c>
      <c r="J66" s="54">
        <v>6103.0364</v>
      </c>
      <c r="K66" s="54">
        <v>0</v>
      </c>
      <c r="L66" s="54">
        <v>0</v>
      </c>
      <c r="M66" s="54">
        <v>0</v>
      </c>
      <c r="N66" s="54">
        <v>0</v>
      </c>
      <c r="O66" s="54">
        <v>0</v>
      </c>
      <c r="P66" s="54">
        <v>0</v>
      </c>
      <c r="Q66" s="54">
        <v>0</v>
      </c>
      <c r="R66" s="54">
        <v>0</v>
      </c>
      <c r="S66" s="54">
        <v>0</v>
      </c>
      <c r="T66" s="54">
        <v>0</v>
      </c>
      <c r="U66" s="55">
        <v>900</v>
      </c>
      <c r="V66" s="55">
        <v>300</v>
      </c>
      <c r="W66" s="55">
        <v>0</v>
      </c>
      <c r="X66" s="55">
        <v>-1259.536</v>
      </c>
      <c r="Y66" s="55">
        <v>0</v>
      </c>
      <c r="Z66" s="55">
        <v>0</v>
      </c>
      <c r="AA66" s="55">
        <v>0</v>
      </c>
      <c r="AB66" s="55">
        <v>0</v>
      </c>
      <c r="AC66" s="55">
        <v>70</v>
      </c>
      <c r="AD66" s="55">
        <v>70</v>
      </c>
      <c r="AE66" s="55">
        <v>480</v>
      </c>
      <c r="AF66" s="55">
        <v>480</v>
      </c>
      <c r="AG66" s="55">
        <v>0</v>
      </c>
      <c r="AH66" s="55">
        <v>0</v>
      </c>
      <c r="AI66" s="55">
        <v>0</v>
      </c>
      <c r="AJ66" s="55">
        <v>0</v>
      </c>
      <c r="AK66" s="55">
        <v>586.8</v>
      </c>
      <c r="AL66" s="55">
        <v>290.292</v>
      </c>
      <c r="AM66" s="55">
        <v>0</v>
      </c>
      <c r="AN66" s="55">
        <v>0</v>
      </c>
      <c r="AO66" s="55">
        <v>0</v>
      </c>
      <c r="AP66" s="55">
        <v>0</v>
      </c>
      <c r="AQ66" s="55">
        <v>0</v>
      </c>
      <c r="AR66" s="55">
        <v>0</v>
      </c>
      <c r="AS66" s="55">
        <v>672</v>
      </c>
      <c r="AT66" s="55">
        <v>671</v>
      </c>
      <c r="AU66" s="55">
        <v>0</v>
      </c>
      <c r="AV66" s="55">
        <v>0</v>
      </c>
      <c r="AW66" s="55">
        <v>480</v>
      </c>
      <c r="AX66" s="55">
        <v>0</v>
      </c>
      <c r="AY66" s="55">
        <v>0</v>
      </c>
      <c r="AZ66" s="55">
        <v>0</v>
      </c>
    </row>
    <row r="67" spans="1:52" s="16" customFormat="1" ht="11.25" customHeight="1">
      <c r="A67" s="47">
        <v>59</v>
      </c>
      <c r="B67" s="1" t="s">
        <v>72</v>
      </c>
      <c r="C67" s="38">
        <f t="shared" si="1"/>
        <v>10274.800000000001</v>
      </c>
      <c r="D67" s="38">
        <f t="shared" si="1"/>
        <v>7793.534</v>
      </c>
      <c r="E67" s="50">
        <f t="shared" si="2"/>
        <v>10238.400000000001</v>
      </c>
      <c r="F67" s="50">
        <f t="shared" si="2"/>
        <v>7992.538</v>
      </c>
      <c r="G67" s="50">
        <f t="shared" si="2"/>
        <v>546.4</v>
      </c>
      <c r="H67" s="50">
        <f t="shared" si="2"/>
        <v>-199.004</v>
      </c>
      <c r="I67" s="54">
        <v>8272.2</v>
      </c>
      <c r="J67" s="54">
        <v>7083.963</v>
      </c>
      <c r="K67" s="54">
        <v>0</v>
      </c>
      <c r="L67" s="54">
        <v>0</v>
      </c>
      <c r="M67" s="54">
        <v>0</v>
      </c>
      <c r="N67" s="54">
        <v>0</v>
      </c>
      <c r="O67" s="54">
        <v>0</v>
      </c>
      <c r="P67" s="54">
        <v>0</v>
      </c>
      <c r="Q67" s="54">
        <v>0</v>
      </c>
      <c r="R67" s="54">
        <v>0</v>
      </c>
      <c r="S67" s="54">
        <v>0</v>
      </c>
      <c r="T67" s="54">
        <v>0</v>
      </c>
      <c r="U67" s="55">
        <v>600</v>
      </c>
      <c r="V67" s="55">
        <v>300</v>
      </c>
      <c r="W67" s="55">
        <v>0</v>
      </c>
      <c r="X67" s="55">
        <v>-199.004</v>
      </c>
      <c r="Y67" s="55">
        <v>0</v>
      </c>
      <c r="Z67" s="55">
        <v>0</v>
      </c>
      <c r="AA67" s="55">
        <v>0</v>
      </c>
      <c r="AB67" s="55">
        <v>0</v>
      </c>
      <c r="AC67" s="55">
        <v>70</v>
      </c>
      <c r="AD67" s="55">
        <v>70</v>
      </c>
      <c r="AE67" s="55">
        <v>546.4</v>
      </c>
      <c r="AF67" s="55">
        <v>0</v>
      </c>
      <c r="AG67" s="55">
        <v>0</v>
      </c>
      <c r="AH67" s="55">
        <v>0</v>
      </c>
      <c r="AI67" s="55">
        <v>0</v>
      </c>
      <c r="AJ67" s="55">
        <v>0</v>
      </c>
      <c r="AK67" s="55">
        <v>586.2</v>
      </c>
      <c r="AL67" s="55">
        <v>338.575</v>
      </c>
      <c r="AM67" s="55">
        <v>0</v>
      </c>
      <c r="AN67" s="55">
        <v>0</v>
      </c>
      <c r="AO67" s="55">
        <v>0</v>
      </c>
      <c r="AP67" s="55">
        <v>0</v>
      </c>
      <c r="AQ67" s="55">
        <v>0</v>
      </c>
      <c r="AR67" s="55">
        <v>0</v>
      </c>
      <c r="AS67" s="55">
        <v>200</v>
      </c>
      <c r="AT67" s="55">
        <v>200</v>
      </c>
      <c r="AU67" s="55">
        <v>0</v>
      </c>
      <c r="AV67" s="55">
        <v>0</v>
      </c>
      <c r="AW67" s="55">
        <v>510</v>
      </c>
      <c r="AX67" s="55">
        <v>0</v>
      </c>
      <c r="AY67" s="55">
        <v>0</v>
      </c>
      <c r="AZ67" s="55">
        <v>0</v>
      </c>
    </row>
    <row r="68" spans="1:52" s="16" customFormat="1" ht="11.25" customHeight="1">
      <c r="A68" s="47">
        <v>60</v>
      </c>
      <c r="B68" s="1" t="s">
        <v>73</v>
      </c>
      <c r="C68" s="38">
        <f t="shared" si="1"/>
        <v>11398</v>
      </c>
      <c r="D68" s="38">
        <f t="shared" si="1"/>
        <v>9212.323999999999</v>
      </c>
      <c r="E68" s="50">
        <f t="shared" si="2"/>
        <v>10275.9</v>
      </c>
      <c r="F68" s="50">
        <f t="shared" si="2"/>
        <v>8194.923999999999</v>
      </c>
      <c r="G68" s="50">
        <f t="shared" si="2"/>
        <v>1672.1</v>
      </c>
      <c r="H68" s="50">
        <f t="shared" si="2"/>
        <v>1017.4</v>
      </c>
      <c r="I68" s="54">
        <v>8275.9</v>
      </c>
      <c r="J68" s="54">
        <v>7194.924</v>
      </c>
      <c r="K68" s="54">
        <v>623</v>
      </c>
      <c r="L68" s="54">
        <v>528</v>
      </c>
      <c r="M68" s="54">
        <v>0</v>
      </c>
      <c r="N68" s="54">
        <v>0</v>
      </c>
      <c r="O68" s="54">
        <v>0</v>
      </c>
      <c r="P68" s="54">
        <v>0</v>
      </c>
      <c r="Q68" s="54">
        <v>0</v>
      </c>
      <c r="R68" s="54">
        <v>0</v>
      </c>
      <c r="S68" s="54">
        <v>0</v>
      </c>
      <c r="T68" s="54">
        <v>0</v>
      </c>
      <c r="U68" s="55">
        <v>750</v>
      </c>
      <c r="V68" s="55">
        <v>300</v>
      </c>
      <c r="W68" s="55">
        <v>0</v>
      </c>
      <c r="X68" s="55">
        <v>0</v>
      </c>
      <c r="Y68" s="55">
        <v>0</v>
      </c>
      <c r="Z68" s="55">
        <v>0</v>
      </c>
      <c r="AA68" s="55">
        <v>0</v>
      </c>
      <c r="AB68" s="55">
        <v>0</v>
      </c>
      <c r="AC68" s="55">
        <v>0</v>
      </c>
      <c r="AD68" s="55">
        <v>0</v>
      </c>
      <c r="AE68" s="55">
        <v>1049.1</v>
      </c>
      <c r="AF68" s="55">
        <v>489.4</v>
      </c>
      <c r="AG68" s="55">
        <v>0</v>
      </c>
      <c r="AH68" s="55">
        <v>0</v>
      </c>
      <c r="AI68" s="55">
        <v>0</v>
      </c>
      <c r="AJ68" s="55">
        <v>0</v>
      </c>
      <c r="AK68" s="55">
        <v>0</v>
      </c>
      <c r="AL68" s="55">
        <v>0</v>
      </c>
      <c r="AM68" s="55">
        <v>0</v>
      </c>
      <c r="AN68" s="55">
        <v>0</v>
      </c>
      <c r="AO68" s="55">
        <v>0</v>
      </c>
      <c r="AP68" s="55">
        <v>0</v>
      </c>
      <c r="AQ68" s="55">
        <v>0</v>
      </c>
      <c r="AR68" s="55">
        <v>0</v>
      </c>
      <c r="AS68" s="55">
        <v>700</v>
      </c>
      <c r="AT68" s="55">
        <v>700</v>
      </c>
      <c r="AU68" s="55">
        <v>0</v>
      </c>
      <c r="AV68" s="55">
        <v>0</v>
      </c>
      <c r="AW68" s="55">
        <v>550</v>
      </c>
      <c r="AX68" s="55">
        <v>0</v>
      </c>
      <c r="AY68" s="55">
        <v>0</v>
      </c>
      <c r="AZ68" s="55">
        <v>0</v>
      </c>
    </row>
    <row r="69" spans="1:52" s="16" customFormat="1" ht="11.25" customHeight="1">
      <c r="A69" s="47">
        <v>61</v>
      </c>
      <c r="B69" s="1" t="s">
        <v>74</v>
      </c>
      <c r="C69" s="38">
        <f t="shared" si="1"/>
        <v>35812</v>
      </c>
      <c r="D69" s="38">
        <f t="shared" si="1"/>
        <v>32434.046000000002</v>
      </c>
      <c r="E69" s="50">
        <f t="shared" si="2"/>
        <v>35812</v>
      </c>
      <c r="F69" s="50">
        <f t="shared" si="2"/>
        <v>33436.501000000004</v>
      </c>
      <c r="G69" s="50">
        <f t="shared" si="2"/>
        <v>2557.2</v>
      </c>
      <c r="H69" s="50">
        <f t="shared" si="2"/>
        <v>-352.4549999999999</v>
      </c>
      <c r="I69" s="54">
        <v>23347.3</v>
      </c>
      <c r="J69" s="54">
        <v>23192.246</v>
      </c>
      <c r="K69" s="54">
        <v>582</v>
      </c>
      <c r="L69" s="54">
        <v>580</v>
      </c>
      <c r="M69" s="54">
        <v>0</v>
      </c>
      <c r="N69" s="54">
        <v>0</v>
      </c>
      <c r="O69" s="54">
        <v>0</v>
      </c>
      <c r="P69" s="54">
        <v>0</v>
      </c>
      <c r="Q69" s="54">
        <v>0</v>
      </c>
      <c r="R69" s="54">
        <v>0</v>
      </c>
      <c r="S69" s="54">
        <v>0</v>
      </c>
      <c r="T69" s="54">
        <v>0</v>
      </c>
      <c r="U69" s="55">
        <v>720</v>
      </c>
      <c r="V69" s="55">
        <v>600</v>
      </c>
      <c r="W69" s="55">
        <v>-4773.3</v>
      </c>
      <c r="X69" s="55">
        <v>-6028.455</v>
      </c>
      <c r="Y69" s="55">
        <v>0</v>
      </c>
      <c r="Z69" s="55">
        <v>0</v>
      </c>
      <c r="AA69" s="55">
        <v>0</v>
      </c>
      <c r="AB69" s="55">
        <v>0</v>
      </c>
      <c r="AC69" s="55">
        <v>0</v>
      </c>
      <c r="AD69" s="55">
        <v>0</v>
      </c>
      <c r="AE69" s="55">
        <v>6748.5</v>
      </c>
      <c r="AF69" s="55">
        <v>5096</v>
      </c>
      <c r="AG69" s="55">
        <v>0</v>
      </c>
      <c r="AH69" s="55">
        <v>0</v>
      </c>
      <c r="AI69" s="55">
        <v>0</v>
      </c>
      <c r="AJ69" s="55">
        <v>0</v>
      </c>
      <c r="AK69" s="55">
        <v>3923</v>
      </c>
      <c r="AL69" s="55">
        <v>3922.878</v>
      </c>
      <c r="AM69" s="55">
        <v>0</v>
      </c>
      <c r="AN69" s="55">
        <v>0</v>
      </c>
      <c r="AO69" s="55">
        <v>3764.5</v>
      </c>
      <c r="AP69" s="55">
        <v>3571.377</v>
      </c>
      <c r="AQ69" s="55">
        <v>0</v>
      </c>
      <c r="AR69" s="55">
        <v>0</v>
      </c>
      <c r="AS69" s="55">
        <v>1500</v>
      </c>
      <c r="AT69" s="55">
        <v>1500</v>
      </c>
      <c r="AU69" s="55">
        <v>0</v>
      </c>
      <c r="AV69" s="55">
        <v>0</v>
      </c>
      <c r="AW69" s="55">
        <v>2557.2</v>
      </c>
      <c r="AX69" s="55">
        <v>650</v>
      </c>
      <c r="AY69" s="55">
        <v>0</v>
      </c>
      <c r="AZ69" s="55">
        <v>0</v>
      </c>
    </row>
    <row r="70" spans="1:52" s="16" customFormat="1" ht="11.25" customHeight="1">
      <c r="A70" s="47">
        <v>62</v>
      </c>
      <c r="B70" s="1" t="s">
        <v>75</v>
      </c>
      <c r="C70" s="38">
        <f t="shared" si="1"/>
        <v>10919.5</v>
      </c>
      <c r="D70" s="38">
        <f t="shared" si="1"/>
        <v>7012.2711</v>
      </c>
      <c r="E70" s="50">
        <f t="shared" si="2"/>
        <v>10919.5</v>
      </c>
      <c r="F70" s="50">
        <f t="shared" si="2"/>
        <v>7012.2711</v>
      </c>
      <c r="G70" s="50">
        <f t="shared" si="2"/>
        <v>546</v>
      </c>
      <c r="H70" s="50">
        <f t="shared" si="2"/>
        <v>0</v>
      </c>
      <c r="I70" s="54">
        <v>8401.4</v>
      </c>
      <c r="J70" s="54">
        <v>5826.1051</v>
      </c>
      <c r="K70" s="54">
        <v>500</v>
      </c>
      <c r="L70" s="54">
        <v>202.464</v>
      </c>
      <c r="M70" s="54">
        <v>0</v>
      </c>
      <c r="N70" s="54">
        <v>0</v>
      </c>
      <c r="O70" s="54">
        <v>0</v>
      </c>
      <c r="P70" s="54">
        <v>0</v>
      </c>
      <c r="Q70" s="54">
        <v>0</v>
      </c>
      <c r="R70" s="54">
        <v>0</v>
      </c>
      <c r="S70" s="54">
        <v>0</v>
      </c>
      <c r="T70" s="54">
        <v>0</v>
      </c>
      <c r="U70" s="55">
        <v>600</v>
      </c>
      <c r="V70" s="55">
        <v>300</v>
      </c>
      <c r="W70" s="55">
        <v>-1500</v>
      </c>
      <c r="X70" s="55">
        <v>-202.464</v>
      </c>
      <c r="Y70" s="55">
        <v>300</v>
      </c>
      <c r="Z70" s="55">
        <v>0</v>
      </c>
      <c r="AA70" s="55">
        <v>0</v>
      </c>
      <c r="AB70" s="55">
        <v>0</v>
      </c>
      <c r="AC70" s="55">
        <v>0</v>
      </c>
      <c r="AD70" s="55">
        <v>0</v>
      </c>
      <c r="AE70" s="55">
        <v>1546</v>
      </c>
      <c r="AF70" s="55">
        <v>0</v>
      </c>
      <c r="AG70" s="55">
        <v>0</v>
      </c>
      <c r="AH70" s="55">
        <v>0</v>
      </c>
      <c r="AI70" s="55">
        <v>0</v>
      </c>
      <c r="AJ70" s="55">
        <v>0</v>
      </c>
      <c r="AK70" s="55">
        <v>636</v>
      </c>
      <c r="AL70" s="55">
        <v>516.626</v>
      </c>
      <c r="AM70" s="55">
        <v>0</v>
      </c>
      <c r="AN70" s="55">
        <v>0</v>
      </c>
      <c r="AO70" s="55">
        <v>0</v>
      </c>
      <c r="AP70" s="55">
        <v>0</v>
      </c>
      <c r="AQ70" s="55">
        <v>0</v>
      </c>
      <c r="AR70" s="55">
        <v>0</v>
      </c>
      <c r="AS70" s="55">
        <v>436.1</v>
      </c>
      <c r="AT70" s="55">
        <v>369.54</v>
      </c>
      <c r="AU70" s="55">
        <v>0</v>
      </c>
      <c r="AV70" s="55">
        <v>0</v>
      </c>
      <c r="AW70" s="55">
        <v>546</v>
      </c>
      <c r="AX70" s="55">
        <v>0</v>
      </c>
      <c r="AY70" s="55">
        <v>0</v>
      </c>
      <c r="AZ70" s="55">
        <v>0</v>
      </c>
    </row>
    <row r="71" spans="1:52" s="16" customFormat="1" ht="11.25" customHeight="1">
      <c r="A71" s="47">
        <v>63</v>
      </c>
      <c r="B71" s="1" t="s">
        <v>76</v>
      </c>
      <c r="C71" s="38">
        <f t="shared" si="1"/>
        <v>56764.700000000004</v>
      </c>
      <c r="D71" s="38">
        <f t="shared" si="1"/>
        <v>28715.277000000002</v>
      </c>
      <c r="E71" s="50">
        <f t="shared" si="2"/>
        <v>34316.600000000006</v>
      </c>
      <c r="F71" s="50">
        <f t="shared" si="2"/>
        <v>19465.857</v>
      </c>
      <c r="G71" s="50">
        <f t="shared" si="2"/>
        <v>24248.1</v>
      </c>
      <c r="H71" s="50">
        <f t="shared" si="2"/>
        <v>9249.42</v>
      </c>
      <c r="I71" s="54">
        <v>21966.4</v>
      </c>
      <c r="J71" s="54">
        <v>17067.993</v>
      </c>
      <c r="K71" s="54">
        <v>14248.1</v>
      </c>
      <c r="L71" s="54">
        <v>9250</v>
      </c>
      <c r="M71" s="54">
        <v>0</v>
      </c>
      <c r="N71" s="54">
        <v>0</v>
      </c>
      <c r="O71" s="54">
        <v>0</v>
      </c>
      <c r="P71" s="54">
        <v>0</v>
      </c>
      <c r="Q71" s="54">
        <v>0</v>
      </c>
      <c r="R71" s="54">
        <v>0</v>
      </c>
      <c r="S71" s="54">
        <v>0</v>
      </c>
      <c r="T71" s="54">
        <v>0</v>
      </c>
      <c r="U71" s="55">
        <v>1459.2</v>
      </c>
      <c r="V71" s="55">
        <v>600</v>
      </c>
      <c r="W71" s="55">
        <v>0</v>
      </c>
      <c r="X71" s="55">
        <v>-0.58</v>
      </c>
      <c r="Y71" s="55">
        <v>0</v>
      </c>
      <c r="Z71" s="55">
        <v>0</v>
      </c>
      <c r="AA71" s="55">
        <v>0</v>
      </c>
      <c r="AB71" s="55">
        <v>0</v>
      </c>
      <c r="AC71" s="55">
        <v>0</v>
      </c>
      <c r="AD71" s="55">
        <v>0</v>
      </c>
      <c r="AE71" s="55">
        <v>0</v>
      </c>
      <c r="AF71" s="55">
        <v>0</v>
      </c>
      <c r="AG71" s="55">
        <v>0</v>
      </c>
      <c r="AH71" s="55">
        <v>0</v>
      </c>
      <c r="AI71" s="55">
        <v>0</v>
      </c>
      <c r="AJ71" s="55">
        <v>0</v>
      </c>
      <c r="AK71" s="55">
        <v>1926.2</v>
      </c>
      <c r="AL71" s="55">
        <v>586.2</v>
      </c>
      <c r="AM71" s="55">
        <v>0</v>
      </c>
      <c r="AN71" s="55">
        <v>0</v>
      </c>
      <c r="AO71" s="55">
        <v>7164.8</v>
      </c>
      <c r="AP71" s="55">
        <v>1211.664</v>
      </c>
      <c r="AQ71" s="55">
        <v>10000</v>
      </c>
      <c r="AR71" s="55">
        <v>0</v>
      </c>
      <c r="AS71" s="55">
        <v>0</v>
      </c>
      <c r="AT71" s="55">
        <v>0</v>
      </c>
      <c r="AU71" s="55">
        <v>0</v>
      </c>
      <c r="AV71" s="55">
        <v>0</v>
      </c>
      <c r="AW71" s="55">
        <v>1800</v>
      </c>
      <c r="AX71" s="55">
        <v>0</v>
      </c>
      <c r="AY71" s="55">
        <v>0</v>
      </c>
      <c r="AZ71" s="55">
        <v>0</v>
      </c>
    </row>
    <row r="72" spans="1:52" s="16" customFormat="1" ht="11.25" customHeight="1">
      <c r="A72" s="47">
        <v>64</v>
      </c>
      <c r="B72" s="1" t="s">
        <v>77</v>
      </c>
      <c r="C72" s="38">
        <f t="shared" si="1"/>
        <v>34314.8</v>
      </c>
      <c r="D72" s="38">
        <f t="shared" si="1"/>
        <v>29454.4024</v>
      </c>
      <c r="E72" s="50">
        <f t="shared" si="2"/>
        <v>34314.8</v>
      </c>
      <c r="F72" s="50">
        <f t="shared" si="2"/>
        <v>29454.4024</v>
      </c>
      <c r="G72" s="50">
        <f t="shared" si="2"/>
        <v>1960</v>
      </c>
      <c r="H72" s="50">
        <f t="shared" si="2"/>
        <v>0</v>
      </c>
      <c r="I72" s="54">
        <v>24639.3</v>
      </c>
      <c r="J72" s="54">
        <v>23169.5874</v>
      </c>
      <c r="K72" s="54">
        <v>960</v>
      </c>
      <c r="L72" s="54">
        <v>0</v>
      </c>
      <c r="M72" s="54">
        <v>0</v>
      </c>
      <c r="N72" s="54">
        <v>0</v>
      </c>
      <c r="O72" s="54">
        <v>0</v>
      </c>
      <c r="P72" s="54">
        <v>0</v>
      </c>
      <c r="Q72" s="54">
        <v>0</v>
      </c>
      <c r="R72" s="54">
        <v>0</v>
      </c>
      <c r="S72" s="54">
        <v>0</v>
      </c>
      <c r="T72" s="54">
        <v>0</v>
      </c>
      <c r="U72" s="55">
        <v>1160</v>
      </c>
      <c r="V72" s="55">
        <v>1160</v>
      </c>
      <c r="W72" s="55">
        <v>0</v>
      </c>
      <c r="X72" s="55">
        <v>0</v>
      </c>
      <c r="Y72" s="55">
        <v>300</v>
      </c>
      <c r="Z72" s="55">
        <v>300</v>
      </c>
      <c r="AA72" s="55">
        <v>0</v>
      </c>
      <c r="AB72" s="55">
        <v>0</v>
      </c>
      <c r="AC72" s="55">
        <v>1400</v>
      </c>
      <c r="AD72" s="55">
        <v>70</v>
      </c>
      <c r="AE72" s="55">
        <v>1000</v>
      </c>
      <c r="AF72" s="55">
        <v>0</v>
      </c>
      <c r="AG72" s="55">
        <v>0</v>
      </c>
      <c r="AH72" s="55">
        <v>0</v>
      </c>
      <c r="AI72" s="55">
        <v>0</v>
      </c>
      <c r="AJ72" s="55">
        <v>0</v>
      </c>
      <c r="AK72" s="55">
        <v>1269.6</v>
      </c>
      <c r="AL72" s="55">
        <v>1174.815</v>
      </c>
      <c r="AM72" s="55">
        <v>0</v>
      </c>
      <c r="AN72" s="55">
        <v>0</v>
      </c>
      <c r="AO72" s="55">
        <v>0</v>
      </c>
      <c r="AP72" s="55">
        <v>0</v>
      </c>
      <c r="AQ72" s="55">
        <v>0</v>
      </c>
      <c r="AR72" s="55">
        <v>0</v>
      </c>
      <c r="AS72" s="55">
        <v>3585.9</v>
      </c>
      <c r="AT72" s="55">
        <v>3580</v>
      </c>
      <c r="AU72" s="55">
        <v>0</v>
      </c>
      <c r="AV72" s="55">
        <v>0</v>
      </c>
      <c r="AW72" s="55">
        <v>1960</v>
      </c>
      <c r="AX72" s="55">
        <v>0</v>
      </c>
      <c r="AY72" s="55">
        <v>0</v>
      </c>
      <c r="AZ72" s="55">
        <v>0</v>
      </c>
    </row>
    <row r="73" spans="1:52" s="16" customFormat="1" ht="11.25" customHeight="1">
      <c r="A73" s="47">
        <v>65</v>
      </c>
      <c r="B73" s="1" t="s">
        <v>78</v>
      </c>
      <c r="C73" s="38">
        <f t="shared" si="1"/>
        <v>5593</v>
      </c>
      <c r="D73" s="38">
        <f t="shared" si="1"/>
        <v>5136.5</v>
      </c>
      <c r="E73" s="50">
        <f aca="true" t="shared" si="3" ref="E73:H104">I73+M73+Q73+U73+Y73+AC73+AG73+AK73+AO73+AS73+AW73</f>
        <v>5588.6</v>
      </c>
      <c r="F73" s="50">
        <f t="shared" si="3"/>
        <v>5136.5</v>
      </c>
      <c r="G73" s="50">
        <f t="shared" si="3"/>
        <v>276.4</v>
      </c>
      <c r="H73" s="50">
        <f t="shared" si="3"/>
        <v>0</v>
      </c>
      <c r="I73" s="54">
        <v>5316.6</v>
      </c>
      <c r="J73" s="54">
        <v>5136.5</v>
      </c>
      <c r="K73" s="54">
        <v>276.4</v>
      </c>
      <c r="L73" s="54">
        <v>0</v>
      </c>
      <c r="M73" s="54">
        <v>0</v>
      </c>
      <c r="N73" s="54">
        <v>0</v>
      </c>
      <c r="O73" s="54">
        <v>0</v>
      </c>
      <c r="P73" s="54">
        <v>0</v>
      </c>
      <c r="Q73" s="54">
        <v>0</v>
      </c>
      <c r="R73" s="54">
        <v>0</v>
      </c>
      <c r="S73" s="54">
        <v>0</v>
      </c>
      <c r="T73" s="54">
        <v>0</v>
      </c>
      <c r="U73" s="55">
        <v>0</v>
      </c>
      <c r="V73" s="55">
        <v>0</v>
      </c>
      <c r="W73" s="55">
        <v>0</v>
      </c>
      <c r="X73" s="55">
        <v>0</v>
      </c>
      <c r="Y73" s="55">
        <v>0</v>
      </c>
      <c r="Z73" s="55">
        <v>0</v>
      </c>
      <c r="AA73" s="55">
        <v>0</v>
      </c>
      <c r="AB73" s="55">
        <v>0</v>
      </c>
      <c r="AC73" s="55">
        <v>0</v>
      </c>
      <c r="AD73" s="55">
        <v>0</v>
      </c>
      <c r="AE73" s="55">
        <v>0</v>
      </c>
      <c r="AF73" s="55">
        <v>0</v>
      </c>
      <c r="AG73" s="55">
        <v>0</v>
      </c>
      <c r="AH73" s="55">
        <v>0</v>
      </c>
      <c r="AI73" s="55">
        <v>0</v>
      </c>
      <c r="AJ73" s="55">
        <v>0</v>
      </c>
      <c r="AK73" s="55">
        <v>0</v>
      </c>
      <c r="AL73" s="55">
        <v>0</v>
      </c>
      <c r="AM73" s="55">
        <v>0</v>
      </c>
      <c r="AN73" s="55">
        <v>0</v>
      </c>
      <c r="AO73" s="55">
        <v>0</v>
      </c>
      <c r="AP73" s="55">
        <v>0</v>
      </c>
      <c r="AQ73" s="55">
        <v>0</v>
      </c>
      <c r="AR73" s="55">
        <v>0</v>
      </c>
      <c r="AS73" s="55">
        <v>0</v>
      </c>
      <c r="AT73" s="55">
        <v>0</v>
      </c>
      <c r="AU73" s="55">
        <v>0</v>
      </c>
      <c r="AV73" s="55">
        <v>0</v>
      </c>
      <c r="AW73" s="55">
        <v>272</v>
      </c>
      <c r="AX73" s="55">
        <v>0</v>
      </c>
      <c r="AY73" s="55">
        <v>0</v>
      </c>
      <c r="AZ73" s="55">
        <v>0</v>
      </c>
    </row>
    <row r="74" spans="1:52" s="52" customFormat="1" ht="11.25" customHeight="1">
      <c r="A74" s="47">
        <v>66</v>
      </c>
      <c r="B74" s="1" t="s">
        <v>79</v>
      </c>
      <c r="C74" s="38">
        <f aca="true" t="shared" si="4" ref="C74:D122">E74+G74-AW74</f>
        <v>21307.6</v>
      </c>
      <c r="D74" s="38">
        <f t="shared" si="4"/>
        <v>16293.739999999998</v>
      </c>
      <c r="E74" s="50">
        <f t="shared" si="3"/>
        <v>18591.2</v>
      </c>
      <c r="F74" s="50">
        <f t="shared" si="3"/>
        <v>14088.634</v>
      </c>
      <c r="G74" s="50">
        <f t="shared" si="3"/>
        <v>5816.4</v>
      </c>
      <c r="H74" s="50">
        <f t="shared" si="3"/>
        <v>3354.0699999999997</v>
      </c>
      <c r="I74" s="54">
        <v>11505</v>
      </c>
      <c r="J74" s="54">
        <v>10453.47</v>
      </c>
      <c r="K74" s="54">
        <v>600</v>
      </c>
      <c r="L74" s="54">
        <v>597.2</v>
      </c>
      <c r="M74" s="54">
        <v>0</v>
      </c>
      <c r="N74" s="54">
        <v>0</v>
      </c>
      <c r="O74" s="54">
        <v>0</v>
      </c>
      <c r="P74" s="54">
        <v>0</v>
      </c>
      <c r="Q74" s="54">
        <v>0</v>
      </c>
      <c r="R74" s="54">
        <v>0</v>
      </c>
      <c r="S74" s="54">
        <v>0</v>
      </c>
      <c r="T74" s="54">
        <v>0</v>
      </c>
      <c r="U74" s="55">
        <v>300</v>
      </c>
      <c r="V74" s="55">
        <v>300</v>
      </c>
      <c r="W74" s="55">
        <v>1316.4</v>
      </c>
      <c r="X74" s="55">
        <v>-623.5</v>
      </c>
      <c r="Y74" s="55">
        <v>200</v>
      </c>
      <c r="Z74" s="55">
        <v>200</v>
      </c>
      <c r="AA74" s="55">
        <v>0</v>
      </c>
      <c r="AB74" s="55">
        <v>0</v>
      </c>
      <c r="AC74" s="55">
        <v>0</v>
      </c>
      <c r="AD74" s="55">
        <v>0</v>
      </c>
      <c r="AE74" s="55">
        <v>400</v>
      </c>
      <c r="AF74" s="55">
        <v>392</v>
      </c>
      <c r="AG74" s="55">
        <v>0</v>
      </c>
      <c r="AH74" s="55">
        <v>0</v>
      </c>
      <c r="AI74" s="55">
        <v>0</v>
      </c>
      <c r="AJ74" s="55">
        <v>0</v>
      </c>
      <c r="AK74" s="55">
        <v>586.2</v>
      </c>
      <c r="AL74" s="55">
        <v>586.2</v>
      </c>
      <c r="AM74" s="55">
        <v>3500</v>
      </c>
      <c r="AN74" s="55">
        <v>2988.37</v>
      </c>
      <c r="AO74" s="55">
        <v>1500</v>
      </c>
      <c r="AP74" s="55">
        <v>0</v>
      </c>
      <c r="AQ74" s="55">
        <v>0</v>
      </c>
      <c r="AR74" s="55">
        <v>0</v>
      </c>
      <c r="AS74" s="55">
        <v>1400</v>
      </c>
      <c r="AT74" s="55">
        <v>1400</v>
      </c>
      <c r="AU74" s="55">
        <v>0</v>
      </c>
      <c r="AV74" s="55">
        <v>0</v>
      </c>
      <c r="AW74" s="55">
        <v>3100</v>
      </c>
      <c r="AX74" s="55">
        <v>1148.964</v>
      </c>
      <c r="AY74" s="55">
        <v>0</v>
      </c>
      <c r="AZ74" s="55">
        <v>0</v>
      </c>
    </row>
    <row r="75" spans="1:52" s="16" customFormat="1" ht="11.25" customHeight="1">
      <c r="A75" s="47">
        <v>67</v>
      </c>
      <c r="B75" s="1" t="s">
        <v>80</v>
      </c>
      <c r="C75" s="38">
        <f t="shared" si="4"/>
        <v>5443</v>
      </c>
      <c r="D75" s="38">
        <f t="shared" si="4"/>
        <v>4393.612</v>
      </c>
      <c r="E75" s="50">
        <f t="shared" si="3"/>
        <v>5443</v>
      </c>
      <c r="F75" s="50">
        <f t="shared" si="3"/>
        <v>4937.058</v>
      </c>
      <c r="G75" s="50">
        <f t="shared" si="3"/>
        <v>272</v>
      </c>
      <c r="H75" s="50">
        <f t="shared" si="3"/>
        <v>-543.446</v>
      </c>
      <c r="I75" s="54">
        <v>4438</v>
      </c>
      <c r="J75" s="54">
        <v>4287.058</v>
      </c>
      <c r="K75" s="54">
        <v>272</v>
      </c>
      <c r="L75" s="54">
        <v>0</v>
      </c>
      <c r="M75" s="54">
        <v>0</v>
      </c>
      <c r="N75" s="54">
        <v>0</v>
      </c>
      <c r="O75" s="54">
        <v>0</v>
      </c>
      <c r="P75" s="54">
        <v>0</v>
      </c>
      <c r="Q75" s="54">
        <v>0</v>
      </c>
      <c r="R75" s="54">
        <v>0</v>
      </c>
      <c r="S75" s="54">
        <v>0</v>
      </c>
      <c r="T75" s="54">
        <v>0</v>
      </c>
      <c r="U75" s="55">
        <v>373</v>
      </c>
      <c r="V75" s="55">
        <v>300</v>
      </c>
      <c r="W75" s="55">
        <v>0</v>
      </c>
      <c r="X75" s="55">
        <v>-543.446</v>
      </c>
      <c r="Y75" s="55">
        <v>0</v>
      </c>
      <c r="Z75" s="55">
        <v>0</v>
      </c>
      <c r="AA75" s="55">
        <v>0</v>
      </c>
      <c r="AB75" s="55">
        <v>0</v>
      </c>
      <c r="AC75" s="55">
        <v>0</v>
      </c>
      <c r="AD75" s="55">
        <v>0</v>
      </c>
      <c r="AE75" s="55">
        <v>0</v>
      </c>
      <c r="AF75" s="55">
        <v>0</v>
      </c>
      <c r="AG75" s="55">
        <v>0</v>
      </c>
      <c r="AH75" s="55">
        <v>0</v>
      </c>
      <c r="AI75" s="55">
        <v>0</v>
      </c>
      <c r="AJ75" s="55">
        <v>0</v>
      </c>
      <c r="AK75" s="55">
        <v>0</v>
      </c>
      <c r="AL75" s="55">
        <v>0</v>
      </c>
      <c r="AM75" s="55">
        <v>0</v>
      </c>
      <c r="AN75" s="55">
        <v>0</v>
      </c>
      <c r="AO75" s="55">
        <v>0</v>
      </c>
      <c r="AP75" s="55">
        <v>0</v>
      </c>
      <c r="AQ75" s="55">
        <v>0</v>
      </c>
      <c r="AR75" s="55">
        <v>0</v>
      </c>
      <c r="AS75" s="55">
        <v>360</v>
      </c>
      <c r="AT75" s="55">
        <v>350</v>
      </c>
      <c r="AU75" s="55">
        <v>0</v>
      </c>
      <c r="AV75" s="55">
        <v>0</v>
      </c>
      <c r="AW75" s="55">
        <v>272</v>
      </c>
      <c r="AX75" s="55">
        <v>0</v>
      </c>
      <c r="AY75" s="55">
        <v>0</v>
      </c>
      <c r="AZ75" s="55">
        <v>0</v>
      </c>
    </row>
    <row r="76" spans="1:52" s="16" customFormat="1" ht="11.25" customHeight="1">
      <c r="A76" s="47">
        <v>68</v>
      </c>
      <c r="B76" s="1" t="s">
        <v>81</v>
      </c>
      <c r="C76" s="38">
        <f t="shared" si="4"/>
        <v>6915.2</v>
      </c>
      <c r="D76" s="38">
        <f t="shared" si="4"/>
        <v>6086.605</v>
      </c>
      <c r="E76" s="50">
        <f t="shared" si="3"/>
        <v>6660</v>
      </c>
      <c r="F76" s="50">
        <f t="shared" si="3"/>
        <v>5831.406</v>
      </c>
      <c r="G76" s="50">
        <f t="shared" si="3"/>
        <v>767.2</v>
      </c>
      <c r="H76" s="50">
        <f t="shared" si="3"/>
        <v>255.199</v>
      </c>
      <c r="I76" s="54">
        <v>5878</v>
      </c>
      <c r="J76" s="54">
        <v>5561.406</v>
      </c>
      <c r="K76" s="54">
        <v>0</v>
      </c>
      <c r="L76" s="54">
        <v>0</v>
      </c>
      <c r="M76" s="54">
        <v>0</v>
      </c>
      <c r="N76" s="54">
        <v>0</v>
      </c>
      <c r="O76" s="54">
        <v>0</v>
      </c>
      <c r="P76" s="54">
        <v>0</v>
      </c>
      <c r="Q76" s="54">
        <v>0</v>
      </c>
      <c r="R76" s="54">
        <v>0</v>
      </c>
      <c r="S76" s="54">
        <v>0</v>
      </c>
      <c r="T76" s="54">
        <v>0</v>
      </c>
      <c r="U76" s="55">
        <v>0</v>
      </c>
      <c r="V76" s="55">
        <v>0</v>
      </c>
      <c r="W76" s="55">
        <v>0</v>
      </c>
      <c r="X76" s="55">
        <v>0</v>
      </c>
      <c r="Y76" s="55">
        <v>0</v>
      </c>
      <c r="Z76" s="55">
        <v>0</v>
      </c>
      <c r="AA76" s="55">
        <v>0</v>
      </c>
      <c r="AB76" s="55">
        <v>0</v>
      </c>
      <c r="AC76" s="55">
        <v>60</v>
      </c>
      <c r="AD76" s="55">
        <v>60</v>
      </c>
      <c r="AE76" s="55">
        <v>767.2</v>
      </c>
      <c r="AF76" s="55">
        <v>255.199</v>
      </c>
      <c r="AG76" s="55">
        <v>0</v>
      </c>
      <c r="AH76" s="55">
        <v>0</v>
      </c>
      <c r="AI76" s="55">
        <v>0</v>
      </c>
      <c r="AJ76" s="55">
        <v>0</v>
      </c>
      <c r="AK76" s="55">
        <v>0</v>
      </c>
      <c r="AL76" s="55">
        <v>0</v>
      </c>
      <c r="AM76" s="55">
        <v>0</v>
      </c>
      <c r="AN76" s="55">
        <v>0</v>
      </c>
      <c r="AO76" s="55">
        <v>0</v>
      </c>
      <c r="AP76" s="55">
        <v>0</v>
      </c>
      <c r="AQ76" s="55">
        <v>0</v>
      </c>
      <c r="AR76" s="55">
        <v>0</v>
      </c>
      <c r="AS76" s="55">
        <v>210</v>
      </c>
      <c r="AT76" s="55">
        <v>210</v>
      </c>
      <c r="AU76" s="55">
        <v>0</v>
      </c>
      <c r="AV76" s="55">
        <v>0</v>
      </c>
      <c r="AW76" s="55">
        <v>512</v>
      </c>
      <c r="AX76" s="55">
        <v>0</v>
      </c>
      <c r="AY76" s="55">
        <v>0</v>
      </c>
      <c r="AZ76" s="55">
        <v>0</v>
      </c>
    </row>
    <row r="77" spans="1:52" s="16" customFormat="1" ht="11.25" customHeight="1">
      <c r="A77" s="47">
        <v>69</v>
      </c>
      <c r="B77" s="1" t="s">
        <v>82</v>
      </c>
      <c r="C77" s="38">
        <f t="shared" si="4"/>
        <v>14664.5</v>
      </c>
      <c r="D77" s="38">
        <f t="shared" si="4"/>
        <v>13265.892</v>
      </c>
      <c r="E77" s="50">
        <f t="shared" si="3"/>
        <v>8249.3</v>
      </c>
      <c r="F77" s="50">
        <f t="shared" si="3"/>
        <v>7787.792</v>
      </c>
      <c r="G77" s="50">
        <f t="shared" si="3"/>
        <v>6846.2</v>
      </c>
      <c r="H77" s="50">
        <f t="shared" si="3"/>
        <v>5478.1</v>
      </c>
      <c r="I77" s="54">
        <v>7308.3</v>
      </c>
      <c r="J77" s="54">
        <v>7277.792</v>
      </c>
      <c r="K77" s="54">
        <v>1000</v>
      </c>
      <c r="L77" s="54">
        <v>0</v>
      </c>
      <c r="M77" s="54">
        <v>0</v>
      </c>
      <c r="N77" s="54">
        <v>0</v>
      </c>
      <c r="O77" s="54">
        <v>0</v>
      </c>
      <c r="P77" s="54">
        <v>0</v>
      </c>
      <c r="Q77" s="54">
        <v>0</v>
      </c>
      <c r="R77" s="54">
        <v>0</v>
      </c>
      <c r="S77" s="54">
        <v>0</v>
      </c>
      <c r="T77" s="54">
        <v>0</v>
      </c>
      <c r="U77" s="55">
        <v>300</v>
      </c>
      <c r="V77" s="55">
        <v>300</v>
      </c>
      <c r="W77" s="55">
        <v>1000</v>
      </c>
      <c r="X77" s="55">
        <v>950</v>
      </c>
      <c r="Y77" s="55">
        <v>0</v>
      </c>
      <c r="Z77" s="55">
        <v>0</v>
      </c>
      <c r="AA77" s="55">
        <v>0</v>
      </c>
      <c r="AB77" s="55">
        <v>0</v>
      </c>
      <c r="AC77" s="55">
        <v>0</v>
      </c>
      <c r="AD77" s="55">
        <v>0</v>
      </c>
      <c r="AE77" s="55">
        <v>4546.2</v>
      </c>
      <c r="AF77" s="55">
        <v>4528.1</v>
      </c>
      <c r="AG77" s="55">
        <v>0</v>
      </c>
      <c r="AH77" s="55">
        <v>0</v>
      </c>
      <c r="AI77" s="55">
        <v>0</v>
      </c>
      <c r="AJ77" s="55">
        <v>0</v>
      </c>
      <c r="AK77" s="55">
        <v>0</v>
      </c>
      <c r="AL77" s="55">
        <v>0</v>
      </c>
      <c r="AM77" s="55">
        <v>0</v>
      </c>
      <c r="AN77" s="55">
        <v>0</v>
      </c>
      <c r="AO77" s="55">
        <v>0</v>
      </c>
      <c r="AP77" s="55">
        <v>0</v>
      </c>
      <c r="AQ77" s="55">
        <v>300</v>
      </c>
      <c r="AR77" s="55">
        <v>0</v>
      </c>
      <c r="AS77" s="55">
        <v>210</v>
      </c>
      <c r="AT77" s="55">
        <v>210</v>
      </c>
      <c r="AU77" s="55">
        <v>0</v>
      </c>
      <c r="AV77" s="55">
        <v>0</v>
      </c>
      <c r="AW77" s="55">
        <v>431</v>
      </c>
      <c r="AX77" s="55">
        <v>0</v>
      </c>
      <c r="AY77" s="55">
        <v>0</v>
      </c>
      <c r="AZ77" s="55">
        <v>0</v>
      </c>
    </row>
    <row r="78" spans="1:52" s="16" customFormat="1" ht="11.25" customHeight="1">
      <c r="A78" s="47">
        <v>70</v>
      </c>
      <c r="B78" s="1" t="s">
        <v>83</v>
      </c>
      <c r="C78" s="38">
        <f t="shared" si="4"/>
        <v>7487.6</v>
      </c>
      <c r="D78" s="38">
        <f t="shared" si="4"/>
        <v>6650.3</v>
      </c>
      <c r="E78" s="50">
        <f t="shared" si="3"/>
        <v>7487.6</v>
      </c>
      <c r="F78" s="50">
        <f t="shared" si="3"/>
        <v>6650.3</v>
      </c>
      <c r="G78" s="50">
        <f t="shared" si="3"/>
        <v>699.1</v>
      </c>
      <c r="H78" s="50">
        <f t="shared" si="3"/>
        <v>0</v>
      </c>
      <c r="I78" s="54">
        <v>6240.2</v>
      </c>
      <c r="J78" s="54">
        <v>6102.3</v>
      </c>
      <c r="K78" s="54">
        <v>0</v>
      </c>
      <c r="L78" s="54">
        <v>0</v>
      </c>
      <c r="M78" s="54">
        <v>0</v>
      </c>
      <c r="N78" s="54">
        <v>0</v>
      </c>
      <c r="O78" s="54">
        <v>0</v>
      </c>
      <c r="P78" s="54">
        <v>0</v>
      </c>
      <c r="Q78" s="54">
        <v>0</v>
      </c>
      <c r="R78" s="54">
        <v>0</v>
      </c>
      <c r="S78" s="54">
        <v>0</v>
      </c>
      <c r="T78" s="54">
        <v>0</v>
      </c>
      <c r="U78" s="55">
        <v>300</v>
      </c>
      <c r="V78" s="55">
        <v>300</v>
      </c>
      <c r="W78" s="55">
        <v>400</v>
      </c>
      <c r="X78" s="55">
        <v>0</v>
      </c>
      <c r="Y78" s="55">
        <v>0</v>
      </c>
      <c r="Z78" s="55">
        <v>0</v>
      </c>
      <c r="AA78" s="55">
        <v>0</v>
      </c>
      <c r="AB78" s="55">
        <v>0</v>
      </c>
      <c r="AC78" s="55">
        <v>0</v>
      </c>
      <c r="AD78" s="55">
        <v>0</v>
      </c>
      <c r="AE78" s="55">
        <v>299.1</v>
      </c>
      <c r="AF78" s="55">
        <v>0</v>
      </c>
      <c r="AG78" s="55">
        <v>0</v>
      </c>
      <c r="AH78" s="55">
        <v>0</v>
      </c>
      <c r="AI78" s="55">
        <v>0</v>
      </c>
      <c r="AJ78" s="55">
        <v>0</v>
      </c>
      <c r="AK78" s="55">
        <v>0</v>
      </c>
      <c r="AL78" s="55">
        <v>0</v>
      </c>
      <c r="AM78" s="55">
        <v>0</v>
      </c>
      <c r="AN78" s="55">
        <v>0</v>
      </c>
      <c r="AO78" s="55">
        <v>0</v>
      </c>
      <c r="AP78" s="55">
        <v>0</v>
      </c>
      <c r="AQ78" s="55">
        <v>0</v>
      </c>
      <c r="AR78" s="55">
        <v>0</v>
      </c>
      <c r="AS78" s="55">
        <v>248.3</v>
      </c>
      <c r="AT78" s="55">
        <v>248</v>
      </c>
      <c r="AU78" s="55">
        <v>0</v>
      </c>
      <c r="AV78" s="55">
        <v>0</v>
      </c>
      <c r="AW78" s="55">
        <v>699.1</v>
      </c>
      <c r="AX78" s="55">
        <v>0</v>
      </c>
      <c r="AY78" s="55">
        <v>0</v>
      </c>
      <c r="AZ78" s="55">
        <v>0</v>
      </c>
    </row>
    <row r="79" spans="1:52" s="16" customFormat="1" ht="11.25" customHeight="1">
      <c r="A79" s="47">
        <v>71</v>
      </c>
      <c r="B79" s="1" t="s">
        <v>84</v>
      </c>
      <c r="C79" s="38">
        <f t="shared" si="4"/>
        <v>6332.3</v>
      </c>
      <c r="D79" s="38">
        <f t="shared" si="4"/>
        <v>6210.115</v>
      </c>
      <c r="E79" s="50">
        <f t="shared" si="3"/>
        <v>6157.5</v>
      </c>
      <c r="F79" s="50">
        <f t="shared" si="3"/>
        <v>6035.349999999999</v>
      </c>
      <c r="G79" s="50">
        <f t="shared" si="3"/>
        <v>759.1</v>
      </c>
      <c r="H79" s="50">
        <f t="shared" si="3"/>
        <v>759</v>
      </c>
      <c r="I79" s="54">
        <v>5076.2</v>
      </c>
      <c r="J79" s="54">
        <v>4954.115</v>
      </c>
      <c r="K79" s="54">
        <v>0</v>
      </c>
      <c r="L79" s="54">
        <v>0</v>
      </c>
      <c r="M79" s="54">
        <v>0</v>
      </c>
      <c r="N79" s="54">
        <v>0</v>
      </c>
      <c r="O79" s="54">
        <v>0</v>
      </c>
      <c r="P79" s="54">
        <v>0</v>
      </c>
      <c r="Q79" s="54">
        <v>0</v>
      </c>
      <c r="R79" s="54">
        <v>0</v>
      </c>
      <c r="S79" s="54">
        <v>0</v>
      </c>
      <c r="T79" s="54">
        <v>0</v>
      </c>
      <c r="U79" s="55">
        <v>0</v>
      </c>
      <c r="V79" s="55">
        <v>0</v>
      </c>
      <c r="W79" s="55">
        <v>224</v>
      </c>
      <c r="X79" s="55">
        <v>224</v>
      </c>
      <c r="Y79" s="55">
        <v>137</v>
      </c>
      <c r="Z79" s="55">
        <v>137</v>
      </c>
      <c r="AA79" s="55">
        <v>0</v>
      </c>
      <c r="AB79" s="55">
        <v>0</v>
      </c>
      <c r="AC79" s="55">
        <v>60</v>
      </c>
      <c r="AD79" s="55">
        <v>60</v>
      </c>
      <c r="AE79" s="55">
        <v>125.1</v>
      </c>
      <c r="AF79" s="55">
        <v>125</v>
      </c>
      <c r="AG79" s="55">
        <v>0</v>
      </c>
      <c r="AH79" s="55">
        <v>0</v>
      </c>
      <c r="AI79" s="55">
        <v>0</v>
      </c>
      <c r="AJ79" s="55">
        <v>0</v>
      </c>
      <c r="AK79" s="55">
        <v>0</v>
      </c>
      <c r="AL79" s="55">
        <v>0</v>
      </c>
      <c r="AM79" s="55">
        <v>410</v>
      </c>
      <c r="AN79" s="55">
        <v>410</v>
      </c>
      <c r="AO79" s="55">
        <v>0</v>
      </c>
      <c r="AP79" s="55">
        <v>0</v>
      </c>
      <c r="AQ79" s="55">
        <v>0</v>
      </c>
      <c r="AR79" s="55">
        <v>0</v>
      </c>
      <c r="AS79" s="55">
        <v>300</v>
      </c>
      <c r="AT79" s="55">
        <v>300</v>
      </c>
      <c r="AU79" s="55">
        <v>0</v>
      </c>
      <c r="AV79" s="55">
        <v>0</v>
      </c>
      <c r="AW79" s="55">
        <v>584.3</v>
      </c>
      <c r="AX79" s="55">
        <v>584.235</v>
      </c>
      <c r="AY79" s="55">
        <v>0</v>
      </c>
      <c r="AZ79" s="55">
        <v>0</v>
      </c>
    </row>
    <row r="80" spans="1:52" s="16" customFormat="1" ht="11.25" customHeight="1">
      <c r="A80" s="47">
        <v>72</v>
      </c>
      <c r="B80" s="1" t="s">
        <v>85</v>
      </c>
      <c r="C80" s="38">
        <f t="shared" si="4"/>
        <v>13423</v>
      </c>
      <c r="D80" s="38">
        <f t="shared" si="4"/>
        <v>12602.762999999999</v>
      </c>
      <c r="E80" s="50">
        <f t="shared" si="3"/>
        <v>13423</v>
      </c>
      <c r="F80" s="50">
        <f t="shared" si="3"/>
        <v>12646.762999999999</v>
      </c>
      <c r="G80" s="50">
        <f t="shared" si="3"/>
        <v>672</v>
      </c>
      <c r="H80" s="50">
        <f t="shared" si="3"/>
        <v>-44</v>
      </c>
      <c r="I80" s="54">
        <v>8817.6</v>
      </c>
      <c r="J80" s="54">
        <v>8713.363</v>
      </c>
      <c r="K80" s="54">
        <v>672</v>
      </c>
      <c r="L80" s="54">
        <v>0</v>
      </c>
      <c r="M80" s="54">
        <v>0</v>
      </c>
      <c r="N80" s="54">
        <v>0</v>
      </c>
      <c r="O80" s="54">
        <v>0</v>
      </c>
      <c r="P80" s="54">
        <v>0</v>
      </c>
      <c r="Q80" s="54">
        <v>0</v>
      </c>
      <c r="R80" s="54">
        <v>0</v>
      </c>
      <c r="S80" s="54">
        <v>0</v>
      </c>
      <c r="T80" s="54">
        <v>0</v>
      </c>
      <c r="U80" s="55">
        <v>300</v>
      </c>
      <c r="V80" s="55">
        <v>300</v>
      </c>
      <c r="W80" s="55">
        <v>0</v>
      </c>
      <c r="X80" s="55">
        <v>-44</v>
      </c>
      <c r="Y80" s="55">
        <v>0</v>
      </c>
      <c r="Z80" s="55">
        <v>0</v>
      </c>
      <c r="AA80" s="55">
        <v>0</v>
      </c>
      <c r="AB80" s="55">
        <v>0</v>
      </c>
      <c r="AC80" s="55">
        <v>0</v>
      </c>
      <c r="AD80" s="55">
        <v>0</v>
      </c>
      <c r="AE80" s="55">
        <v>0</v>
      </c>
      <c r="AF80" s="55">
        <v>0</v>
      </c>
      <c r="AG80" s="55">
        <v>0</v>
      </c>
      <c r="AH80" s="55">
        <v>0</v>
      </c>
      <c r="AI80" s="55">
        <v>0</v>
      </c>
      <c r="AJ80" s="55">
        <v>0</v>
      </c>
      <c r="AK80" s="55">
        <v>1200</v>
      </c>
      <c r="AL80" s="55">
        <v>1200</v>
      </c>
      <c r="AM80" s="55">
        <v>0</v>
      </c>
      <c r="AN80" s="55">
        <v>0</v>
      </c>
      <c r="AO80" s="55">
        <v>2433.4</v>
      </c>
      <c r="AP80" s="55">
        <v>2433.4</v>
      </c>
      <c r="AQ80" s="55">
        <v>0</v>
      </c>
      <c r="AR80" s="55">
        <v>0</v>
      </c>
      <c r="AS80" s="55">
        <v>0</v>
      </c>
      <c r="AT80" s="55">
        <v>0</v>
      </c>
      <c r="AU80" s="55">
        <v>0</v>
      </c>
      <c r="AV80" s="55">
        <v>0</v>
      </c>
      <c r="AW80" s="55">
        <v>672</v>
      </c>
      <c r="AX80" s="55">
        <v>0</v>
      </c>
      <c r="AY80" s="55">
        <v>0</v>
      </c>
      <c r="AZ80" s="55">
        <v>0</v>
      </c>
    </row>
    <row r="81" spans="1:52" s="16" customFormat="1" ht="11.25" customHeight="1">
      <c r="A81" s="47">
        <v>73</v>
      </c>
      <c r="B81" s="1" t="s">
        <v>86</v>
      </c>
      <c r="C81" s="38">
        <f t="shared" si="4"/>
        <v>6905.8</v>
      </c>
      <c r="D81" s="38">
        <f t="shared" si="4"/>
        <v>5242.994</v>
      </c>
      <c r="E81" s="50">
        <f t="shared" si="3"/>
        <v>5145</v>
      </c>
      <c r="F81" s="50">
        <f t="shared" si="3"/>
        <v>4802.994</v>
      </c>
      <c r="G81" s="50">
        <f t="shared" si="3"/>
        <v>2010.8</v>
      </c>
      <c r="H81" s="50">
        <f t="shared" si="3"/>
        <v>440</v>
      </c>
      <c r="I81" s="54">
        <v>4595</v>
      </c>
      <c r="J81" s="54">
        <v>4502.994</v>
      </c>
      <c r="K81" s="54">
        <v>300</v>
      </c>
      <c r="L81" s="54">
        <v>0</v>
      </c>
      <c r="M81" s="54">
        <v>0</v>
      </c>
      <c r="N81" s="54">
        <v>0</v>
      </c>
      <c r="O81" s="54">
        <v>0</v>
      </c>
      <c r="P81" s="54">
        <v>0</v>
      </c>
      <c r="Q81" s="54">
        <v>0</v>
      </c>
      <c r="R81" s="54">
        <v>0</v>
      </c>
      <c r="S81" s="54">
        <v>0</v>
      </c>
      <c r="T81" s="54">
        <v>0</v>
      </c>
      <c r="U81" s="55">
        <v>0</v>
      </c>
      <c r="V81" s="55">
        <v>0</v>
      </c>
      <c r="W81" s="55">
        <v>1710.8</v>
      </c>
      <c r="X81" s="55">
        <v>440</v>
      </c>
      <c r="Y81" s="55">
        <v>0</v>
      </c>
      <c r="Z81" s="55">
        <v>0</v>
      </c>
      <c r="AA81" s="55">
        <v>0</v>
      </c>
      <c r="AB81" s="55">
        <v>0</v>
      </c>
      <c r="AC81" s="55">
        <v>0</v>
      </c>
      <c r="AD81" s="55">
        <v>0</v>
      </c>
      <c r="AE81" s="55">
        <v>0</v>
      </c>
      <c r="AF81" s="55">
        <v>0</v>
      </c>
      <c r="AG81" s="55">
        <v>0</v>
      </c>
      <c r="AH81" s="55">
        <v>0</v>
      </c>
      <c r="AI81" s="55">
        <v>0</v>
      </c>
      <c r="AJ81" s="55">
        <v>0</v>
      </c>
      <c r="AK81" s="55">
        <v>0</v>
      </c>
      <c r="AL81" s="55">
        <v>0</v>
      </c>
      <c r="AM81" s="55">
        <v>0</v>
      </c>
      <c r="AN81" s="55">
        <v>0</v>
      </c>
      <c r="AO81" s="55">
        <v>0</v>
      </c>
      <c r="AP81" s="55">
        <v>0</v>
      </c>
      <c r="AQ81" s="55">
        <v>0</v>
      </c>
      <c r="AR81" s="55">
        <v>0</v>
      </c>
      <c r="AS81" s="55">
        <v>300</v>
      </c>
      <c r="AT81" s="55">
        <v>300</v>
      </c>
      <c r="AU81" s="55">
        <v>0</v>
      </c>
      <c r="AV81" s="55">
        <v>0</v>
      </c>
      <c r="AW81" s="55">
        <v>250</v>
      </c>
      <c r="AX81" s="55">
        <v>0</v>
      </c>
      <c r="AY81" s="55">
        <v>0</v>
      </c>
      <c r="AZ81" s="55">
        <v>0</v>
      </c>
    </row>
    <row r="82" spans="1:52" s="16" customFormat="1" ht="11.25" customHeight="1">
      <c r="A82" s="47">
        <v>74</v>
      </c>
      <c r="B82" s="1" t="s">
        <v>87</v>
      </c>
      <c r="C82" s="38">
        <f t="shared" si="4"/>
        <v>11239.576000000001</v>
      </c>
      <c r="D82" s="38">
        <f t="shared" si="4"/>
        <v>11045.9</v>
      </c>
      <c r="E82" s="50">
        <f t="shared" si="3"/>
        <v>10129.5</v>
      </c>
      <c r="F82" s="50">
        <f t="shared" si="3"/>
        <v>9935.9</v>
      </c>
      <c r="G82" s="50">
        <f t="shared" si="3"/>
        <v>1630.076</v>
      </c>
      <c r="H82" s="50">
        <f t="shared" si="3"/>
        <v>1630</v>
      </c>
      <c r="I82" s="54">
        <v>6638</v>
      </c>
      <c r="J82" s="54">
        <v>6544.4</v>
      </c>
      <c r="K82" s="54">
        <v>800</v>
      </c>
      <c r="L82" s="54">
        <v>800</v>
      </c>
      <c r="M82" s="54">
        <v>0</v>
      </c>
      <c r="N82" s="54">
        <v>0</v>
      </c>
      <c r="O82" s="54">
        <v>0</v>
      </c>
      <c r="P82" s="54">
        <v>0</v>
      </c>
      <c r="Q82" s="54">
        <v>0</v>
      </c>
      <c r="R82" s="54">
        <v>0</v>
      </c>
      <c r="S82" s="54">
        <v>0</v>
      </c>
      <c r="T82" s="54">
        <v>0</v>
      </c>
      <c r="U82" s="55">
        <v>400</v>
      </c>
      <c r="V82" s="55">
        <v>300</v>
      </c>
      <c r="W82" s="55">
        <v>830.076</v>
      </c>
      <c r="X82" s="55">
        <v>830</v>
      </c>
      <c r="Y82" s="55">
        <v>0</v>
      </c>
      <c r="Z82" s="55">
        <v>0</v>
      </c>
      <c r="AA82" s="55">
        <v>0</v>
      </c>
      <c r="AB82" s="55">
        <v>0</v>
      </c>
      <c r="AC82" s="55">
        <v>150</v>
      </c>
      <c r="AD82" s="55">
        <v>150</v>
      </c>
      <c r="AE82" s="55">
        <v>0</v>
      </c>
      <c r="AF82" s="55">
        <v>0</v>
      </c>
      <c r="AG82" s="55">
        <v>0</v>
      </c>
      <c r="AH82" s="55">
        <v>0</v>
      </c>
      <c r="AI82" s="55">
        <v>0</v>
      </c>
      <c r="AJ82" s="55">
        <v>0</v>
      </c>
      <c r="AK82" s="55">
        <v>1596.5</v>
      </c>
      <c r="AL82" s="55">
        <v>1596.5</v>
      </c>
      <c r="AM82" s="55">
        <v>0</v>
      </c>
      <c r="AN82" s="55">
        <v>0</v>
      </c>
      <c r="AO82" s="55">
        <v>0</v>
      </c>
      <c r="AP82" s="55">
        <v>0</v>
      </c>
      <c r="AQ82" s="55">
        <v>0</v>
      </c>
      <c r="AR82" s="55">
        <v>0</v>
      </c>
      <c r="AS82" s="55">
        <v>825</v>
      </c>
      <c r="AT82" s="55">
        <v>825</v>
      </c>
      <c r="AU82" s="55">
        <v>0</v>
      </c>
      <c r="AV82" s="55">
        <v>0</v>
      </c>
      <c r="AW82" s="55">
        <v>520</v>
      </c>
      <c r="AX82" s="55">
        <v>520</v>
      </c>
      <c r="AY82" s="55">
        <v>0</v>
      </c>
      <c r="AZ82" s="55">
        <v>0</v>
      </c>
    </row>
    <row r="83" spans="1:52" s="16" customFormat="1" ht="11.25" customHeight="1">
      <c r="A83" s="47">
        <v>75</v>
      </c>
      <c r="B83" s="1" t="s">
        <v>88</v>
      </c>
      <c r="C83" s="38">
        <f t="shared" si="4"/>
        <v>117658.90000000001</v>
      </c>
      <c r="D83" s="38">
        <f t="shared" si="4"/>
        <v>88872.022</v>
      </c>
      <c r="E83" s="50">
        <f t="shared" si="3"/>
        <v>90168.20000000001</v>
      </c>
      <c r="F83" s="50">
        <f t="shared" si="3"/>
        <v>69278.91399999999</v>
      </c>
      <c r="G83" s="50">
        <f t="shared" si="3"/>
        <v>32490.7</v>
      </c>
      <c r="H83" s="50">
        <f t="shared" si="3"/>
        <v>19593.108</v>
      </c>
      <c r="I83" s="54">
        <v>23258.5</v>
      </c>
      <c r="J83" s="54">
        <v>17804.801</v>
      </c>
      <c r="K83" s="54">
        <v>9500</v>
      </c>
      <c r="L83" s="54">
        <v>5024.6</v>
      </c>
      <c r="M83" s="54">
        <v>0</v>
      </c>
      <c r="N83" s="54">
        <v>0</v>
      </c>
      <c r="O83" s="54">
        <v>0</v>
      </c>
      <c r="P83" s="54">
        <v>0</v>
      </c>
      <c r="Q83" s="54">
        <v>0</v>
      </c>
      <c r="R83" s="54">
        <v>0</v>
      </c>
      <c r="S83" s="54">
        <v>0</v>
      </c>
      <c r="T83" s="54">
        <v>0</v>
      </c>
      <c r="U83" s="55">
        <v>900</v>
      </c>
      <c r="V83" s="55">
        <v>900</v>
      </c>
      <c r="W83" s="55">
        <v>3990.7</v>
      </c>
      <c r="X83" s="55">
        <v>8833.508</v>
      </c>
      <c r="Y83" s="55">
        <v>0</v>
      </c>
      <c r="Z83" s="55">
        <v>0</v>
      </c>
      <c r="AA83" s="55">
        <v>0</v>
      </c>
      <c r="AB83" s="55">
        <v>0</v>
      </c>
      <c r="AC83" s="55">
        <v>21053</v>
      </c>
      <c r="AD83" s="55">
        <v>17083.262</v>
      </c>
      <c r="AE83" s="55">
        <v>19000</v>
      </c>
      <c r="AF83" s="55">
        <v>5735</v>
      </c>
      <c r="AG83" s="55">
        <v>0</v>
      </c>
      <c r="AH83" s="55">
        <v>0</v>
      </c>
      <c r="AI83" s="55">
        <v>0</v>
      </c>
      <c r="AJ83" s="55">
        <v>0</v>
      </c>
      <c r="AK83" s="55">
        <v>5450.5</v>
      </c>
      <c r="AL83" s="55">
        <v>3880.867</v>
      </c>
      <c r="AM83" s="55">
        <v>0</v>
      </c>
      <c r="AN83" s="55">
        <v>0</v>
      </c>
      <c r="AO83" s="55">
        <v>21425.6</v>
      </c>
      <c r="AP83" s="55">
        <v>16532.984</v>
      </c>
      <c r="AQ83" s="55">
        <v>0</v>
      </c>
      <c r="AR83" s="55">
        <v>0</v>
      </c>
      <c r="AS83" s="55">
        <v>13080.6</v>
      </c>
      <c r="AT83" s="55">
        <v>13077</v>
      </c>
      <c r="AU83" s="55">
        <v>0</v>
      </c>
      <c r="AV83" s="55">
        <v>0</v>
      </c>
      <c r="AW83" s="55">
        <v>5000</v>
      </c>
      <c r="AX83" s="55">
        <v>0</v>
      </c>
      <c r="AY83" s="55">
        <v>0</v>
      </c>
      <c r="AZ83" s="55">
        <v>0</v>
      </c>
    </row>
    <row r="84" spans="1:52" s="16" customFormat="1" ht="11.25" customHeight="1">
      <c r="A84" s="47">
        <v>76</v>
      </c>
      <c r="B84" s="1" t="s">
        <v>89</v>
      </c>
      <c r="C84" s="38">
        <f t="shared" si="4"/>
        <v>58636.700000000004</v>
      </c>
      <c r="D84" s="38">
        <f t="shared" si="4"/>
        <v>53299.27</v>
      </c>
      <c r="E84" s="50">
        <f t="shared" si="3"/>
        <v>54631.8</v>
      </c>
      <c r="F84" s="50">
        <f t="shared" si="3"/>
        <v>49320.484</v>
      </c>
      <c r="G84" s="50">
        <f t="shared" si="3"/>
        <v>7004.9</v>
      </c>
      <c r="H84" s="50">
        <f t="shared" si="3"/>
        <v>7178.786</v>
      </c>
      <c r="I84" s="54">
        <v>18585.3</v>
      </c>
      <c r="J84" s="54">
        <v>14102.332</v>
      </c>
      <c r="K84" s="54">
        <v>3904.9</v>
      </c>
      <c r="L84" s="54">
        <v>2830</v>
      </c>
      <c r="M84" s="54">
        <v>0</v>
      </c>
      <c r="N84" s="54">
        <v>0</v>
      </c>
      <c r="O84" s="54">
        <v>0</v>
      </c>
      <c r="P84" s="54">
        <v>0</v>
      </c>
      <c r="Q84" s="54">
        <v>0</v>
      </c>
      <c r="R84" s="54">
        <v>0</v>
      </c>
      <c r="S84" s="54">
        <v>0</v>
      </c>
      <c r="T84" s="54">
        <v>0</v>
      </c>
      <c r="U84" s="55">
        <v>800</v>
      </c>
      <c r="V84" s="55">
        <v>800</v>
      </c>
      <c r="W84" s="55">
        <v>-2000</v>
      </c>
      <c r="X84" s="55">
        <v>-341.214</v>
      </c>
      <c r="Y84" s="55">
        <v>0</v>
      </c>
      <c r="Z84" s="55">
        <v>0</v>
      </c>
      <c r="AA84" s="55">
        <v>0</v>
      </c>
      <c r="AB84" s="55">
        <v>0</v>
      </c>
      <c r="AC84" s="55">
        <v>16685</v>
      </c>
      <c r="AD84" s="55">
        <v>16320.588</v>
      </c>
      <c r="AE84" s="55">
        <v>4000</v>
      </c>
      <c r="AF84" s="55">
        <v>3690</v>
      </c>
      <c r="AG84" s="55">
        <v>0</v>
      </c>
      <c r="AH84" s="55">
        <v>0</v>
      </c>
      <c r="AI84" s="55">
        <v>0</v>
      </c>
      <c r="AJ84" s="55">
        <v>0</v>
      </c>
      <c r="AK84" s="55">
        <v>3761.5</v>
      </c>
      <c r="AL84" s="55">
        <v>3097.564</v>
      </c>
      <c r="AM84" s="55">
        <v>1100</v>
      </c>
      <c r="AN84" s="55">
        <v>1000</v>
      </c>
      <c r="AO84" s="55">
        <v>8700</v>
      </c>
      <c r="AP84" s="55">
        <v>8700</v>
      </c>
      <c r="AQ84" s="55">
        <v>0</v>
      </c>
      <c r="AR84" s="55">
        <v>0</v>
      </c>
      <c r="AS84" s="55">
        <v>3100</v>
      </c>
      <c r="AT84" s="55">
        <v>3100</v>
      </c>
      <c r="AU84" s="55">
        <v>0</v>
      </c>
      <c r="AV84" s="55">
        <v>0</v>
      </c>
      <c r="AW84" s="55">
        <v>3000</v>
      </c>
      <c r="AX84" s="55">
        <v>3200</v>
      </c>
      <c r="AY84" s="55">
        <v>0</v>
      </c>
      <c r="AZ84" s="55">
        <v>0</v>
      </c>
    </row>
    <row r="85" spans="1:52" s="16" customFormat="1" ht="11.25" customHeight="1">
      <c r="A85" s="47">
        <v>77</v>
      </c>
      <c r="B85" s="1" t="s">
        <v>90</v>
      </c>
      <c r="C85" s="38">
        <f t="shared" si="4"/>
        <v>22532.3</v>
      </c>
      <c r="D85" s="38">
        <f t="shared" si="4"/>
        <v>20053.605</v>
      </c>
      <c r="E85" s="50">
        <f t="shared" si="3"/>
        <v>19598.6</v>
      </c>
      <c r="F85" s="50">
        <f t="shared" si="3"/>
        <v>17890.445</v>
      </c>
      <c r="G85" s="50">
        <f t="shared" si="3"/>
        <v>3964.5</v>
      </c>
      <c r="H85" s="50">
        <f t="shared" si="3"/>
        <v>2163.16</v>
      </c>
      <c r="I85" s="54">
        <v>11518.3</v>
      </c>
      <c r="J85" s="54">
        <v>11142.345</v>
      </c>
      <c r="K85" s="54">
        <v>2041.7</v>
      </c>
      <c r="L85" s="54">
        <v>1392.46</v>
      </c>
      <c r="M85" s="54">
        <v>0</v>
      </c>
      <c r="N85" s="54">
        <v>0</v>
      </c>
      <c r="O85" s="54">
        <v>0</v>
      </c>
      <c r="P85" s="54">
        <v>0</v>
      </c>
      <c r="Q85" s="54">
        <v>0</v>
      </c>
      <c r="R85" s="54">
        <v>0</v>
      </c>
      <c r="S85" s="54">
        <v>0</v>
      </c>
      <c r="T85" s="54">
        <v>0</v>
      </c>
      <c r="U85" s="55">
        <v>896.5</v>
      </c>
      <c r="V85" s="55">
        <v>896.475</v>
      </c>
      <c r="W85" s="55">
        <v>1922.8</v>
      </c>
      <c r="X85" s="55">
        <v>770.7</v>
      </c>
      <c r="Y85" s="55">
        <v>0</v>
      </c>
      <c r="Z85" s="55">
        <v>0</v>
      </c>
      <c r="AA85" s="55">
        <v>0</v>
      </c>
      <c r="AB85" s="55">
        <v>0</v>
      </c>
      <c r="AC85" s="55">
        <v>430</v>
      </c>
      <c r="AD85" s="55">
        <v>400</v>
      </c>
      <c r="AE85" s="55">
        <v>0</v>
      </c>
      <c r="AF85" s="55">
        <v>0</v>
      </c>
      <c r="AG85" s="55">
        <v>0</v>
      </c>
      <c r="AH85" s="55">
        <v>0</v>
      </c>
      <c r="AI85" s="55">
        <v>0</v>
      </c>
      <c r="AJ85" s="55">
        <v>0</v>
      </c>
      <c r="AK85" s="55">
        <v>2181</v>
      </c>
      <c r="AL85" s="55">
        <v>2181</v>
      </c>
      <c r="AM85" s="55">
        <v>0</v>
      </c>
      <c r="AN85" s="55">
        <v>0</v>
      </c>
      <c r="AO85" s="55">
        <v>3242</v>
      </c>
      <c r="AP85" s="55">
        <v>2970.625</v>
      </c>
      <c r="AQ85" s="55">
        <v>0</v>
      </c>
      <c r="AR85" s="55">
        <v>0</v>
      </c>
      <c r="AS85" s="55">
        <v>300</v>
      </c>
      <c r="AT85" s="55">
        <v>300</v>
      </c>
      <c r="AU85" s="55">
        <v>0</v>
      </c>
      <c r="AV85" s="55">
        <v>0</v>
      </c>
      <c r="AW85" s="55">
        <v>1030.8</v>
      </c>
      <c r="AX85" s="55">
        <v>0</v>
      </c>
      <c r="AY85" s="55">
        <v>0</v>
      </c>
      <c r="AZ85" s="55">
        <v>0</v>
      </c>
    </row>
    <row r="86" spans="1:52" s="16" customFormat="1" ht="11.25" customHeight="1">
      <c r="A86" s="47">
        <v>78</v>
      </c>
      <c r="B86" s="1" t="s">
        <v>91</v>
      </c>
      <c r="C86" s="38">
        <f t="shared" si="4"/>
        <v>19491.699999999997</v>
      </c>
      <c r="D86" s="38">
        <f t="shared" si="4"/>
        <v>10975.748</v>
      </c>
      <c r="E86" s="50">
        <f t="shared" si="3"/>
        <v>13396.8</v>
      </c>
      <c r="F86" s="50">
        <f t="shared" si="3"/>
        <v>10101.248</v>
      </c>
      <c r="G86" s="50">
        <f t="shared" si="3"/>
        <v>6794.9</v>
      </c>
      <c r="H86" s="50">
        <f t="shared" si="3"/>
        <v>874.5</v>
      </c>
      <c r="I86" s="54">
        <v>9948.8</v>
      </c>
      <c r="J86" s="54">
        <v>7774.911</v>
      </c>
      <c r="K86" s="54">
        <v>668</v>
      </c>
      <c r="L86" s="54">
        <v>250</v>
      </c>
      <c r="M86" s="54">
        <v>0</v>
      </c>
      <c r="N86" s="54">
        <v>0</v>
      </c>
      <c r="O86" s="54">
        <v>0</v>
      </c>
      <c r="P86" s="54">
        <v>0</v>
      </c>
      <c r="Q86" s="54">
        <v>0</v>
      </c>
      <c r="R86" s="54">
        <v>0</v>
      </c>
      <c r="S86" s="54">
        <v>0</v>
      </c>
      <c r="T86" s="54">
        <v>0</v>
      </c>
      <c r="U86" s="55">
        <v>300</v>
      </c>
      <c r="V86" s="55">
        <v>300</v>
      </c>
      <c r="W86" s="55">
        <v>2800</v>
      </c>
      <c r="X86" s="55">
        <v>0</v>
      </c>
      <c r="Y86" s="55">
        <v>200</v>
      </c>
      <c r="Z86" s="55">
        <v>0</v>
      </c>
      <c r="AA86" s="55">
        <v>0</v>
      </c>
      <c r="AB86" s="55">
        <v>0</v>
      </c>
      <c r="AC86" s="55">
        <v>0</v>
      </c>
      <c r="AD86" s="55">
        <v>0</v>
      </c>
      <c r="AE86" s="55">
        <v>2000</v>
      </c>
      <c r="AF86" s="55">
        <v>0</v>
      </c>
      <c r="AG86" s="55">
        <v>0</v>
      </c>
      <c r="AH86" s="55">
        <v>0</v>
      </c>
      <c r="AI86" s="55">
        <v>0</v>
      </c>
      <c r="AJ86" s="55">
        <v>0</v>
      </c>
      <c r="AK86" s="55">
        <v>1998</v>
      </c>
      <c r="AL86" s="55">
        <v>1876.337</v>
      </c>
      <c r="AM86" s="55">
        <v>1326.9</v>
      </c>
      <c r="AN86" s="55">
        <v>624.5</v>
      </c>
      <c r="AO86" s="55">
        <v>0</v>
      </c>
      <c r="AP86" s="55">
        <v>0</v>
      </c>
      <c r="AQ86" s="55">
        <v>0</v>
      </c>
      <c r="AR86" s="55">
        <v>0</v>
      </c>
      <c r="AS86" s="55">
        <v>250</v>
      </c>
      <c r="AT86" s="55">
        <v>150</v>
      </c>
      <c r="AU86" s="55">
        <v>0</v>
      </c>
      <c r="AV86" s="55">
        <v>0</v>
      </c>
      <c r="AW86" s="55">
        <v>700</v>
      </c>
      <c r="AX86" s="55">
        <v>0</v>
      </c>
      <c r="AY86" s="55">
        <v>0</v>
      </c>
      <c r="AZ86" s="55">
        <v>0</v>
      </c>
    </row>
    <row r="87" spans="1:52" s="16" customFormat="1" ht="11.25" customHeight="1">
      <c r="A87" s="47">
        <v>79</v>
      </c>
      <c r="B87" s="1" t="s">
        <v>92</v>
      </c>
      <c r="C87" s="38">
        <f t="shared" si="4"/>
        <v>5595.7</v>
      </c>
      <c r="D87" s="38">
        <f t="shared" si="4"/>
        <v>3713.241</v>
      </c>
      <c r="E87" s="50">
        <f t="shared" si="3"/>
        <v>4190</v>
      </c>
      <c r="F87" s="50">
        <f t="shared" si="3"/>
        <v>3543.241</v>
      </c>
      <c r="G87" s="50">
        <f t="shared" si="3"/>
        <v>1951.7</v>
      </c>
      <c r="H87" s="50">
        <f t="shared" si="3"/>
        <v>170</v>
      </c>
      <c r="I87" s="54">
        <v>3494</v>
      </c>
      <c r="J87" s="54">
        <v>3473.241</v>
      </c>
      <c r="K87" s="54">
        <v>170</v>
      </c>
      <c r="L87" s="54">
        <v>170</v>
      </c>
      <c r="M87" s="54">
        <v>0</v>
      </c>
      <c r="N87" s="54">
        <v>0</v>
      </c>
      <c r="O87" s="54">
        <v>0</v>
      </c>
      <c r="P87" s="54">
        <v>0</v>
      </c>
      <c r="Q87" s="54">
        <v>0</v>
      </c>
      <c r="R87" s="54">
        <v>0</v>
      </c>
      <c r="S87" s="54">
        <v>0</v>
      </c>
      <c r="T87" s="54">
        <v>0</v>
      </c>
      <c r="U87" s="55">
        <v>40</v>
      </c>
      <c r="V87" s="55">
        <v>40</v>
      </c>
      <c r="W87" s="55">
        <v>1781.7</v>
      </c>
      <c r="X87" s="55">
        <v>0</v>
      </c>
      <c r="Y87" s="55">
        <v>0</v>
      </c>
      <c r="Z87" s="55">
        <v>0</v>
      </c>
      <c r="AA87" s="55">
        <v>0</v>
      </c>
      <c r="AB87" s="55">
        <v>0</v>
      </c>
      <c r="AC87" s="55">
        <v>60</v>
      </c>
      <c r="AD87" s="55">
        <v>30</v>
      </c>
      <c r="AE87" s="55">
        <v>0</v>
      </c>
      <c r="AF87" s="55">
        <v>0</v>
      </c>
      <c r="AG87" s="55">
        <v>0</v>
      </c>
      <c r="AH87" s="55">
        <v>0</v>
      </c>
      <c r="AI87" s="55">
        <v>0</v>
      </c>
      <c r="AJ87" s="55">
        <v>0</v>
      </c>
      <c r="AK87" s="55">
        <v>50</v>
      </c>
      <c r="AL87" s="55">
        <v>0</v>
      </c>
      <c r="AM87" s="55">
        <v>0</v>
      </c>
      <c r="AN87" s="55">
        <v>0</v>
      </c>
      <c r="AO87" s="55">
        <v>0</v>
      </c>
      <c r="AP87" s="55">
        <v>0</v>
      </c>
      <c r="AQ87" s="55">
        <v>0</v>
      </c>
      <c r="AR87" s="55">
        <v>0</v>
      </c>
      <c r="AS87" s="55">
        <v>0</v>
      </c>
      <c r="AT87" s="55">
        <v>0</v>
      </c>
      <c r="AU87" s="55">
        <v>0</v>
      </c>
      <c r="AV87" s="55">
        <v>0</v>
      </c>
      <c r="AW87" s="55">
        <v>546</v>
      </c>
      <c r="AX87" s="55">
        <v>0</v>
      </c>
      <c r="AY87" s="55">
        <v>0</v>
      </c>
      <c r="AZ87" s="55">
        <v>0</v>
      </c>
    </row>
    <row r="88" spans="1:52" s="16" customFormat="1" ht="11.25" customHeight="1">
      <c r="A88" s="47">
        <v>80</v>
      </c>
      <c r="B88" s="1" t="s">
        <v>93</v>
      </c>
      <c r="C88" s="38">
        <f t="shared" si="4"/>
        <v>4701.9</v>
      </c>
      <c r="D88" s="38">
        <f t="shared" si="4"/>
        <v>4432.030000000001</v>
      </c>
      <c r="E88" s="50">
        <f t="shared" si="3"/>
        <v>4660</v>
      </c>
      <c r="F88" s="50">
        <f t="shared" si="3"/>
        <v>4391.030000000001</v>
      </c>
      <c r="G88" s="50">
        <f t="shared" si="3"/>
        <v>351.9</v>
      </c>
      <c r="H88" s="50">
        <f t="shared" si="3"/>
        <v>265</v>
      </c>
      <c r="I88" s="54">
        <v>4210</v>
      </c>
      <c r="J88" s="54">
        <v>4047.03</v>
      </c>
      <c r="K88" s="54">
        <v>351.9</v>
      </c>
      <c r="L88" s="54">
        <v>265</v>
      </c>
      <c r="M88" s="54">
        <v>0</v>
      </c>
      <c r="N88" s="54">
        <v>0</v>
      </c>
      <c r="O88" s="54">
        <v>0</v>
      </c>
      <c r="P88" s="54">
        <v>0</v>
      </c>
      <c r="Q88" s="54">
        <v>0</v>
      </c>
      <c r="R88" s="54">
        <v>0</v>
      </c>
      <c r="S88" s="54">
        <v>0</v>
      </c>
      <c r="T88" s="54">
        <v>0</v>
      </c>
      <c r="U88" s="55">
        <v>0</v>
      </c>
      <c r="V88" s="55">
        <v>0</v>
      </c>
      <c r="W88" s="55">
        <v>0</v>
      </c>
      <c r="X88" s="55">
        <v>0</v>
      </c>
      <c r="Y88" s="55">
        <v>20</v>
      </c>
      <c r="Z88" s="55">
        <v>0</v>
      </c>
      <c r="AA88" s="55">
        <v>0</v>
      </c>
      <c r="AB88" s="55">
        <v>0</v>
      </c>
      <c r="AC88" s="55">
        <v>120</v>
      </c>
      <c r="AD88" s="55">
        <v>120</v>
      </c>
      <c r="AE88" s="55">
        <v>0</v>
      </c>
      <c r="AF88" s="55">
        <v>0</v>
      </c>
      <c r="AG88" s="55">
        <v>0</v>
      </c>
      <c r="AH88" s="55">
        <v>0</v>
      </c>
      <c r="AI88" s="55">
        <v>0</v>
      </c>
      <c r="AJ88" s="55">
        <v>0</v>
      </c>
      <c r="AK88" s="55">
        <v>0</v>
      </c>
      <c r="AL88" s="55">
        <v>0</v>
      </c>
      <c r="AM88" s="55">
        <v>0</v>
      </c>
      <c r="AN88" s="55">
        <v>0</v>
      </c>
      <c r="AO88" s="55">
        <v>0</v>
      </c>
      <c r="AP88" s="55">
        <v>0</v>
      </c>
      <c r="AQ88" s="55">
        <v>0</v>
      </c>
      <c r="AR88" s="55">
        <v>0</v>
      </c>
      <c r="AS88" s="55">
        <v>0</v>
      </c>
      <c r="AT88" s="55">
        <v>0</v>
      </c>
      <c r="AU88" s="55">
        <v>0</v>
      </c>
      <c r="AV88" s="55">
        <v>0</v>
      </c>
      <c r="AW88" s="55">
        <v>310</v>
      </c>
      <c r="AX88" s="55">
        <v>224</v>
      </c>
      <c r="AY88" s="55">
        <v>0</v>
      </c>
      <c r="AZ88" s="55">
        <v>0</v>
      </c>
    </row>
    <row r="89" spans="1:52" s="16" customFormat="1" ht="11.25" customHeight="1">
      <c r="A89" s="47">
        <v>81</v>
      </c>
      <c r="B89" s="1" t="s">
        <v>94</v>
      </c>
      <c r="C89" s="38">
        <f t="shared" si="4"/>
        <v>5331.029</v>
      </c>
      <c r="D89" s="38">
        <f t="shared" si="4"/>
        <v>4621.129</v>
      </c>
      <c r="E89" s="50">
        <f t="shared" si="3"/>
        <v>4960.429</v>
      </c>
      <c r="F89" s="50">
        <f t="shared" si="3"/>
        <v>4621.129</v>
      </c>
      <c r="G89" s="50">
        <f t="shared" si="3"/>
        <v>629.6</v>
      </c>
      <c r="H89" s="50">
        <f t="shared" si="3"/>
        <v>0</v>
      </c>
      <c r="I89" s="54">
        <v>3844.829</v>
      </c>
      <c r="J89" s="54">
        <v>3794.249</v>
      </c>
      <c r="K89" s="54">
        <v>0</v>
      </c>
      <c r="L89" s="54">
        <v>0</v>
      </c>
      <c r="M89" s="54">
        <v>0</v>
      </c>
      <c r="N89" s="54">
        <v>0</v>
      </c>
      <c r="O89" s="54">
        <v>0</v>
      </c>
      <c r="P89" s="54">
        <v>0</v>
      </c>
      <c r="Q89" s="54">
        <v>0</v>
      </c>
      <c r="R89" s="54">
        <v>0</v>
      </c>
      <c r="S89" s="54">
        <v>0</v>
      </c>
      <c r="T89" s="54">
        <v>0</v>
      </c>
      <c r="U89" s="55">
        <v>360</v>
      </c>
      <c r="V89" s="55">
        <v>340</v>
      </c>
      <c r="W89" s="55">
        <v>0</v>
      </c>
      <c r="X89" s="55">
        <v>0</v>
      </c>
      <c r="Y89" s="55">
        <v>0</v>
      </c>
      <c r="Z89" s="55">
        <v>0</v>
      </c>
      <c r="AA89" s="55">
        <v>0</v>
      </c>
      <c r="AB89" s="55">
        <v>0</v>
      </c>
      <c r="AC89" s="55">
        <v>0</v>
      </c>
      <c r="AD89" s="55">
        <v>0</v>
      </c>
      <c r="AE89" s="55">
        <v>629.6</v>
      </c>
      <c r="AF89" s="55">
        <v>0</v>
      </c>
      <c r="AG89" s="55">
        <v>0</v>
      </c>
      <c r="AH89" s="55">
        <v>0</v>
      </c>
      <c r="AI89" s="55">
        <v>0</v>
      </c>
      <c r="AJ89" s="55">
        <v>0</v>
      </c>
      <c r="AK89" s="55">
        <v>496.6</v>
      </c>
      <c r="AL89" s="55">
        <v>486.88</v>
      </c>
      <c r="AM89" s="55">
        <v>0</v>
      </c>
      <c r="AN89" s="55">
        <v>0</v>
      </c>
      <c r="AO89" s="55">
        <v>0</v>
      </c>
      <c r="AP89" s="55">
        <v>0</v>
      </c>
      <c r="AQ89" s="55">
        <v>0</v>
      </c>
      <c r="AR89" s="55">
        <v>0</v>
      </c>
      <c r="AS89" s="55">
        <v>0</v>
      </c>
      <c r="AT89" s="55">
        <v>0</v>
      </c>
      <c r="AU89" s="55">
        <v>0</v>
      </c>
      <c r="AV89" s="55">
        <v>0</v>
      </c>
      <c r="AW89" s="55">
        <v>259</v>
      </c>
      <c r="AX89" s="55">
        <v>0</v>
      </c>
      <c r="AY89" s="55">
        <v>0</v>
      </c>
      <c r="AZ89" s="55">
        <v>0</v>
      </c>
    </row>
    <row r="90" spans="1:52" s="16" customFormat="1" ht="11.25" customHeight="1">
      <c r="A90" s="47">
        <v>82</v>
      </c>
      <c r="B90" s="1" t="s">
        <v>95</v>
      </c>
      <c r="C90" s="38">
        <f t="shared" si="4"/>
        <v>6779.2</v>
      </c>
      <c r="D90" s="38">
        <f t="shared" si="4"/>
        <v>6605.127</v>
      </c>
      <c r="E90" s="50">
        <f t="shared" si="3"/>
        <v>6779.2</v>
      </c>
      <c r="F90" s="50">
        <f t="shared" si="3"/>
        <v>6605.127</v>
      </c>
      <c r="G90" s="50">
        <f t="shared" si="3"/>
        <v>340</v>
      </c>
      <c r="H90" s="50">
        <f t="shared" si="3"/>
        <v>340</v>
      </c>
      <c r="I90" s="54">
        <v>5191.4</v>
      </c>
      <c r="J90" s="54">
        <v>5017.327</v>
      </c>
      <c r="K90" s="54">
        <v>340</v>
      </c>
      <c r="L90" s="54">
        <v>340</v>
      </c>
      <c r="M90" s="54">
        <v>0</v>
      </c>
      <c r="N90" s="54">
        <v>0</v>
      </c>
      <c r="O90" s="54">
        <v>0</v>
      </c>
      <c r="P90" s="54">
        <v>0</v>
      </c>
      <c r="Q90" s="54">
        <v>0</v>
      </c>
      <c r="R90" s="54">
        <v>0</v>
      </c>
      <c r="S90" s="54">
        <v>0</v>
      </c>
      <c r="T90" s="54">
        <v>0</v>
      </c>
      <c r="U90" s="55">
        <v>0</v>
      </c>
      <c r="V90" s="55">
        <v>0</v>
      </c>
      <c r="W90" s="55">
        <v>0</v>
      </c>
      <c r="X90" s="55">
        <v>0</v>
      </c>
      <c r="Y90" s="55">
        <v>0</v>
      </c>
      <c r="Z90" s="55">
        <v>0</v>
      </c>
      <c r="AA90" s="55">
        <v>0</v>
      </c>
      <c r="AB90" s="55">
        <v>0</v>
      </c>
      <c r="AC90" s="55">
        <v>0</v>
      </c>
      <c r="AD90" s="55">
        <v>0</v>
      </c>
      <c r="AE90" s="55">
        <v>0</v>
      </c>
      <c r="AF90" s="55">
        <v>0</v>
      </c>
      <c r="AG90" s="55">
        <v>0</v>
      </c>
      <c r="AH90" s="55">
        <v>0</v>
      </c>
      <c r="AI90" s="55">
        <v>0</v>
      </c>
      <c r="AJ90" s="55">
        <v>0</v>
      </c>
      <c r="AK90" s="55">
        <v>858.8</v>
      </c>
      <c r="AL90" s="55">
        <v>858.8</v>
      </c>
      <c r="AM90" s="55">
        <v>0</v>
      </c>
      <c r="AN90" s="55">
        <v>0</v>
      </c>
      <c r="AO90" s="55">
        <v>0</v>
      </c>
      <c r="AP90" s="55">
        <v>0</v>
      </c>
      <c r="AQ90" s="55">
        <v>0</v>
      </c>
      <c r="AR90" s="55">
        <v>0</v>
      </c>
      <c r="AS90" s="55">
        <v>389</v>
      </c>
      <c r="AT90" s="55">
        <v>389</v>
      </c>
      <c r="AU90" s="55">
        <v>0</v>
      </c>
      <c r="AV90" s="55">
        <v>0</v>
      </c>
      <c r="AW90" s="55">
        <v>340</v>
      </c>
      <c r="AX90" s="55">
        <v>340</v>
      </c>
      <c r="AY90" s="55">
        <v>0</v>
      </c>
      <c r="AZ90" s="55">
        <v>0</v>
      </c>
    </row>
    <row r="91" spans="1:52" s="16" customFormat="1" ht="11.25" customHeight="1">
      <c r="A91" s="47">
        <v>83</v>
      </c>
      <c r="B91" s="1" t="s">
        <v>96</v>
      </c>
      <c r="C91" s="38">
        <f t="shared" si="4"/>
        <v>7240.2</v>
      </c>
      <c r="D91" s="38">
        <f t="shared" si="4"/>
        <v>6478.4</v>
      </c>
      <c r="E91" s="50">
        <f t="shared" si="3"/>
        <v>6315</v>
      </c>
      <c r="F91" s="50">
        <f t="shared" si="3"/>
        <v>5893.4</v>
      </c>
      <c r="G91" s="50">
        <f t="shared" si="3"/>
        <v>1249.2</v>
      </c>
      <c r="H91" s="50">
        <f t="shared" si="3"/>
        <v>585</v>
      </c>
      <c r="I91" s="54">
        <v>4841</v>
      </c>
      <c r="J91" s="54">
        <v>4793.4</v>
      </c>
      <c r="K91" s="54">
        <v>0</v>
      </c>
      <c r="L91" s="54">
        <v>0</v>
      </c>
      <c r="M91" s="54">
        <v>0</v>
      </c>
      <c r="N91" s="54">
        <v>0</v>
      </c>
      <c r="O91" s="54">
        <v>0</v>
      </c>
      <c r="P91" s="54">
        <v>0</v>
      </c>
      <c r="Q91" s="54">
        <v>0</v>
      </c>
      <c r="R91" s="54">
        <v>0</v>
      </c>
      <c r="S91" s="54">
        <v>0</v>
      </c>
      <c r="T91" s="54">
        <v>0</v>
      </c>
      <c r="U91" s="55">
        <v>0</v>
      </c>
      <c r="V91" s="55">
        <v>0</v>
      </c>
      <c r="W91" s="55">
        <v>-300</v>
      </c>
      <c r="X91" s="55">
        <v>-145</v>
      </c>
      <c r="Y91" s="55">
        <v>0</v>
      </c>
      <c r="Z91" s="55">
        <v>0</v>
      </c>
      <c r="AA91" s="55">
        <v>0</v>
      </c>
      <c r="AB91" s="55">
        <v>0</v>
      </c>
      <c r="AC91" s="55">
        <v>300</v>
      </c>
      <c r="AD91" s="55">
        <v>270</v>
      </c>
      <c r="AE91" s="55">
        <v>1093.9</v>
      </c>
      <c r="AF91" s="55">
        <v>730</v>
      </c>
      <c r="AG91" s="55">
        <v>0</v>
      </c>
      <c r="AH91" s="55">
        <v>0</v>
      </c>
      <c r="AI91" s="55">
        <v>0</v>
      </c>
      <c r="AJ91" s="55">
        <v>0</v>
      </c>
      <c r="AK91" s="55">
        <v>830</v>
      </c>
      <c r="AL91" s="55">
        <v>830</v>
      </c>
      <c r="AM91" s="55">
        <v>455.3</v>
      </c>
      <c r="AN91" s="55">
        <v>0</v>
      </c>
      <c r="AO91" s="55">
        <v>20</v>
      </c>
      <c r="AP91" s="55">
        <v>0</v>
      </c>
      <c r="AQ91" s="55">
        <v>0</v>
      </c>
      <c r="AR91" s="55">
        <v>0</v>
      </c>
      <c r="AS91" s="55">
        <v>0</v>
      </c>
      <c r="AT91" s="55">
        <v>0</v>
      </c>
      <c r="AU91" s="55">
        <v>0</v>
      </c>
      <c r="AV91" s="55">
        <v>0</v>
      </c>
      <c r="AW91" s="55">
        <v>324</v>
      </c>
      <c r="AX91" s="55">
        <v>0</v>
      </c>
      <c r="AY91" s="55">
        <v>0</v>
      </c>
      <c r="AZ91" s="55">
        <v>0</v>
      </c>
    </row>
    <row r="92" spans="1:52" s="16" customFormat="1" ht="11.25" customHeight="1">
      <c r="A92" s="47">
        <v>84</v>
      </c>
      <c r="B92" s="1" t="s">
        <v>97</v>
      </c>
      <c r="C92" s="38">
        <f t="shared" si="4"/>
        <v>4877.37</v>
      </c>
      <c r="D92" s="38">
        <f t="shared" si="4"/>
        <v>4689.207</v>
      </c>
      <c r="E92" s="50">
        <f t="shared" si="3"/>
        <v>4873.95</v>
      </c>
      <c r="F92" s="50">
        <f t="shared" si="3"/>
        <v>4685.7570000000005</v>
      </c>
      <c r="G92" s="50">
        <f t="shared" si="3"/>
        <v>263.41999999999996</v>
      </c>
      <c r="H92" s="50">
        <f t="shared" si="3"/>
        <v>153</v>
      </c>
      <c r="I92" s="54">
        <v>4188.95</v>
      </c>
      <c r="J92" s="54">
        <v>4116.207</v>
      </c>
      <c r="K92" s="54">
        <v>153.42</v>
      </c>
      <c r="L92" s="54">
        <v>153</v>
      </c>
      <c r="M92" s="54">
        <v>0</v>
      </c>
      <c r="N92" s="54">
        <v>0</v>
      </c>
      <c r="O92" s="54">
        <v>0</v>
      </c>
      <c r="P92" s="54">
        <v>0</v>
      </c>
      <c r="Q92" s="54">
        <v>0</v>
      </c>
      <c r="R92" s="54">
        <v>0</v>
      </c>
      <c r="S92" s="54">
        <v>0</v>
      </c>
      <c r="T92" s="54">
        <v>0</v>
      </c>
      <c r="U92" s="55">
        <v>400</v>
      </c>
      <c r="V92" s="55">
        <v>400</v>
      </c>
      <c r="W92" s="55">
        <v>110</v>
      </c>
      <c r="X92" s="55">
        <v>0</v>
      </c>
      <c r="Y92" s="55">
        <v>0</v>
      </c>
      <c r="Z92" s="55">
        <v>0</v>
      </c>
      <c r="AA92" s="55">
        <v>0</v>
      </c>
      <c r="AB92" s="55">
        <v>0</v>
      </c>
      <c r="AC92" s="55">
        <v>25</v>
      </c>
      <c r="AD92" s="55">
        <v>20</v>
      </c>
      <c r="AE92" s="55">
        <v>0</v>
      </c>
      <c r="AF92" s="55">
        <v>0</v>
      </c>
      <c r="AG92" s="55">
        <v>0</v>
      </c>
      <c r="AH92" s="55">
        <v>0</v>
      </c>
      <c r="AI92" s="55">
        <v>0</v>
      </c>
      <c r="AJ92" s="55">
        <v>0</v>
      </c>
      <c r="AK92" s="55">
        <v>0</v>
      </c>
      <c r="AL92" s="55">
        <v>0</v>
      </c>
      <c r="AM92" s="55">
        <v>0</v>
      </c>
      <c r="AN92" s="55">
        <v>0</v>
      </c>
      <c r="AO92" s="55">
        <v>0</v>
      </c>
      <c r="AP92" s="55">
        <v>0</v>
      </c>
      <c r="AQ92" s="55">
        <v>0</v>
      </c>
      <c r="AR92" s="55">
        <v>0</v>
      </c>
      <c r="AS92" s="55">
        <v>0</v>
      </c>
      <c r="AT92" s="55">
        <v>0</v>
      </c>
      <c r="AU92" s="55">
        <v>0</v>
      </c>
      <c r="AV92" s="55">
        <v>0</v>
      </c>
      <c r="AW92" s="55">
        <v>260</v>
      </c>
      <c r="AX92" s="55">
        <v>149.55</v>
      </c>
      <c r="AY92" s="55">
        <v>0</v>
      </c>
      <c r="AZ92" s="55">
        <v>0</v>
      </c>
    </row>
    <row r="93" spans="1:52" s="16" customFormat="1" ht="11.25" customHeight="1">
      <c r="A93" s="47">
        <v>85</v>
      </c>
      <c r="B93" s="1" t="s">
        <v>98</v>
      </c>
      <c r="C93" s="38">
        <f t="shared" si="4"/>
        <v>13987</v>
      </c>
      <c r="D93" s="38">
        <f t="shared" si="4"/>
        <v>9477.242999999999</v>
      </c>
      <c r="E93" s="50">
        <f t="shared" si="3"/>
        <v>11793.1</v>
      </c>
      <c r="F93" s="50">
        <f t="shared" si="3"/>
        <v>9942.530999999999</v>
      </c>
      <c r="G93" s="50">
        <f t="shared" si="3"/>
        <v>2779.9</v>
      </c>
      <c r="H93" s="50">
        <f t="shared" si="3"/>
        <v>-465.288</v>
      </c>
      <c r="I93" s="54">
        <v>7302.3</v>
      </c>
      <c r="J93" s="54">
        <v>6646.811</v>
      </c>
      <c r="K93" s="54">
        <v>700</v>
      </c>
      <c r="L93" s="54">
        <v>300</v>
      </c>
      <c r="M93" s="54">
        <v>0</v>
      </c>
      <c r="N93" s="54">
        <v>0</v>
      </c>
      <c r="O93" s="54">
        <v>0</v>
      </c>
      <c r="P93" s="54">
        <v>0</v>
      </c>
      <c r="Q93" s="54">
        <v>0</v>
      </c>
      <c r="R93" s="54">
        <v>0</v>
      </c>
      <c r="S93" s="54">
        <v>0</v>
      </c>
      <c r="T93" s="54">
        <v>0</v>
      </c>
      <c r="U93" s="55">
        <v>400</v>
      </c>
      <c r="V93" s="55">
        <v>400</v>
      </c>
      <c r="W93" s="55">
        <v>-120.1</v>
      </c>
      <c r="X93" s="55">
        <v>-1715.5</v>
      </c>
      <c r="Y93" s="55">
        <v>200</v>
      </c>
      <c r="Z93" s="55">
        <v>0</v>
      </c>
      <c r="AA93" s="55">
        <v>0</v>
      </c>
      <c r="AB93" s="55">
        <v>0</v>
      </c>
      <c r="AC93" s="55">
        <v>0</v>
      </c>
      <c r="AD93" s="55">
        <v>0</v>
      </c>
      <c r="AE93" s="55">
        <v>1000</v>
      </c>
      <c r="AF93" s="55">
        <v>0</v>
      </c>
      <c r="AG93" s="55">
        <v>0</v>
      </c>
      <c r="AH93" s="55">
        <v>0</v>
      </c>
      <c r="AI93" s="55">
        <v>0</v>
      </c>
      <c r="AJ93" s="55">
        <v>0</v>
      </c>
      <c r="AK93" s="55">
        <v>1252.8</v>
      </c>
      <c r="AL93" s="55">
        <v>1054.81</v>
      </c>
      <c r="AM93" s="55">
        <v>0</v>
      </c>
      <c r="AN93" s="55">
        <v>0</v>
      </c>
      <c r="AO93" s="55">
        <v>2052</v>
      </c>
      <c r="AP93" s="55">
        <v>1840.91</v>
      </c>
      <c r="AQ93" s="55">
        <v>1200</v>
      </c>
      <c r="AR93" s="55">
        <v>950.212</v>
      </c>
      <c r="AS93" s="55">
        <v>0</v>
      </c>
      <c r="AT93" s="55">
        <v>0</v>
      </c>
      <c r="AU93" s="55">
        <v>0</v>
      </c>
      <c r="AV93" s="55">
        <v>0</v>
      </c>
      <c r="AW93" s="55">
        <v>586</v>
      </c>
      <c r="AX93" s="55">
        <v>0</v>
      </c>
      <c r="AY93" s="55">
        <v>0</v>
      </c>
      <c r="AZ93" s="55">
        <v>0</v>
      </c>
    </row>
    <row r="94" spans="1:52" s="16" customFormat="1" ht="11.25" customHeight="1">
      <c r="A94" s="47">
        <v>86</v>
      </c>
      <c r="B94" s="1" t="s">
        <v>99</v>
      </c>
      <c r="C94" s="38">
        <f t="shared" si="4"/>
        <v>15030.3</v>
      </c>
      <c r="D94" s="38">
        <f t="shared" si="4"/>
        <v>13348.58</v>
      </c>
      <c r="E94" s="50">
        <f t="shared" si="3"/>
        <v>11021.4</v>
      </c>
      <c r="F94" s="50">
        <f t="shared" si="3"/>
        <v>9378.58</v>
      </c>
      <c r="G94" s="50">
        <f t="shared" si="3"/>
        <v>5108.9</v>
      </c>
      <c r="H94" s="50">
        <f t="shared" si="3"/>
        <v>4480</v>
      </c>
      <c r="I94" s="54">
        <v>7858.1</v>
      </c>
      <c r="J94" s="54">
        <v>7235.28</v>
      </c>
      <c r="K94" s="54">
        <v>7108.9</v>
      </c>
      <c r="L94" s="54">
        <v>4510</v>
      </c>
      <c r="M94" s="54">
        <v>0</v>
      </c>
      <c r="N94" s="54">
        <v>0</v>
      </c>
      <c r="O94" s="54">
        <v>0</v>
      </c>
      <c r="P94" s="54">
        <v>0</v>
      </c>
      <c r="Q94" s="54">
        <v>0</v>
      </c>
      <c r="R94" s="54">
        <v>0</v>
      </c>
      <c r="S94" s="54">
        <v>0</v>
      </c>
      <c r="T94" s="54">
        <v>0</v>
      </c>
      <c r="U94" s="55">
        <v>300</v>
      </c>
      <c r="V94" s="55">
        <v>300</v>
      </c>
      <c r="W94" s="55">
        <v>-2000</v>
      </c>
      <c r="X94" s="55">
        <v>-30</v>
      </c>
      <c r="Y94" s="55">
        <v>100</v>
      </c>
      <c r="Z94" s="55">
        <v>100</v>
      </c>
      <c r="AA94" s="55">
        <v>0</v>
      </c>
      <c r="AB94" s="55">
        <v>0</v>
      </c>
      <c r="AC94" s="55">
        <v>280</v>
      </c>
      <c r="AD94" s="55">
        <v>0</v>
      </c>
      <c r="AE94" s="55">
        <v>0</v>
      </c>
      <c r="AF94" s="55">
        <v>0</v>
      </c>
      <c r="AG94" s="55">
        <v>0</v>
      </c>
      <c r="AH94" s="55">
        <v>0</v>
      </c>
      <c r="AI94" s="55">
        <v>0</v>
      </c>
      <c r="AJ94" s="55">
        <v>0</v>
      </c>
      <c r="AK94" s="55">
        <v>1083.3</v>
      </c>
      <c r="AL94" s="55">
        <v>933.3</v>
      </c>
      <c r="AM94" s="55">
        <v>0</v>
      </c>
      <c r="AN94" s="55">
        <v>0</v>
      </c>
      <c r="AO94" s="55">
        <v>0</v>
      </c>
      <c r="AP94" s="55">
        <v>0</v>
      </c>
      <c r="AQ94" s="55">
        <v>0</v>
      </c>
      <c r="AR94" s="55">
        <v>0</v>
      </c>
      <c r="AS94" s="55">
        <v>300</v>
      </c>
      <c r="AT94" s="55">
        <v>300</v>
      </c>
      <c r="AU94" s="55">
        <v>0</v>
      </c>
      <c r="AV94" s="55">
        <v>0</v>
      </c>
      <c r="AW94" s="55">
        <v>1100</v>
      </c>
      <c r="AX94" s="55">
        <v>510</v>
      </c>
      <c r="AY94" s="55">
        <v>0</v>
      </c>
      <c r="AZ94" s="55">
        <v>0</v>
      </c>
    </row>
    <row r="95" spans="1:52" s="16" customFormat="1" ht="11.25" customHeight="1">
      <c r="A95" s="47">
        <v>87</v>
      </c>
      <c r="B95" s="1" t="s">
        <v>100</v>
      </c>
      <c r="C95" s="38">
        <f t="shared" si="4"/>
        <v>5118.099999999999</v>
      </c>
      <c r="D95" s="38">
        <f t="shared" si="4"/>
        <v>4373.3</v>
      </c>
      <c r="E95" s="50">
        <f t="shared" si="3"/>
        <v>4891.9</v>
      </c>
      <c r="F95" s="50">
        <f t="shared" si="3"/>
        <v>4373.3</v>
      </c>
      <c r="G95" s="50">
        <f t="shared" si="3"/>
        <v>481.20000000000005</v>
      </c>
      <c r="H95" s="50">
        <f t="shared" si="3"/>
        <v>0</v>
      </c>
      <c r="I95" s="54">
        <v>3665.9</v>
      </c>
      <c r="J95" s="54">
        <v>3512.3</v>
      </c>
      <c r="K95" s="54">
        <v>0</v>
      </c>
      <c r="L95" s="54">
        <v>0</v>
      </c>
      <c r="M95" s="54">
        <v>0</v>
      </c>
      <c r="N95" s="54">
        <v>0</v>
      </c>
      <c r="O95" s="54">
        <v>0</v>
      </c>
      <c r="P95" s="54">
        <v>0</v>
      </c>
      <c r="Q95" s="54">
        <v>0</v>
      </c>
      <c r="R95" s="54">
        <v>0</v>
      </c>
      <c r="S95" s="54">
        <v>0</v>
      </c>
      <c r="T95" s="54">
        <v>0</v>
      </c>
      <c r="U95" s="55">
        <v>300</v>
      </c>
      <c r="V95" s="55">
        <v>300</v>
      </c>
      <c r="W95" s="55">
        <v>-250</v>
      </c>
      <c r="X95" s="55">
        <v>0</v>
      </c>
      <c r="Y95" s="55">
        <v>0</v>
      </c>
      <c r="Z95" s="55">
        <v>0</v>
      </c>
      <c r="AA95" s="55">
        <v>0</v>
      </c>
      <c r="AB95" s="55">
        <v>0</v>
      </c>
      <c r="AC95" s="55">
        <v>40</v>
      </c>
      <c r="AD95" s="55">
        <v>30</v>
      </c>
      <c r="AE95" s="55">
        <v>731.2</v>
      </c>
      <c r="AF95" s="55">
        <v>0</v>
      </c>
      <c r="AG95" s="55">
        <v>0</v>
      </c>
      <c r="AH95" s="55">
        <v>0</v>
      </c>
      <c r="AI95" s="55">
        <v>0</v>
      </c>
      <c r="AJ95" s="55">
        <v>0</v>
      </c>
      <c r="AK95" s="55">
        <v>631</v>
      </c>
      <c r="AL95" s="55">
        <v>531</v>
      </c>
      <c r="AM95" s="55">
        <v>0</v>
      </c>
      <c r="AN95" s="55">
        <v>0</v>
      </c>
      <c r="AO95" s="55">
        <v>0</v>
      </c>
      <c r="AP95" s="55">
        <v>0</v>
      </c>
      <c r="AQ95" s="55">
        <v>0</v>
      </c>
      <c r="AR95" s="55">
        <v>0</v>
      </c>
      <c r="AS95" s="55">
        <v>0</v>
      </c>
      <c r="AT95" s="55">
        <v>0</v>
      </c>
      <c r="AU95" s="55">
        <v>0</v>
      </c>
      <c r="AV95" s="55">
        <v>0</v>
      </c>
      <c r="AW95" s="55">
        <v>255</v>
      </c>
      <c r="AX95" s="55">
        <v>0</v>
      </c>
      <c r="AY95" s="55">
        <v>0</v>
      </c>
      <c r="AZ95" s="55">
        <v>0</v>
      </c>
    </row>
    <row r="96" spans="1:52" s="16" customFormat="1" ht="11.25" customHeight="1">
      <c r="A96" s="47">
        <v>88</v>
      </c>
      <c r="B96" s="1" t="s">
        <v>101</v>
      </c>
      <c r="C96" s="38">
        <f t="shared" si="4"/>
        <v>9466.4</v>
      </c>
      <c r="D96" s="38">
        <f t="shared" si="4"/>
        <v>8125.7519999999995</v>
      </c>
      <c r="E96" s="50">
        <f t="shared" si="3"/>
        <v>8517.1</v>
      </c>
      <c r="F96" s="50">
        <f t="shared" si="3"/>
        <v>7571.352</v>
      </c>
      <c r="G96" s="50">
        <f t="shared" si="3"/>
        <v>1399.3</v>
      </c>
      <c r="H96" s="50">
        <f t="shared" si="3"/>
        <v>554.4</v>
      </c>
      <c r="I96" s="54">
        <v>6805.1</v>
      </c>
      <c r="J96" s="54">
        <v>6390.352</v>
      </c>
      <c r="K96" s="54">
        <v>1000</v>
      </c>
      <c r="L96" s="54">
        <v>0</v>
      </c>
      <c r="M96" s="54">
        <v>0</v>
      </c>
      <c r="N96" s="54">
        <v>0</v>
      </c>
      <c r="O96" s="54">
        <v>0</v>
      </c>
      <c r="P96" s="54">
        <v>0</v>
      </c>
      <c r="Q96" s="54">
        <v>0</v>
      </c>
      <c r="R96" s="54">
        <v>0</v>
      </c>
      <c r="S96" s="54">
        <v>0</v>
      </c>
      <c r="T96" s="54">
        <v>0</v>
      </c>
      <c r="U96" s="55">
        <v>300</v>
      </c>
      <c r="V96" s="55">
        <v>300</v>
      </c>
      <c r="W96" s="55">
        <v>-350</v>
      </c>
      <c r="X96" s="55">
        <v>-99.2</v>
      </c>
      <c r="Y96" s="55">
        <v>0</v>
      </c>
      <c r="Z96" s="55">
        <v>0</v>
      </c>
      <c r="AA96" s="55">
        <v>0</v>
      </c>
      <c r="AB96" s="55">
        <v>0</v>
      </c>
      <c r="AC96" s="55">
        <v>220</v>
      </c>
      <c r="AD96" s="55">
        <v>150</v>
      </c>
      <c r="AE96" s="55">
        <v>749.3</v>
      </c>
      <c r="AF96" s="55">
        <v>653.6</v>
      </c>
      <c r="AG96" s="55">
        <v>0</v>
      </c>
      <c r="AH96" s="55">
        <v>0</v>
      </c>
      <c r="AI96" s="55">
        <v>0</v>
      </c>
      <c r="AJ96" s="55">
        <v>0</v>
      </c>
      <c r="AK96" s="55">
        <v>535</v>
      </c>
      <c r="AL96" s="55">
        <v>531</v>
      </c>
      <c r="AM96" s="55">
        <v>0</v>
      </c>
      <c r="AN96" s="55">
        <v>0</v>
      </c>
      <c r="AO96" s="55">
        <v>0</v>
      </c>
      <c r="AP96" s="55">
        <v>0</v>
      </c>
      <c r="AQ96" s="55">
        <v>0</v>
      </c>
      <c r="AR96" s="55">
        <v>0</v>
      </c>
      <c r="AS96" s="55">
        <v>207</v>
      </c>
      <c r="AT96" s="55">
        <v>200</v>
      </c>
      <c r="AU96" s="55">
        <v>0</v>
      </c>
      <c r="AV96" s="55">
        <v>0</v>
      </c>
      <c r="AW96" s="55">
        <v>450</v>
      </c>
      <c r="AX96" s="55">
        <v>0</v>
      </c>
      <c r="AY96" s="55">
        <v>0</v>
      </c>
      <c r="AZ96" s="55">
        <v>0</v>
      </c>
    </row>
    <row r="97" spans="1:52" s="16" customFormat="1" ht="11.25" customHeight="1">
      <c r="A97" s="47">
        <v>89</v>
      </c>
      <c r="B97" s="1" t="s">
        <v>102</v>
      </c>
      <c r="C97" s="38">
        <f t="shared" si="4"/>
        <v>12785.500000000002</v>
      </c>
      <c r="D97" s="38">
        <f t="shared" si="4"/>
        <v>11825.068</v>
      </c>
      <c r="E97" s="50">
        <f t="shared" si="3"/>
        <v>9682.400000000001</v>
      </c>
      <c r="F97" s="50">
        <f t="shared" si="3"/>
        <v>8775.068</v>
      </c>
      <c r="G97" s="50">
        <f t="shared" si="3"/>
        <v>3603.1</v>
      </c>
      <c r="H97" s="50">
        <f t="shared" si="3"/>
        <v>3050</v>
      </c>
      <c r="I97" s="54">
        <v>5844.6</v>
      </c>
      <c r="J97" s="54">
        <v>5699.925</v>
      </c>
      <c r="K97" s="54">
        <v>2300</v>
      </c>
      <c r="L97" s="54">
        <v>2300</v>
      </c>
      <c r="M97" s="54">
        <v>0</v>
      </c>
      <c r="N97" s="54">
        <v>0</v>
      </c>
      <c r="O97" s="54">
        <v>0</v>
      </c>
      <c r="P97" s="54">
        <v>0</v>
      </c>
      <c r="Q97" s="54">
        <v>0</v>
      </c>
      <c r="R97" s="54">
        <v>0</v>
      </c>
      <c r="S97" s="54">
        <v>0</v>
      </c>
      <c r="T97" s="54">
        <v>0</v>
      </c>
      <c r="U97" s="55">
        <v>400</v>
      </c>
      <c r="V97" s="55">
        <v>400</v>
      </c>
      <c r="W97" s="55">
        <v>0</v>
      </c>
      <c r="X97" s="55">
        <v>0</v>
      </c>
      <c r="Y97" s="55">
        <v>0</v>
      </c>
      <c r="Z97" s="55">
        <v>0</v>
      </c>
      <c r="AA97" s="55">
        <v>0</v>
      </c>
      <c r="AB97" s="55">
        <v>0</v>
      </c>
      <c r="AC97" s="55">
        <v>549.8</v>
      </c>
      <c r="AD97" s="55">
        <v>335</v>
      </c>
      <c r="AE97" s="55">
        <v>0</v>
      </c>
      <c r="AF97" s="55">
        <v>0</v>
      </c>
      <c r="AG97" s="55">
        <v>0</v>
      </c>
      <c r="AH97" s="55">
        <v>0</v>
      </c>
      <c r="AI97" s="55">
        <v>0</v>
      </c>
      <c r="AJ97" s="55">
        <v>0</v>
      </c>
      <c r="AK97" s="55">
        <v>1891.5</v>
      </c>
      <c r="AL97" s="55">
        <v>1885.018</v>
      </c>
      <c r="AM97" s="55">
        <v>1303.1</v>
      </c>
      <c r="AN97" s="55">
        <v>750</v>
      </c>
      <c r="AO97" s="55">
        <v>496.5</v>
      </c>
      <c r="AP97" s="55">
        <v>455.125</v>
      </c>
      <c r="AQ97" s="55">
        <v>0</v>
      </c>
      <c r="AR97" s="55">
        <v>0</v>
      </c>
      <c r="AS97" s="55">
        <v>0</v>
      </c>
      <c r="AT97" s="55">
        <v>0</v>
      </c>
      <c r="AU97" s="55">
        <v>0</v>
      </c>
      <c r="AV97" s="55">
        <v>0</v>
      </c>
      <c r="AW97" s="55">
        <v>500</v>
      </c>
      <c r="AX97" s="55">
        <v>0</v>
      </c>
      <c r="AY97" s="55">
        <v>0</v>
      </c>
      <c r="AZ97" s="55">
        <v>0</v>
      </c>
    </row>
    <row r="98" spans="1:52" s="16" customFormat="1" ht="11.25" customHeight="1">
      <c r="A98" s="47">
        <v>90</v>
      </c>
      <c r="B98" s="1" t="s">
        <v>103</v>
      </c>
      <c r="C98" s="38">
        <f t="shared" si="4"/>
        <v>11368.8</v>
      </c>
      <c r="D98" s="38">
        <f t="shared" si="4"/>
        <v>10881.428</v>
      </c>
      <c r="E98" s="50">
        <f t="shared" si="3"/>
        <v>9110</v>
      </c>
      <c r="F98" s="50">
        <f t="shared" si="3"/>
        <v>8622.673</v>
      </c>
      <c r="G98" s="50">
        <f t="shared" si="3"/>
        <v>2758.8</v>
      </c>
      <c r="H98" s="50">
        <f t="shared" si="3"/>
        <v>2340</v>
      </c>
      <c r="I98" s="54">
        <v>6791</v>
      </c>
      <c r="J98" s="54">
        <v>6757.629</v>
      </c>
      <c r="K98" s="54">
        <v>2340.3</v>
      </c>
      <c r="L98" s="54">
        <v>2340</v>
      </c>
      <c r="M98" s="54">
        <v>0</v>
      </c>
      <c r="N98" s="54">
        <v>0</v>
      </c>
      <c r="O98" s="54">
        <v>0</v>
      </c>
      <c r="P98" s="54">
        <v>0</v>
      </c>
      <c r="Q98" s="54">
        <v>0</v>
      </c>
      <c r="R98" s="54">
        <v>0</v>
      </c>
      <c r="S98" s="54">
        <v>0</v>
      </c>
      <c r="T98" s="54">
        <v>0</v>
      </c>
      <c r="U98" s="55">
        <v>400</v>
      </c>
      <c r="V98" s="55">
        <v>390</v>
      </c>
      <c r="W98" s="55">
        <v>418.5</v>
      </c>
      <c r="X98" s="55">
        <v>0</v>
      </c>
      <c r="Y98" s="55">
        <v>100</v>
      </c>
      <c r="Z98" s="55">
        <v>100</v>
      </c>
      <c r="AA98" s="55">
        <v>0</v>
      </c>
      <c r="AB98" s="55">
        <v>0</v>
      </c>
      <c r="AC98" s="55">
        <v>199</v>
      </c>
      <c r="AD98" s="55">
        <v>199</v>
      </c>
      <c r="AE98" s="55">
        <v>0</v>
      </c>
      <c r="AF98" s="55">
        <v>0</v>
      </c>
      <c r="AG98" s="55">
        <v>0</v>
      </c>
      <c r="AH98" s="55">
        <v>0</v>
      </c>
      <c r="AI98" s="55">
        <v>0</v>
      </c>
      <c r="AJ98" s="55">
        <v>0</v>
      </c>
      <c r="AK98" s="55">
        <v>870</v>
      </c>
      <c r="AL98" s="55">
        <v>844.799</v>
      </c>
      <c r="AM98" s="55">
        <v>0</v>
      </c>
      <c r="AN98" s="55">
        <v>0</v>
      </c>
      <c r="AO98" s="55">
        <v>0</v>
      </c>
      <c r="AP98" s="55">
        <v>0</v>
      </c>
      <c r="AQ98" s="55">
        <v>0</v>
      </c>
      <c r="AR98" s="55">
        <v>0</v>
      </c>
      <c r="AS98" s="55">
        <v>250</v>
      </c>
      <c r="AT98" s="55">
        <v>250</v>
      </c>
      <c r="AU98" s="55">
        <v>0</v>
      </c>
      <c r="AV98" s="55">
        <v>0</v>
      </c>
      <c r="AW98" s="55">
        <v>500</v>
      </c>
      <c r="AX98" s="55">
        <v>81.245</v>
      </c>
      <c r="AY98" s="55">
        <v>0</v>
      </c>
      <c r="AZ98" s="55">
        <v>0</v>
      </c>
    </row>
    <row r="99" spans="1:52" s="16" customFormat="1" ht="11.25" customHeight="1">
      <c r="A99" s="47">
        <v>91</v>
      </c>
      <c r="B99" s="1" t="s">
        <v>104</v>
      </c>
      <c r="C99" s="38">
        <f t="shared" si="4"/>
        <v>120916.84999999999</v>
      </c>
      <c r="D99" s="38">
        <f t="shared" si="4"/>
        <v>106986.545</v>
      </c>
      <c r="E99" s="50">
        <f t="shared" si="3"/>
        <v>114658.2</v>
      </c>
      <c r="F99" s="50">
        <f t="shared" si="3"/>
        <v>103611.595</v>
      </c>
      <c r="G99" s="50">
        <f t="shared" si="3"/>
        <v>11718.65</v>
      </c>
      <c r="H99" s="50">
        <f t="shared" si="3"/>
        <v>3374.9500000000007</v>
      </c>
      <c r="I99" s="54">
        <v>34571</v>
      </c>
      <c r="J99" s="54">
        <v>31653.08</v>
      </c>
      <c r="K99" s="54">
        <v>7718.65</v>
      </c>
      <c r="L99" s="54">
        <v>694</v>
      </c>
      <c r="M99" s="54">
        <v>0</v>
      </c>
      <c r="N99" s="54">
        <v>0</v>
      </c>
      <c r="O99" s="54">
        <v>0</v>
      </c>
      <c r="P99" s="54">
        <v>0</v>
      </c>
      <c r="Q99" s="54">
        <v>0</v>
      </c>
      <c r="R99" s="54">
        <v>0</v>
      </c>
      <c r="S99" s="54">
        <v>0</v>
      </c>
      <c r="T99" s="54">
        <v>0</v>
      </c>
      <c r="U99" s="55">
        <v>800</v>
      </c>
      <c r="V99" s="55">
        <v>800</v>
      </c>
      <c r="W99" s="55">
        <v>-6000</v>
      </c>
      <c r="X99" s="55">
        <v>-7296.57</v>
      </c>
      <c r="Y99" s="55">
        <v>0</v>
      </c>
      <c r="Z99" s="55">
        <v>0</v>
      </c>
      <c r="AA99" s="55">
        <v>0</v>
      </c>
      <c r="AB99" s="55">
        <v>0</v>
      </c>
      <c r="AC99" s="55">
        <v>21150</v>
      </c>
      <c r="AD99" s="55">
        <v>21150</v>
      </c>
      <c r="AE99" s="55">
        <v>0</v>
      </c>
      <c r="AF99" s="55">
        <v>0</v>
      </c>
      <c r="AG99" s="55">
        <v>0</v>
      </c>
      <c r="AH99" s="55">
        <v>0</v>
      </c>
      <c r="AI99" s="55">
        <v>0</v>
      </c>
      <c r="AJ99" s="55">
        <v>0</v>
      </c>
      <c r="AK99" s="55">
        <v>20480</v>
      </c>
      <c r="AL99" s="55">
        <v>19720.5</v>
      </c>
      <c r="AM99" s="55">
        <v>10000</v>
      </c>
      <c r="AN99" s="55">
        <v>9977.52</v>
      </c>
      <c r="AO99" s="55">
        <v>30837.2</v>
      </c>
      <c r="AP99" s="55">
        <v>29128.015</v>
      </c>
      <c r="AQ99" s="55">
        <v>0</v>
      </c>
      <c r="AR99" s="55">
        <v>0</v>
      </c>
      <c r="AS99" s="55">
        <v>1360</v>
      </c>
      <c r="AT99" s="55">
        <v>1160</v>
      </c>
      <c r="AU99" s="55">
        <v>0</v>
      </c>
      <c r="AV99" s="55">
        <v>0</v>
      </c>
      <c r="AW99" s="55">
        <v>5460</v>
      </c>
      <c r="AX99" s="55">
        <v>0</v>
      </c>
      <c r="AY99" s="55">
        <v>0</v>
      </c>
      <c r="AZ99" s="55">
        <v>0</v>
      </c>
    </row>
    <row r="100" spans="1:52" s="16" customFormat="1" ht="11.25" customHeight="1">
      <c r="A100" s="47">
        <v>92</v>
      </c>
      <c r="B100" s="1" t="s">
        <v>105</v>
      </c>
      <c r="C100" s="38">
        <f t="shared" si="4"/>
        <v>7531.4</v>
      </c>
      <c r="D100" s="38">
        <f t="shared" si="4"/>
        <v>3561.897</v>
      </c>
      <c r="E100" s="50">
        <f t="shared" si="3"/>
        <v>4845</v>
      </c>
      <c r="F100" s="50">
        <f t="shared" si="3"/>
        <v>3561.897</v>
      </c>
      <c r="G100" s="50">
        <f t="shared" si="3"/>
        <v>2928.4</v>
      </c>
      <c r="H100" s="50">
        <f t="shared" si="3"/>
        <v>0</v>
      </c>
      <c r="I100" s="54">
        <v>3771</v>
      </c>
      <c r="J100" s="54">
        <v>2732.25</v>
      </c>
      <c r="K100" s="54">
        <v>700</v>
      </c>
      <c r="L100" s="54">
        <v>0</v>
      </c>
      <c r="M100" s="54">
        <v>0</v>
      </c>
      <c r="N100" s="54">
        <v>0</v>
      </c>
      <c r="O100" s="54">
        <v>0</v>
      </c>
      <c r="P100" s="54">
        <v>0</v>
      </c>
      <c r="Q100" s="54">
        <v>0</v>
      </c>
      <c r="R100" s="54">
        <v>0</v>
      </c>
      <c r="S100" s="54">
        <v>0</v>
      </c>
      <c r="T100" s="54">
        <v>0</v>
      </c>
      <c r="U100" s="55">
        <v>50</v>
      </c>
      <c r="V100" s="55">
        <v>50</v>
      </c>
      <c r="W100" s="55">
        <v>2228.4</v>
      </c>
      <c r="X100" s="55">
        <v>0</v>
      </c>
      <c r="Y100" s="55">
        <v>0</v>
      </c>
      <c r="Z100" s="55">
        <v>0</v>
      </c>
      <c r="AA100" s="55">
        <v>0</v>
      </c>
      <c r="AB100" s="55">
        <v>0</v>
      </c>
      <c r="AC100" s="55">
        <v>0</v>
      </c>
      <c r="AD100" s="55">
        <v>0</v>
      </c>
      <c r="AE100" s="55">
        <v>0</v>
      </c>
      <c r="AF100" s="55">
        <v>0</v>
      </c>
      <c r="AG100" s="55">
        <v>0</v>
      </c>
      <c r="AH100" s="55">
        <v>0</v>
      </c>
      <c r="AI100" s="55">
        <v>0</v>
      </c>
      <c r="AJ100" s="55">
        <v>0</v>
      </c>
      <c r="AK100" s="55">
        <v>782</v>
      </c>
      <c r="AL100" s="55">
        <v>779.647</v>
      </c>
      <c r="AM100" s="55">
        <v>0</v>
      </c>
      <c r="AN100" s="55">
        <v>0</v>
      </c>
      <c r="AO100" s="55">
        <v>0</v>
      </c>
      <c r="AP100" s="55">
        <v>0</v>
      </c>
      <c r="AQ100" s="55">
        <v>0</v>
      </c>
      <c r="AR100" s="55">
        <v>0</v>
      </c>
      <c r="AS100" s="55">
        <v>0</v>
      </c>
      <c r="AT100" s="55">
        <v>0</v>
      </c>
      <c r="AU100" s="55">
        <v>0</v>
      </c>
      <c r="AV100" s="55">
        <v>0</v>
      </c>
      <c r="AW100" s="55">
        <v>242</v>
      </c>
      <c r="AX100" s="55">
        <v>0</v>
      </c>
      <c r="AY100" s="55">
        <v>0</v>
      </c>
      <c r="AZ100" s="55">
        <v>0</v>
      </c>
    </row>
    <row r="101" spans="1:52" s="16" customFormat="1" ht="11.25" customHeight="1">
      <c r="A101" s="47">
        <v>93</v>
      </c>
      <c r="B101" s="1" t="s">
        <v>106</v>
      </c>
      <c r="C101" s="38">
        <f t="shared" si="4"/>
        <v>18168.7</v>
      </c>
      <c r="D101" s="38">
        <f t="shared" si="4"/>
        <v>16673.596</v>
      </c>
      <c r="E101" s="50">
        <f t="shared" si="3"/>
        <v>14070.6</v>
      </c>
      <c r="F101" s="50">
        <f t="shared" si="3"/>
        <v>12801.781</v>
      </c>
      <c r="G101" s="50">
        <f t="shared" si="3"/>
        <v>4848.1</v>
      </c>
      <c r="H101" s="50">
        <f t="shared" si="3"/>
        <v>3871.815</v>
      </c>
      <c r="I101" s="54">
        <v>11643</v>
      </c>
      <c r="J101" s="54">
        <v>11130.288</v>
      </c>
      <c r="K101" s="54">
        <v>5748.1</v>
      </c>
      <c r="L101" s="54">
        <v>3871.815</v>
      </c>
      <c r="M101" s="54">
        <v>0</v>
      </c>
      <c r="N101" s="54">
        <v>0</v>
      </c>
      <c r="O101" s="54">
        <v>0</v>
      </c>
      <c r="P101" s="54">
        <v>0</v>
      </c>
      <c r="Q101" s="54">
        <v>0</v>
      </c>
      <c r="R101" s="54">
        <v>0</v>
      </c>
      <c r="S101" s="54">
        <v>0</v>
      </c>
      <c r="T101" s="54">
        <v>0</v>
      </c>
      <c r="U101" s="55">
        <v>300</v>
      </c>
      <c r="V101" s="55">
        <v>300</v>
      </c>
      <c r="W101" s="55">
        <v>-900</v>
      </c>
      <c r="X101" s="55">
        <v>0</v>
      </c>
      <c r="Y101" s="55">
        <v>0</v>
      </c>
      <c r="Z101" s="55">
        <v>0</v>
      </c>
      <c r="AA101" s="55">
        <v>0</v>
      </c>
      <c r="AB101" s="55">
        <v>0</v>
      </c>
      <c r="AC101" s="55">
        <v>35</v>
      </c>
      <c r="AD101" s="55">
        <v>35</v>
      </c>
      <c r="AE101" s="55">
        <v>0</v>
      </c>
      <c r="AF101" s="55">
        <v>0</v>
      </c>
      <c r="AG101" s="55">
        <v>0</v>
      </c>
      <c r="AH101" s="55">
        <v>0</v>
      </c>
      <c r="AI101" s="55">
        <v>0</v>
      </c>
      <c r="AJ101" s="55">
        <v>0</v>
      </c>
      <c r="AK101" s="55">
        <v>1142.6</v>
      </c>
      <c r="AL101" s="55">
        <v>1136.493</v>
      </c>
      <c r="AM101" s="55">
        <v>0</v>
      </c>
      <c r="AN101" s="55">
        <v>0</v>
      </c>
      <c r="AO101" s="55">
        <v>0</v>
      </c>
      <c r="AP101" s="55">
        <v>0</v>
      </c>
      <c r="AQ101" s="55">
        <v>0</v>
      </c>
      <c r="AR101" s="55">
        <v>0</v>
      </c>
      <c r="AS101" s="55">
        <v>200</v>
      </c>
      <c r="AT101" s="55">
        <v>200</v>
      </c>
      <c r="AU101" s="55">
        <v>0</v>
      </c>
      <c r="AV101" s="55">
        <v>0</v>
      </c>
      <c r="AW101" s="55">
        <v>750</v>
      </c>
      <c r="AX101" s="55">
        <v>0</v>
      </c>
      <c r="AY101" s="55">
        <v>0</v>
      </c>
      <c r="AZ101" s="55">
        <v>0</v>
      </c>
    </row>
    <row r="102" spans="1:52" s="16" customFormat="1" ht="11.25" customHeight="1">
      <c r="A102" s="47">
        <v>94</v>
      </c>
      <c r="B102" s="1" t="s">
        <v>107</v>
      </c>
      <c r="C102" s="38">
        <f t="shared" si="4"/>
        <v>8817.4</v>
      </c>
      <c r="D102" s="38">
        <f t="shared" si="4"/>
        <v>8021.177</v>
      </c>
      <c r="E102" s="50">
        <f t="shared" si="3"/>
        <v>8432</v>
      </c>
      <c r="F102" s="50">
        <f t="shared" si="3"/>
        <v>7821.677</v>
      </c>
      <c r="G102" s="50">
        <f t="shared" si="3"/>
        <v>815.4</v>
      </c>
      <c r="H102" s="50">
        <f t="shared" si="3"/>
        <v>199.5</v>
      </c>
      <c r="I102" s="54">
        <v>6757</v>
      </c>
      <c r="J102" s="54">
        <v>6629.414</v>
      </c>
      <c r="K102" s="54">
        <v>380</v>
      </c>
      <c r="L102" s="54">
        <v>297</v>
      </c>
      <c r="M102" s="54">
        <v>0</v>
      </c>
      <c r="N102" s="54">
        <v>0</v>
      </c>
      <c r="O102" s="54">
        <v>0</v>
      </c>
      <c r="P102" s="54">
        <v>0</v>
      </c>
      <c r="Q102" s="54">
        <v>0</v>
      </c>
      <c r="R102" s="54">
        <v>0</v>
      </c>
      <c r="S102" s="54">
        <v>0</v>
      </c>
      <c r="T102" s="54">
        <v>0</v>
      </c>
      <c r="U102" s="55">
        <v>300</v>
      </c>
      <c r="V102" s="55">
        <v>300</v>
      </c>
      <c r="W102" s="55">
        <v>435.4</v>
      </c>
      <c r="X102" s="55">
        <v>-97.5</v>
      </c>
      <c r="Y102" s="55">
        <v>50</v>
      </c>
      <c r="Z102" s="55">
        <v>0</v>
      </c>
      <c r="AA102" s="55">
        <v>0</v>
      </c>
      <c r="AB102" s="55">
        <v>0</v>
      </c>
      <c r="AC102" s="55">
        <v>40</v>
      </c>
      <c r="AD102" s="55">
        <v>40</v>
      </c>
      <c r="AE102" s="55">
        <v>0</v>
      </c>
      <c r="AF102" s="55">
        <v>0</v>
      </c>
      <c r="AG102" s="55">
        <v>0</v>
      </c>
      <c r="AH102" s="55">
        <v>0</v>
      </c>
      <c r="AI102" s="55">
        <v>0</v>
      </c>
      <c r="AJ102" s="55">
        <v>0</v>
      </c>
      <c r="AK102" s="55">
        <v>605</v>
      </c>
      <c r="AL102" s="55">
        <v>602.263</v>
      </c>
      <c r="AM102" s="55">
        <v>0</v>
      </c>
      <c r="AN102" s="55">
        <v>0</v>
      </c>
      <c r="AO102" s="55">
        <v>0</v>
      </c>
      <c r="AP102" s="55">
        <v>0</v>
      </c>
      <c r="AQ102" s="55">
        <v>0</v>
      </c>
      <c r="AR102" s="55">
        <v>0</v>
      </c>
      <c r="AS102" s="55">
        <v>250</v>
      </c>
      <c r="AT102" s="55">
        <v>250</v>
      </c>
      <c r="AU102" s="55">
        <v>0</v>
      </c>
      <c r="AV102" s="55">
        <v>0</v>
      </c>
      <c r="AW102" s="55">
        <v>430</v>
      </c>
      <c r="AX102" s="55">
        <v>0</v>
      </c>
      <c r="AY102" s="55">
        <v>0</v>
      </c>
      <c r="AZ102" s="55">
        <v>0</v>
      </c>
    </row>
    <row r="103" spans="1:52" s="16" customFormat="1" ht="11.25" customHeight="1">
      <c r="A103" s="47">
        <v>95</v>
      </c>
      <c r="B103" s="1" t="s">
        <v>108</v>
      </c>
      <c r="C103" s="38">
        <f t="shared" si="4"/>
        <v>5819.25</v>
      </c>
      <c r="D103" s="38">
        <f t="shared" si="4"/>
        <v>5280.505</v>
      </c>
      <c r="E103" s="50">
        <f t="shared" si="3"/>
        <v>4465</v>
      </c>
      <c r="F103" s="50">
        <f t="shared" si="3"/>
        <v>4073.505</v>
      </c>
      <c r="G103" s="50">
        <f t="shared" si="3"/>
        <v>1577.75</v>
      </c>
      <c r="H103" s="50">
        <f t="shared" si="3"/>
        <v>1207</v>
      </c>
      <c r="I103" s="54">
        <v>4241.5</v>
      </c>
      <c r="J103" s="54">
        <v>4073.505</v>
      </c>
      <c r="K103" s="54">
        <v>300</v>
      </c>
      <c r="L103" s="54">
        <v>300</v>
      </c>
      <c r="M103" s="54">
        <v>0</v>
      </c>
      <c r="N103" s="54">
        <v>0</v>
      </c>
      <c r="O103" s="54">
        <v>0</v>
      </c>
      <c r="P103" s="54">
        <v>0</v>
      </c>
      <c r="Q103" s="54">
        <v>0</v>
      </c>
      <c r="R103" s="54">
        <v>0</v>
      </c>
      <c r="S103" s="54">
        <v>0</v>
      </c>
      <c r="T103" s="54">
        <v>0</v>
      </c>
      <c r="U103" s="55">
        <v>0</v>
      </c>
      <c r="V103" s="55">
        <v>0</v>
      </c>
      <c r="W103" s="55">
        <v>1277.75</v>
      </c>
      <c r="X103" s="55">
        <v>907</v>
      </c>
      <c r="Y103" s="55">
        <v>0</v>
      </c>
      <c r="Z103" s="55">
        <v>0</v>
      </c>
      <c r="AA103" s="55">
        <v>0</v>
      </c>
      <c r="AB103" s="55">
        <v>0</v>
      </c>
      <c r="AC103" s="55">
        <v>0</v>
      </c>
      <c r="AD103" s="55">
        <v>0</v>
      </c>
      <c r="AE103" s="55">
        <v>0</v>
      </c>
      <c r="AF103" s="55">
        <v>0</v>
      </c>
      <c r="AG103" s="55">
        <v>0</v>
      </c>
      <c r="AH103" s="55">
        <v>0</v>
      </c>
      <c r="AI103" s="55">
        <v>0</v>
      </c>
      <c r="AJ103" s="55">
        <v>0</v>
      </c>
      <c r="AK103" s="55">
        <v>0</v>
      </c>
      <c r="AL103" s="55">
        <v>0</v>
      </c>
      <c r="AM103" s="55">
        <v>0</v>
      </c>
      <c r="AN103" s="55">
        <v>0</v>
      </c>
      <c r="AO103" s="55">
        <v>0</v>
      </c>
      <c r="AP103" s="55">
        <v>0</v>
      </c>
      <c r="AQ103" s="55">
        <v>0</v>
      </c>
      <c r="AR103" s="55">
        <v>0</v>
      </c>
      <c r="AS103" s="55">
        <v>0</v>
      </c>
      <c r="AT103" s="55">
        <v>0</v>
      </c>
      <c r="AU103" s="55">
        <v>0</v>
      </c>
      <c r="AV103" s="55">
        <v>0</v>
      </c>
      <c r="AW103" s="55">
        <v>223.5</v>
      </c>
      <c r="AX103" s="55">
        <v>0</v>
      </c>
      <c r="AY103" s="55">
        <v>0</v>
      </c>
      <c r="AZ103" s="55">
        <v>0</v>
      </c>
    </row>
    <row r="104" spans="1:52" s="16" customFormat="1" ht="11.25" customHeight="1">
      <c r="A104" s="47">
        <v>96</v>
      </c>
      <c r="B104" s="1" t="s">
        <v>109</v>
      </c>
      <c r="C104" s="38">
        <f t="shared" si="4"/>
        <v>29838.4</v>
      </c>
      <c r="D104" s="38">
        <f t="shared" si="4"/>
        <v>20476.442</v>
      </c>
      <c r="E104" s="50">
        <f t="shared" si="3"/>
        <v>20580.9</v>
      </c>
      <c r="F104" s="50">
        <f t="shared" si="3"/>
        <v>18106.442</v>
      </c>
      <c r="G104" s="50">
        <f t="shared" si="3"/>
        <v>10357.5</v>
      </c>
      <c r="H104" s="50">
        <f t="shared" si="3"/>
        <v>2370</v>
      </c>
      <c r="I104" s="54">
        <v>13353.5</v>
      </c>
      <c r="J104" s="54">
        <v>12647.543</v>
      </c>
      <c r="K104" s="54">
        <v>6425</v>
      </c>
      <c r="L104" s="54">
        <v>0</v>
      </c>
      <c r="M104" s="54">
        <v>0</v>
      </c>
      <c r="N104" s="54">
        <v>0</v>
      </c>
      <c r="O104" s="54">
        <v>0</v>
      </c>
      <c r="P104" s="54">
        <v>0</v>
      </c>
      <c r="Q104" s="54">
        <v>0</v>
      </c>
      <c r="R104" s="54">
        <v>0</v>
      </c>
      <c r="S104" s="54">
        <v>0</v>
      </c>
      <c r="T104" s="54">
        <v>0</v>
      </c>
      <c r="U104" s="55">
        <v>300</v>
      </c>
      <c r="V104" s="55">
        <v>300</v>
      </c>
      <c r="W104" s="55">
        <v>-100</v>
      </c>
      <c r="X104" s="55">
        <v>0</v>
      </c>
      <c r="Y104" s="55">
        <v>0</v>
      </c>
      <c r="Z104" s="55">
        <v>0</v>
      </c>
      <c r="AA104" s="55">
        <v>0</v>
      </c>
      <c r="AB104" s="55">
        <v>0</v>
      </c>
      <c r="AC104" s="55">
        <v>180</v>
      </c>
      <c r="AD104" s="55">
        <v>171.3</v>
      </c>
      <c r="AE104" s="55">
        <v>1870</v>
      </c>
      <c r="AF104" s="55">
        <v>870</v>
      </c>
      <c r="AG104" s="55">
        <v>0</v>
      </c>
      <c r="AH104" s="55">
        <v>0</v>
      </c>
      <c r="AI104" s="55">
        <v>0</v>
      </c>
      <c r="AJ104" s="55">
        <v>0</v>
      </c>
      <c r="AK104" s="55">
        <v>3531.4</v>
      </c>
      <c r="AL104" s="55">
        <v>3512.599</v>
      </c>
      <c r="AM104" s="55">
        <v>2162.5</v>
      </c>
      <c r="AN104" s="55">
        <v>1500</v>
      </c>
      <c r="AO104" s="55">
        <v>2116</v>
      </c>
      <c r="AP104" s="55">
        <v>1475</v>
      </c>
      <c r="AQ104" s="55">
        <v>0</v>
      </c>
      <c r="AR104" s="55">
        <v>0</v>
      </c>
      <c r="AS104" s="55">
        <v>0</v>
      </c>
      <c r="AT104" s="55">
        <v>0</v>
      </c>
      <c r="AU104" s="55">
        <v>0</v>
      </c>
      <c r="AV104" s="55">
        <v>0</v>
      </c>
      <c r="AW104" s="55">
        <v>1100</v>
      </c>
      <c r="AX104" s="55">
        <v>0</v>
      </c>
      <c r="AY104" s="55">
        <v>0</v>
      </c>
      <c r="AZ104" s="55">
        <v>0</v>
      </c>
    </row>
    <row r="105" spans="1:52" s="16" customFormat="1" ht="11.25" customHeight="1">
      <c r="A105" s="47">
        <v>97</v>
      </c>
      <c r="B105" s="1" t="s">
        <v>110</v>
      </c>
      <c r="C105" s="38">
        <f t="shared" si="4"/>
        <v>17522.4</v>
      </c>
      <c r="D105" s="38">
        <f t="shared" si="4"/>
        <v>16930.244</v>
      </c>
      <c r="E105" s="50">
        <f aca="true" t="shared" si="5" ref="E105:H122">I105+M105+Q105+U105+Y105+AC105+AG105+AK105+AO105+AS105+AW105</f>
        <v>16406.7</v>
      </c>
      <c r="F105" s="50">
        <f t="shared" si="5"/>
        <v>15815.144</v>
      </c>
      <c r="G105" s="50">
        <f t="shared" si="5"/>
        <v>2115.7</v>
      </c>
      <c r="H105" s="50">
        <f t="shared" si="5"/>
        <v>2115.1</v>
      </c>
      <c r="I105" s="54">
        <v>11404.7</v>
      </c>
      <c r="J105" s="54">
        <v>10892.744</v>
      </c>
      <c r="K105" s="54">
        <v>1950</v>
      </c>
      <c r="L105" s="54">
        <v>1150</v>
      </c>
      <c r="M105" s="54">
        <v>0</v>
      </c>
      <c r="N105" s="54">
        <v>0</v>
      </c>
      <c r="O105" s="54">
        <v>0</v>
      </c>
      <c r="P105" s="54">
        <v>0</v>
      </c>
      <c r="Q105" s="54">
        <v>0</v>
      </c>
      <c r="R105" s="54">
        <v>0</v>
      </c>
      <c r="S105" s="54">
        <v>0</v>
      </c>
      <c r="T105" s="54">
        <v>0</v>
      </c>
      <c r="U105" s="55">
        <v>750</v>
      </c>
      <c r="V105" s="55">
        <v>747.4</v>
      </c>
      <c r="W105" s="55">
        <v>-234.3</v>
      </c>
      <c r="X105" s="55">
        <v>565.7</v>
      </c>
      <c r="Y105" s="55">
        <v>300</v>
      </c>
      <c r="Z105" s="55">
        <v>300</v>
      </c>
      <c r="AA105" s="55">
        <v>0</v>
      </c>
      <c r="AB105" s="55">
        <v>0</v>
      </c>
      <c r="AC105" s="55">
        <v>160</v>
      </c>
      <c r="AD105" s="55">
        <v>83</v>
      </c>
      <c r="AE105" s="55">
        <v>0</v>
      </c>
      <c r="AF105" s="55">
        <v>0</v>
      </c>
      <c r="AG105" s="55">
        <v>0</v>
      </c>
      <c r="AH105" s="55">
        <v>0</v>
      </c>
      <c r="AI105" s="55">
        <v>0</v>
      </c>
      <c r="AJ105" s="55">
        <v>0</v>
      </c>
      <c r="AK105" s="55">
        <v>2592</v>
      </c>
      <c r="AL105" s="55">
        <v>2592</v>
      </c>
      <c r="AM105" s="55">
        <v>400</v>
      </c>
      <c r="AN105" s="55">
        <v>399.4</v>
      </c>
      <c r="AO105" s="55">
        <v>0</v>
      </c>
      <c r="AP105" s="55">
        <v>0</v>
      </c>
      <c r="AQ105" s="55">
        <v>0</v>
      </c>
      <c r="AR105" s="55">
        <v>0</v>
      </c>
      <c r="AS105" s="55">
        <v>200</v>
      </c>
      <c r="AT105" s="55">
        <v>200</v>
      </c>
      <c r="AU105" s="55">
        <v>0</v>
      </c>
      <c r="AV105" s="55">
        <v>0</v>
      </c>
      <c r="AW105" s="55">
        <v>1000</v>
      </c>
      <c r="AX105" s="55">
        <v>1000</v>
      </c>
      <c r="AY105" s="55">
        <v>0</v>
      </c>
      <c r="AZ105" s="55">
        <v>0</v>
      </c>
    </row>
    <row r="106" spans="1:52" s="16" customFormat="1" ht="11.25" customHeight="1">
      <c r="A106" s="47">
        <v>98</v>
      </c>
      <c r="B106" s="1" t="s">
        <v>111</v>
      </c>
      <c r="C106" s="38">
        <f t="shared" si="4"/>
        <v>7894.700000000001</v>
      </c>
      <c r="D106" s="38">
        <f t="shared" si="4"/>
        <v>7891.700000000001</v>
      </c>
      <c r="E106" s="50">
        <f t="shared" si="5"/>
        <v>7590.6</v>
      </c>
      <c r="F106" s="50">
        <f t="shared" si="5"/>
        <v>7587.6</v>
      </c>
      <c r="G106" s="50">
        <f t="shared" si="5"/>
        <v>704.1</v>
      </c>
      <c r="H106" s="50">
        <f t="shared" si="5"/>
        <v>704.1</v>
      </c>
      <c r="I106" s="54">
        <v>5010.5</v>
      </c>
      <c r="J106" s="54">
        <v>5007.5</v>
      </c>
      <c r="K106" s="54">
        <v>0</v>
      </c>
      <c r="L106" s="54">
        <v>0</v>
      </c>
      <c r="M106" s="54">
        <v>0</v>
      </c>
      <c r="N106" s="54">
        <v>0</v>
      </c>
      <c r="O106" s="54">
        <v>0</v>
      </c>
      <c r="P106" s="54">
        <v>0</v>
      </c>
      <c r="Q106" s="54">
        <v>0</v>
      </c>
      <c r="R106" s="54">
        <v>0</v>
      </c>
      <c r="S106" s="54">
        <v>0</v>
      </c>
      <c r="T106" s="54">
        <v>0</v>
      </c>
      <c r="U106" s="55">
        <v>300</v>
      </c>
      <c r="V106" s="55">
        <v>300</v>
      </c>
      <c r="W106" s="55">
        <v>704.1</v>
      </c>
      <c r="X106" s="55">
        <v>704.1</v>
      </c>
      <c r="Y106" s="55">
        <v>0</v>
      </c>
      <c r="Z106" s="55">
        <v>0</v>
      </c>
      <c r="AA106" s="55">
        <v>0</v>
      </c>
      <c r="AB106" s="55">
        <v>0</v>
      </c>
      <c r="AC106" s="55">
        <v>145</v>
      </c>
      <c r="AD106" s="55">
        <v>145</v>
      </c>
      <c r="AE106" s="55">
        <v>0</v>
      </c>
      <c r="AF106" s="55">
        <v>0</v>
      </c>
      <c r="AG106" s="55">
        <v>0</v>
      </c>
      <c r="AH106" s="55">
        <v>0</v>
      </c>
      <c r="AI106" s="55">
        <v>0</v>
      </c>
      <c r="AJ106" s="55">
        <v>0</v>
      </c>
      <c r="AK106" s="55">
        <v>1035.1</v>
      </c>
      <c r="AL106" s="55">
        <v>1035.1</v>
      </c>
      <c r="AM106" s="55">
        <v>0</v>
      </c>
      <c r="AN106" s="55">
        <v>0</v>
      </c>
      <c r="AO106" s="55">
        <v>0</v>
      </c>
      <c r="AP106" s="55">
        <v>0</v>
      </c>
      <c r="AQ106" s="55">
        <v>0</v>
      </c>
      <c r="AR106" s="55">
        <v>0</v>
      </c>
      <c r="AS106" s="55">
        <v>700</v>
      </c>
      <c r="AT106" s="55">
        <v>700</v>
      </c>
      <c r="AU106" s="55">
        <v>0</v>
      </c>
      <c r="AV106" s="55">
        <v>0</v>
      </c>
      <c r="AW106" s="55">
        <v>400</v>
      </c>
      <c r="AX106" s="55">
        <v>400</v>
      </c>
      <c r="AY106" s="55">
        <v>0</v>
      </c>
      <c r="AZ106" s="55">
        <v>0</v>
      </c>
    </row>
    <row r="107" spans="1:52" s="16" customFormat="1" ht="11.25" customHeight="1">
      <c r="A107" s="47">
        <v>99</v>
      </c>
      <c r="B107" s="1" t="s">
        <v>112</v>
      </c>
      <c r="C107" s="38">
        <f t="shared" si="4"/>
        <v>9308.2</v>
      </c>
      <c r="D107" s="38">
        <f t="shared" si="4"/>
        <v>3692.964</v>
      </c>
      <c r="E107" s="50">
        <f t="shared" si="5"/>
        <v>5694</v>
      </c>
      <c r="F107" s="50">
        <f t="shared" si="5"/>
        <v>3372.964</v>
      </c>
      <c r="G107" s="50">
        <f t="shared" si="5"/>
        <v>3904.2</v>
      </c>
      <c r="H107" s="50">
        <f t="shared" si="5"/>
        <v>320</v>
      </c>
      <c r="I107" s="54">
        <v>4604</v>
      </c>
      <c r="J107" s="54">
        <v>3322.964</v>
      </c>
      <c r="K107" s="54">
        <v>2064.2</v>
      </c>
      <c r="L107" s="54">
        <v>350</v>
      </c>
      <c r="M107" s="54">
        <v>0</v>
      </c>
      <c r="N107" s="54">
        <v>0</v>
      </c>
      <c r="O107" s="54">
        <v>0</v>
      </c>
      <c r="P107" s="54">
        <v>0</v>
      </c>
      <c r="Q107" s="54">
        <v>0</v>
      </c>
      <c r="R107" s="54">
        <v>0</v>
      </c>
      <c r="S107" s="54">
        <v>0</v>
      </c>
      <c r="T107" s="54">
        <v>0</v>
      </c>
      <c r="U107" s="55">
        <v>500</v>
      </c>
      <c r="V107" s="55">
        <v>0</v>
      </c>
      <c r="W107" s="55">
        <v>1840</v>
      </c>
      <c r="X107" s="55">
        <v>-30</v>
      </c>
      <c r="Y107" s="55">
        <v>100</v>
      </c>
      <c r="Z107" s="55">
        <v>0</v>
      </c>
      <c r="AA107" s="55">
        <v>0</v>
      </c>
      <c r="AB107" s="55">
        <v>0</v>
      </c>
      <c r="AC107" s="55">
        <v>0</v>
      </c>
      <c r="AD107" s="55">
        <v>0</v>
      </c>
      <c r="AE107" s="55">
        <v>0</v>
      </c>
      <c r="AF107" s="55">
        <v>0</v>
      </c>
      <c r="AG107" s="55">
        <v>0</v>
      </c>
      <c r="AH107" s="55">
        <v>0</v>
      </c>
      <c r="AI107" s="55">
        <v>0</v>
      </c>
      <c r="AJ107" s="55">
        <v>0</v>
      </c>
      <c r="AK107" s="55">
        <v>100</v>
      </c>
      <c r="AL107" s="55">
        <v>0</v>
      </c>
      <c r="AM107" s="55">
        <v>0</v>
      </c>
      <c r="AN107" s="55">
        <v>0</v>
      </c>
      <c r="AO107" s="55">
        <v>0</v>
      </c>
      <c r="AP107" s="55">
        <v>0</v>
      </c>
      <c r="AQ107" s="55">
        <v>0</v>
      </c>
      <c r="AR107" s="55">
        <v>0</v>
      </c>
      <c r="AS107" s="55">
        <v>100</v>
      </c>
      <c r="AT107" s="55">
        <v>50</v>
      </c>
      <c r="AU107" s="55">
        <v>0</v>
      </c>
      <c r="AV107" s="55">
        <v>0</v>
      </c>
      <c r="AW107" s="55">
        <v>290</v>
      </c>
      <c r="AX107" s="55">
        <v>0</v>
      </c>
      <c r="AY107" s="55">
        <v>0</v>
      </c>
      <c r="AZ107" s="55">
        <v>0</v>
      </c>
    </row>
    <row r="108" spans="1:52" s="16" customFormat="1" ht="11.25" customHeight="1">
      <c r="A108" s="47">
        <v>100</v>
      </c>
      <c r="B108" s="1" t="s">
        <v>113</v>
      </c>
      <c r="C108" s="38">
        <f t="shared" si="4"/>
        <v>7451</v>
      </c>
      <c r="D108" s="38">
        <f t="shared" si="4"/>
        <v>6248.81</v>
      </c>
      <c r="E108" s="50">
        <f t="shared" si="5"/>
        <v>7451</v>
      </c>
      <c r="F108" s="50">
        <f t="shared" si="5"/>
        <v>6248.81</v>
      </c>
      <c r="G108" s="50">
        <f t="shared" si="5"/>
        <v>400</v>
      </c>
      <c r="H108" s="50">
        <f t="shared" si="5"/>
        <v>0</v>
      </c>
      <c r="I108" s="54">
        <v>5606.5</v>
      </c>
      <c r="J108" s="54">
        <v>4804.31</v>
      </c>
      <c r="K108" s="54">
        <v>400</v>
      </c>
      <c r="L108" s="54">
        <v>0</v>
      </c>
      <c r="M108" s="54">
        <v>0</v>
      </c>
      <c r="N108" s="54">
        <v>0</v>
      </c>
      <c r="O108" s="54">
        <v>0</v>
      </c>
      <c r="P108" s="54">
        <v>0</v>
      </c>
      <c r="Q108" s="54">
        <v>0</v>
      </c>
      <c r="R108" s="54">
        <v>0</v>
      </c>
      <c r="S108" s="54">
        <v>0</v>
      </c>
      <c r="T108" s="54">
        <v>0</v>
      </c>
      <c r="U108" s="55">
        <v>300</v>
      </c>
      <c r="V108" s="55">
        <v>300</v>
      </c>
      <c r="W108" s="55">
        <v>0</v>
      </c>
      <c r="X108" s="55">
        <v>0</v>
      </c>
      <c r="Y108" s="55">
        <v>0</v>
      </c>
      <c r="Z108" s="55">
        <v>0</v>
      </c>
      <c r="AA108" s="55">
        <v>0</v>
      </c>
      <c r="AB108" s="55">
        <v>0</v>
      </c>
      <c r="AC108" s="55">
        <v>0</v>
      </c>
      <c r="AD108" s="55">
        <v>0</v>
      </c>
      <c r="AE108" s="55">
        <v>0</v>
      </c>
      <c r="AF108" s="55">
        <v>0</v>
      </c>
      <c r="AG108" s="55">
        <v>0</v>
      </c>
      <c r="AH108" s="55">
        <v>0</v>
      </c>
      <c r="AI108" s="55">
        <v>0</v>
      </c>
      <c r="AJ108" s="55">
        <v>0</v>
      </c>
      <c r="AK108" s="55">
        <v>1144.5</v>
      </c>
      <c r="AL108" s="55">
        <v>1144.5</v>
      </c>
      <c r="AM108" s="55">
        <v>0</v>
      </c>
      <c r="AN108" s="55">
        <v>0</v>
      </c>
      <c r="AO108" s="55">
        <v>0</v>
      </c>
      <c r="AP108" s="55">
        <v>0</v>
      </c>
      <c r="AQ108" s="55">
        <v>0</v>
      </c>
      <c r="AR108" s="55">
        <v>0</v>
      </c>
      <c r="AS108" s="55">
        <v>0</v>
      </c>
      <c r="AT108" s="55">
        <v>0</v>
      </c>
      <c r="AU108" s="55">
        <v>0</v>
      </c>
      <c r="AV108" s="55">
        <v>0</v>
      </c>
      <c r="AW108" s="55">
        <v>400</v>
      </c>
      <c r="AX108" s="55">
        <v>0</v>
      </c>
      <c r="AY108" s="55">
        <v>0</v>
      </c>
      <c r="AZ108" s="55">
        <v>0</v>
      </c>
    </row>
    <row r="109" spans="1:52" s="16" customFormat="1" ht="11.25" customHeight="1">
      <c r="A109" s="47">
        <v>101</v>
      </c>
      <c r="B109" s="1" t="s">
        <v>114</v>
      </c>
      <c r="C109" s="38">
        <f t="shared" si="4"/>
        <v>3853.5</v>
      </c>
      <c r="D109" s="38">
        <f t="shared" si="4"/>
        <v>3774.6</v>
      </c>
      <c r="E109" s="50">
        <f t="shared" si="5"/>
        <v>4046.4</v>
      </c>
      <c r="F109" s="50">
        <f t="shared" si="5"/>
        <v>3774.6</v>
      </c>
      <c r="G109" s="50">
        <f t="shared" si="5"/>
        <v>10.099999999999994</v>
      </c>
      <c r="H109" s="50">
        <f t="shared" si="5"/>
        <v>0</v>
      </c>
      <c r="I109" s="54">
        <v>3593.6</v>
      </c>
      <c r="J109" s="54">
        <v>3525</v>
      </c>
      <c r="K109" s="54">
        <v>0</v>
      </c>
      <c r="L109" s="54">
        <v>0</v>
      </c>
      <c r="M109" s="54">
        <v>0</v>
      </c>
      <c r="N109" s="54">
        <v>0</v>
      </c>
      <c r="O109" s="54">
        <v>0</v>
      </c>
      <c r="P109" s="54">
        <v>0</v>
      </c>
      <c r="Q109" s="54">
        <v>0</v>
      </c>
      <c r="R109" s="54">
        <v>0</v>
      </c>
      <c r="S109" s="54">
        <v>0</v>
      </c>
      <c r="T109" s="54">
        <v>0</v>
      </c>
      <c r="U109" s="55">
        <v>0</v>
      </c>
      <c r="V109" s="55">
        <v>0</v>
      </c>
      <c r="W109" s="55">
        <v>-203</v>
      </c>
      <c r="X109" s="55">
        <v>0</v>
      </c>
      <c r="Y109" s="55">
        <v>100</v>
      </c>
      <c r="Z109" s="55">
        <v>100</v>
      </c>
      <c r="AA109" s="55">
        <v>0</v>
      </c>
      <c r="AB109" s="55">
        <v>0</v>
      </c>
      <c r="AC109" s="55">
        <v>0</v>
      </c>
      <c r="AD109" s="55">
        <v>0</v>
      </c>
      <c r="AE109" s="55">
        <v>213.1</v>
      </c>
      <c r="AF109" s="55">
        <v>0</v>
      </c>
      <c r="AG109" s="55">
        <v>0</v>
      </c>
      <c r="AH109" s="55">
        <v>0</v>
      </c>
      <c r="AI109" s="55">
        <v>0</v>
      </c>
      <c r="AJ109" s="55">
        <v>0</v>
      </c>
      <c r="AK109" s="55">
        <v>149.8</v>
      </c>
      <c r="AL109" s="55">
        <v>149.6</v>
      </c>
      <c r="AM109" s="55">
        <v>0</v>
      </c>
      <c r="AN109" s="55">
        <v>0</v>
      </c>
      <c r="AO109" s="55">
        <v>0</v>
      </c>
      <c r="AP109" s="55">
        <v>0</v>
      </c>
      <c r="AQ109" s="55">
        <v>0</v>
      </c>
      <c r="AR109" s="55">
        <v>0</v>
      </c>
      <c r="AS109" s="55">
        <v>0</v>
      </c>
      <c r="AT109" s="55">
        <v>0</v>
      </c>
      <c r="AU109" s="55">
        <v>0</v>
      </c>
      <c r="AV109" s="55">
        <v>0</v>
      </c>
      <c r="AW109" s="55">
        <v>203</v>
      </c>
      <c r="AX109" s="55">
        <v>0</v>
      </c>
      <c r="AY109" s="55">
        <v>0</v>
      </c>
      <c r="AZ109" s="55">
        <v>0</v>
      </c>
    </row>
    <row r="110" spans="1:52" s="16" customFormat="1" ht="11.25" customHeight="1">
      <c r="A110" s="47">
        <v>102</v>
      </c>
      <c r="B110" s="1" t="s">
        <v>115</v>
      </c>
      <c r="C110" s="38">
        <f t="shared" si="4"/>
        <v>86936.5</v>
      </c>
      <c r="D110" s="38">
        <f t="shared" si="4"/>
        <v>27787.612999999998</v>
      </c>
      <c r="E110" s="50">
        <f t="shared" si="5"/>
        <v>34200</v>
      </c>
      <c r="F110" s="50">
        <f t="shared" si="5"/>
        <v>21827.612999999998</v>
      </c>
      <c r="G110" s="50">
        <f t="shared" si="5"/>
        <v>55236.5</v>
      </c>
      <c r="H110" s="50">
        <f t="shared" si="5"/>
        <v>5960</v>
      </c>
      <c r="I110" s="54">
        <v>18962</v>
      </c>
      <c r="J110" s="54">
        <v>13366.229</v>
      </c>
      <c r="K110" s="54">
        <v>12400</v>
      </c>
      <c r="L110" s="54">
        <v>2970</v>
      </c>
      <c r="M110" s="54">
        <v>0</v>
      </c>
      <c r="N110" s="54">
        <v>0</v>
      </c>
      <c r="O110" s="54">
        <v>0</v>
      </c>
      <c r="P110" s="54">
        <v>0</v>
      </c>
      <c r="Q110" s="54">
        <v>0</v>
      </c>
      <c r="R110" s="54">
        <v>0</v>
      </c>
      <c r="S110" s="54">
        <v>0</v>
      </c>
      <c r="T110" s="54">
        <v>0</v>
      </c>
      <c r="U110" s="55">
        <v>600</v>
      </c>
      <c r="V110" s="55">
        <v>600</v>
      </c>
      <c r="W110" s="55">
        <v>25810</v>
      </c>
      <c r="X110" s="55">
        <v>0</v>
      </c>
      <c r="Y110" s="55">
        <v>1272.5</v>
      </c>
      <c r="Z110" s="55">
        <v>0</v>
      </c>
      <c r="AA110" s="55">
        <v>6236.5</v>
      </c>
      <c r="AB110" s="55">
        <v>0</v>
      </c>
      <c r="AC110" s="55">
        <v>805.7</v>
      </c>
      <c r="AD110" s="55">
        <v>317.304</v>
      </c>
      <c r="AE110" s="55">
        <v>5800</v>
      </c>
      <c r="AF110" s="55">
        <v>0</v>
      </c>
      <c r="AG110" s="55">
        <v>0</v>
      </c>
      <c r="AH110" s="55">
        <v>0</v>
      </c>
      <c r="AI110" s="55">
        <v>0</v>
      </c>
      <c r="AJ110" s="55">
        <v>0</v>
      </c>
      <c r="AK110" s="55">
        <v>4755.3</v>
      </c>
      <c r="AL110" s="55">
        <v>2269.58</v>
      </c>
      <c r="AM110" s="55">
        <v>2000</v>
      </c>
      <c r="AN110" s="55">
        <v>0</v>
      </c>
      <c r="AO110" s="55">
        <v>4804.5</v>
      </c>
      <c r="AP110" s="55">
        <v>4804.5</v>
      </c>
      <c r="AQ110" s="55">
        <v>2990</v>
      </c>
      <c r="AR110" s="55">
        <v>2990</v>
      </c>
      <c r="AS110" s="55">
        <v>500</v>
      </c>
      <c r="AT110" s="55">
        <v>470</v>
      </c>
      <c r="AU110" s="55">
        <v>0</v>
      </c>
      <c r="AV110" s="55">
        <v>0</v>
      </c>
      <c r="AW110" s="55">
        <v>2500</v>
      </c>
      <c r="AX110" s="55">
        <v>0</v>
      </c>
      <c r="AY110" s="55">
        <v>0</v>
      </c>
      <c r="AZ110" s="55">
        <v>0</v>
      </c>
    </row>
    <row r="111" spans="1:52" s="16" customFormat="1" ht="11.25" customHeight="1">
      <c r="A111" s="47">
        <v>103</v>
      </c>
      <c r="B111" s="1" t="s">
        <v>116</v>
      </c>
      <c r="C111" s="38">
        <f t="shared" si="4"/>
        <v>10153.1</v>
      </c>
      <c r="D111" s="38">
        <f t="shared" si="4"/>
        <v>9418.1</v>
      </c>
      <c r="E111" s="50">
        <f t="shared" si="5"/>
        <v>10153.1</v>
      </c>
      <c r="F111" s="50">
        <f t="shared" si="5"/>
        <v>9418.1</v>
      </c>
      <c r="G111" s="50">
        <f t="shared" si="5"/>
        <v>520</v>
      </c>
      <c r="H111" s="50">
        <f t="shared" si="5"/>
        <v>370</v>
      </c>
      <c r="I111" s="54">
        <v>6842.1</v>
      </c>
      <c r="J111" s="54">
        <v>6619.1</v>
      </c>
      <c r="K111" s="54">
        <v>370</v>
      </c>
      <c r="L111" s="54">
        <v>370</v>
      </c>
      <c r="M111" s="54">
        <v>0</v>
      </c>
      <c r="N111" s="54">
        <v>0</v>
      </c>
      <c r="O111" s="54">
        <v>0</v>
      </c>
      <c r="P111" s="54">
        <v>0</v>
      </c>
      <c r="Q111" s="54">
        <v>0</v>
      </c>
      <c r="R111" s="54">
        <v>0</v>
      </c>
      <c r="S111" s="54">
        <v>0</v>
      </c>
      <c r="T111" s="54">
        <v>0</v>
      </c>
      <c r="U111" s="55">
        <v>350</v>
      </c>
      <c r="V111" s="55">
        <v>350</v>
      </c>
      <c r="W111" s="55">
        <v>-250</v>
      </c>
      <c r="X111" s="55">
        <v>0</v>
      </c>
      <c r="Y111" s="55">
        <v>0</v>
      </c>
      <c r="Z111" s="55">
        <v>0</v>
      </c>
      <c r="AA111" s="55">
        <v>0</v>
      </c>
      <c r="AB111" s="55">
        <v>0</v>
      </c>
      <c r="AC111" s="55">
        <v>847</v>
      </c>
      <c r="AD111" s="55">
        <v>785</v>
      </c>
      <c r="AE111" s="55">
        <v>400</v>
      </c>
      <c r="AF111" s="55">
        <v>0</v>
      </c>
      <c r="AG111" s="55">
        <v>0</v>
      </c>
      <c r="AH111" s="55">
        <v>0</v>
      </c>
      <c r="AI111" s="55">
        <v>0</v>
      </c>
      <c r="AJ111" s="55">
        <v>0</v>
      </c>
      <c r="AK111" s="55">
        <v>1394</v>
      </c>
      <c r="AL111" s="55">
        <v>1094</v>
      </c>
      <c r="AM111" s="55">
        <v>0</v>
      </c>
      <c r="AN111" s="55">
        <v>0</v>
      </c>
      <c r="AO111" s="55">
        <v>0</v>
      </c>
      <c r="AP111" s="55">
        <v>0</v>
      </c>
      <c r="AQ111" s="55">
        <v>0</v>
      </c>
      <c r="AR111" s="55">
        <v>0</v>
      </c>
      <c r="AS111" s="55">
        <v>200</v>
      </c>
      <c r="AT111" s="55">
        <v>200</v>
      </c>
      <c r="AU111" s="55">
        <v>0</v>
      </c>
      <c r="AV111" s="55">
        <v>0</v>
      </c>
      <c r="AW111" s="55">
        <v>520</v>
      </c>
      <c r="AX111" s="55">
        <v>370</v>
      </c>
      <c r="AY111" s="55">
        <v>0</v>
      </c>
      <c r="AZ111" s="55">
        <v>0</v>
      </c>
    </row>
    <row r="112" spans="1:52" s="16" customFormat="1" ht="11.25" customHeight="1">
      <c r="A112" s="47">
        <v>104</v>
      </c>
      <c r="B112" s="1" t="s">
        <v>117</v>
      </c>
      <c r="C112" s="38">
        <f t="shared" si="4"/>
        <v>23330.9</v>
      </c>
      <c r="D112" s="38">
        <f t="shared" si="4"/>
        <v>20428.881</v>
      </c>
      <c r="E112" s="50">
        <f t="shared" si="5"/>
        <v>22478.5</v>
      </c>
      <c r="F112" s="50">
        <f t="shared" si="5"/>
        <v>19585.472</v>
      </c>
      <c r="G112" s="50">
        <f t="shared" si="5"/>
        <v>3211.4</v>
      </c>
      <c r="H112" s="50">
        <f t="shared" si="5"/>
        <v>3202.409</v>
      </c>
      <c r="I112" s="54">
        <v>11980</v>
      </c>
      <c r="J112" s="54">
        <v>11473.499</v>
      </c>
      <c r="K112" s="54">
        <v>500</v>
      </c>
      <c r="L112" s="54">
        <v>500</v>
      </c>
      <c r="M112" s="54">
        <v>0</v>
      </c>
      <c r="N112" s="54">
        <v>0</v>
      </c>
      <c r="O112" s="54">
        <v>0</v>
      </c>
      <c r="P112" s="54">
        <v>0</v>
      </c>
      <c r="Q112" s="54">
        <v>0</v>
      </c>
      <c r="R112" s="54">
        <v>0</v>
      </c>
      <c r="S112" s="54">
        <v>0</v>
      </c>
      <c r="T112" s="54">
        <v>0</v>
      </c>
      <c r="U112" s="55">
        <v>400</v>
      </c>
      <c r="V112" s="55">
        <v>400</v>
      </c>
      <c r="W112" s="55">
        <v>-300</v>
      </c>
      <c r="X112" s="55">
        <v>-150.5</v>
      </c>
      <c r="Y112" s="55">
        <v>241.8</v>
      </c>
      <c r="Z112" s="55">
        <v>0</v>
      </c>
      <c r="AA112" s="55">
        <v>0</v>
      </c>
      <c r="AB112" s="55">
        <v>0</v>
      </c>
      <c r="AC112" s="55">
        <v>2264</v>
      </c>
      <c r="AD112" s="55">
        <v>2214</v>
      </c>
      <c r="AE112" s="55">
        <v>0</v>
      </c>
      <c r="AF112" s="55">
        <v>0</v>
      </c>
      <c r="AG112" s="55">
        <v>0</v>
      </c>
      <c r="AH112" s="55">
        <v>0</v>
      </c>
      <c r="AI112" s="55">
        <v>0</v>
      </c>
      <c r="AJ112" s="55">
        <v>0</v>
      </c>
      <c r="AK112" s="55">
        <v>5233.7</v>
      </c>
      <c r="AL112" s="55">
        <v>3138.973</v>
      </c>
      <c r="AM112" s="55">
        <v>0</v>
      </c>
      <c r="AN112" s="55">
        <v>0</v>
      </c>
      <c r="AO112" s="55">
        <v>0</v>
      </c>
      <c r="AP112" s="55">
        <v>0</v>
      </c>
      <c r="AQ112" s="55">
        <v>3011.4</v>
      </c>
      <c r="AR112" s="55">
        <v>2852.909</v>
      </c>
      <c r="AS112" s="55">
        <v>0</v>
      </c>
      <c r="AT112" s="55">
        <v>0</v>
      </c>
      <c r="AU112" s="55">
        <v>0</v>
      </c>
      <c r="AV112" s="55">
        <v>0</v>
      </c>
      <c r="AW112" s="55">
        <v>2359</v>
      </c>
      <c r="AX112" s="55">
        <v>2359</v>
      </c>
      <c r="AY112" s="55">
        <v>0</v>
      </c>
      <c r="AZ112" s="55">
        <v>0</v>
      </c>
    </row>
    <row r="113" spans="1:52" s="16" customFormat="1" ht="11.25" customHeight="1">
      <c r="A113" s="47">
        <v>105</v>
      </c>
      <c r="B113" s="1" t="s">
        <v>118</v>
      </c>
      <c r="C113" s="38">
        <f t="shared" si="4"/>
        <v>29261.1</v>
      </c>
      <c r="D113" s="38">
        <f t="shared" si="4"/>
        <v>25341.916</v>
      </c>
      <c r="E113" s="50">
        <f t="shared" si="5"/>
        <v>19542</v>
      </c>
      <c r="F113" s="50">
        <f t="shared" si="5"/>
        <v>15622.836000000001</v>
      </c>
      <c r="G113" s="50">
        <f t="shared" si="5"/>
        <v>11019.1</v>
      </c>
      <c r="H113" s="50">
        <f t="shared" si="5"/>
        <v>11019.08</v>
      </c>
      <c r="I113" s="54">
        <v>9940</v>
      </c>
      <c r="J113" s="54">
        <v>8688.253</v>
      </c>
      <c r="K113" s="54">
        <v>1650</v>
      </c>
      <c r="L113" s="54">
        <v>0</v>
      </c>
      <c r="M113" s="54">
        <v>0</v>
      </c>
      <c r="N113" s="54">
        <v>0</v>
      </c>
      <c r="O113" s="54">
        <v>0</v>
      </c>
      <c r="P113" s="54">
        <v>0</v>
      </c>
      <c r="Q113" s="54">
        <v>0</v>
      </c>
      <c r="R113" s="54">
        <v>0</v>
      </c>
      <c r="S113" s="54">
        <v>0</v>
      </c>
      <c r="T113" s="54">
        <v>0</v>
      </c>
      <c r="U113" s="55">
        <v>790</v>
      </c>
      <c r="V113" s="55">
        <v>700</v>
      </c>
      <c r="W113" s="55">
        <v>9369.1</v>
      </c>
      <c r="X113" s="55">
        <v>11019.08</v>
      </c>
      <c r="Y113" s="55">
        <v>250</v>
      </c>
      <c r="Z113" s="55">
        <v>0</v>
      </c>
      <c r="AA113" s="55">
        <v>0</v>
      </c>
      <c r="AB113" s="55">
        <v>0</v>
      </c>
      <c r="AC113" s="55">
        <v>1700</v>
      </c>
      <c r="AD113" s="55">
        <v>1590</v>
      </c>
      <c r="AE113" s="55">
        <v>0</v>
      </c>
      <c r="AF113" s="55">
        <v>0</v>
      </c>
      <c r="AG113" s="55">
        <v>0</v>
      </c>
      <c r="AH113" s="55">
        <v>0</v>
      </c>
      <c r="AI113" s="55">
        <v>0</v>
      </c>
      <c r="AJ113" s="55">
        <v>0</v>
      </c>
      <c r="AK113" s="55">
        <v>1962</v>
      </c>
      <c r="AL113" s="55">
        <v>1694.583</v>
      </c>
      <c r="AM113" s="55">
        <v>0</v>
      </c>
      <c r="AN113" s="55">
        <v>0</v>
      </c>
      <c r="AO113" s="55">
        <v>3600</v>
      </c>
      <c r="AP113" s="55">
        <v>1650</v>
      </c>
      <c r="AQ113" s="55">
        <v>0</v>
      </c>
      <c r="AR113" s="55">
        <v>0</v>
      </c>
      <c r="AS113" s="55">
        <v>0</v>
      </c>
      <c r="AT113" s="55">
        <v>0</v>
      </c>
      <c r="AU113" s="55">
        <v>0</v>
      </c>
      <c r="AV113" s="55">
        <v>0</v>
      </c>
      <c r="AW113" s="55">
        <v>1300</v>
      </c>
      <c r="AX113" s="55">
        <v>1300</v>
      </c>
      <c r="AY113" s="55">
        <v>0</v>
      </c>
      <c r="AZ113" s="55">
        <v>0</v>
      </c>
    </row>
    <row r="114" spans="1:52" s="16" customFormat="1" ht="11.25" customHeight="1">
      <c r="A114" s="47">
        <v>106</v>
      </c>
      <c r="B114" s="1" t="s">
        <v>119</v>
      </c>
      <c r="C114" s="38">
        <f t="shared" si="4"/>
        <v>8301.7</v>
      </c>
      <c r="D114" s="38">
        <f t="shared" si="4"/>
        <v>7508.92</v>
      </c>
      <c r="E114" s="50">
        <f t="shared" si="5"/>
        <v>8301.2</v>
      </c>
      <c r="F114" s="50">
        <f t="shared" si="5"/>
        <v>7679.16</v>
      </c>
      <c r="G114" s="50">
        <f t="shared" si="5"/>
        <v>430.5</v>
      </c>
      <c r="H114" s="50">
        <f t="shared" si="5"/>
        <v>-170.24</v>
      </c>
      <c r="I114" s="54">
        <v>6656</v>
      </c>
      <c r="J114" s="54">
        <v>6466.84</v>
      </c>
      <c r="K114" s="54">
        <v>70</v>
      </c>
      <c r="L114" s="54">
        <v>70</v>
      </c>
      <c r="M114" s="54">
        <v>0</v>
      </c>
      <c r="N114" s="54">
        <v>0</v>
      </c>
      <c r="O114" s="54">
        <v>0</v>
      </c>
      <c r="P114" s="54">
        <v>0</v>
      </c>
      <c r="Q114" s="54">
        <v>0</v>
      </c>
      <c r="R114" s="54">
        <v>0</v>
      </c>
      <c r="S114" s="54">
        <v>0</v>
      </c>
      <c r="T114" s="54">
        <v>0</v>
      </c>
      <c r="U114" s="55">
        <v>300</v>
      </c>
      <c r="V114" s="55">
        <v>300</v>
      </c>
      <c r="W114" s="55">
        <v>360.5</v>
      </c>
      <c r="X114" s="55">
        <v>-240.24</v>
      </c>
      <c r="Y114" s="55">
        <v>0</v>
      </c>
      <c r="Z114" s="55">
        <v>0</v>
      </c>
      <c r="AA114" s="55">
        <v>0</v>
      </c>
      <c r="AB114" s="55">
        <v>0</v>
      </c>
      <c r="AC114" s="55">
        <v>0</v>
      </c>
      <c r="AD114" s="55">
        <v>0</v>
      </c>
      <c r="AE114" s="55">
        <v>0</v>
      </c>
      <c r="AF114" s="55">
        <v>0</v>
      </c>
      <c r="AG114" s="55">
        <v>0</v>
      </c>
      <c r="AH114" s="55">
        <v>0</v>
      </c>
      <c r="AI114" s="55">
        <v>0</v>
      </c>
      <c r="AJ114" s="55">
        <v>0</v>
      </c>
      <c r="AK114" s="55">
        <v>915.2</v>
      </c>
      <c r="AL114" s="55">
        <v>912.32</v>
      </c>
      <c r="AM114" s="55">
        <v>0</v>
      </c>
      <c r="AN114" s="55">
        <v>0</v>
      </c>
      <c r="AO114" s="55">
        <v>0</v>
      </c>
      <c r="AP114" s="55">
        <v>0</v>
      </c>
      <c r="AQ114" s="55">
        <v>0</v>
      </c>
      <c r="AR114" s="55">
        <v>0</v>
      </c>
      <c r="AS114" s="55">
        <v>0</v>
      </c>
      <c r="AT114" s="55">
        <v>0</v>
      </c>
      <c r="AU114" s="55">
        <v>0</v>
      </c>
      <c r="AV114" s="55">
        <v>0</v>
      </c>
      <c r="AW114" s="55">
        <v>430</v>
      </c>
      <c r="AX114" s="55">
        <v>0</v>
      </c>
      <c r="AY114" s="55">
        <v>0</v>
      </c>
      <c r="AZ114" s="55">
        <v>0</v>
      </c>
    </row>
    <row r="115" spans="1:52" s="16" customFormat="1" ht="11.25" customHeight="1">
      <c r="A115" s="47">
        <v>107</v>
      </c>
      <c r="B115" s="1" t="s">
        <v>120</v>
      </c>
      <c r="C115" s="38">
        <f t="shared" si="4"/>
        <v>13272.6</v>
      </c>
      <c r="D115" s="38">
        <f t="shared" si="4"/>
        <v>8102.199</v>
      </c>
      <c r="E115" s="50">
        <f t="shared" si="5"/>
        <v>7962.5</v>
      </c>
      <c r="F115" s="50">
        <f t="shared" si="5"/>
        <v>7310.199</v>
      </c>
      <c r="G115" s="50">
        <f t="shared" si="5"/>
        <v>5710.1</v>
      </c>
      <c r="H115" s="50">
        <f t="shared" si="5"/>
        <v>792</v>
      </c>
      <c r="I115" s="54">
        <v>5222.1</v>
      </c>
      <c r="J115" s="54">
        <v>5036.343</v>
      </c>
      <c r="K115" s="54">
        <v>2310.1</v>
      </c>
      <c r="L115" s="54">
        <v>292</v>
      </c>
      <c r="M115" s="54">
        <v>0</v>
      </c>
      <c r="N115" s="54">
        <v>0</v>
      </c>
      <c r="O115" s="54">
        <v>0</v>
      </c>
      <c r="P115" s="54">
        <v>0</v>
      </c>
      <c r="Q115" s="54">
        <v>0</v>
      </c>
      <c r="R115" s="54">
        <v>0</v>
      </c>
      <c r="S115" s="54">
        <v>0</v>
      </c>
      <c r="T115" s="54">
        <v>0</v>
      </c>
      <c r="U115" s="55">
        <v>150</v>
      </c>
      <c r="V115" s="55">
        <v>150</v>
      </c>
      <c r="W115" s="55">
        <v>1400</v>
      </c>
      <c r="X115" s="55">
        <v>500</v>
      </c>
      <c r="Y115" s="55">
        <v>50</v>
      </c>
      <c r="Z115" s="55">
        <v>0</v>
      </c>
      <c r="AA115" s="55">
        <v>0</v>
      </c>
      <c r="AB115" s="55">
        <v>0</v>
      </c>
      <c r="AC115" s="55">
        <v>275</v>
      </c>
      <c r="AD115" s="55">
        <v>270.4</v>
      </c>
      <c r="AE115" s="55">
        <v>0</v>
      </c>
      <c r="AF115" s="55">
        <v>0</v>
      </c>
      <c r="AG115" s="55">
        <v>0</v>
      </c>
      <c r="AH115" s="55">
        <v>0</v>
      </c>
      <c r="AI115" s="55">
        <v>0</v>
      </c>
      <c r="AJ115" s="55">
        <v>0</v>
      </c>
      <c r="AK115" s="55">
        <v>1565.4</v>
      </c>
      <c r="AL115" s="55">
        <v>1553.456</v>
      </c>
      <c r="AM115" s="55">
        <v>2000</v>
      </c>
      <c r="AN115" s="55">
        <v>0</v>
      </c>
      <c r="AO115" s="55">
        <v>0</v>
      </c>
      <c r="AP115" s="55">
        <v>0</v>
      </c>
      <c r="AQ115" s="55">
        <v>0</v>
      </c>
      <c r="AR115" s="55">
        <v>0</v>
      </c>
      <c r="AS115" s="55">
        <v>300</v>
      </c>
      <c r="AT115" s="55">
        <v>300</v>
      </c>
      <c r="AU115" s="55">
        <v>0</v>
      </c>
      <c r="AV115" s="55">
        <v>0</v>
      </c>
      <c r="AW115" s="55">
        <v>400</v>
      </c>
      <c r="AX115" s="55">
        <v>0</v>
      </c>
      <c r="AY115" s="55">
        <v>0</v>
      </c>
      <c r="AZ115" s="55">
        <v>0</v>
      </c>
    </row>
    <row r="116" spans="1:52" s="16" customFormat="1" ht="11.25" customHeight="1">
      <c r="A116" s="47">
        <v>108</v>
      </c>
      <c r="B116" s="1" t="s">
        <v>121</v>
      </c>
      <c r="C116" s="38">
        <f t="shared" si="4"/>
        <v>10873.5</v>
      </c>
      <c r="D116" s="38">
        <f t="shared" si="4"/>
        <v>5968.118</v>
      </c>
      <c r="E116" s="50">
        <f t="shared" si="5"/>
        <v>6680</v>
      </c>
      <c r="F116" s="50">
        <f t="shared" si="5"/>
        <v>5786.625</v>
      </c>
      <c r="G116" s="50">
        <f t="shared" si="5"/>
        <v>4593.5</v>
      </c>
      <c r="H116" s="50">
        <f t="shared" si="5"/>
        <v>181.493</v>
      </c>
      <c r="I116" s="54">
        <v>4620.4</v>
      </c>
      <c r="J116" s="54">
        <v>4252.117</v>
      </c>
      <c r="K116" s="54">
        <v>350</v>
      </c>
      <c r="L116" s="54">
        <v>0</v>
      </c>
      <c r="M116" s="54">
        <v>0</v>
      </c>
      <c r="N116" s="54">
        <v>0</v>
      </c>
      <c r="O116" s="54">
        <v>0</v>
      </c>
      <c r="P116" s="54">
        <v>0</v>
      </c>
      <c r="Q116" s="54">
        <v>0</v>
      </c>
      <c r="R116" s="54">
        <v>0</v>
      </c>
      <c r="S116" s="54">
        <v>0</v>
      </c>
      <c r="T116" s="54">
        <v>0</v>
      </c>
      <c r="U116" s="55">
        <v>300</v>
      </c>
      <c r="V116" s="55">
        <v>300</v>
      </c>
      <c r="W116" s="55">
        <v>4243.5</v>
      </c>
      <c r="X116" s="55">
        <v>181.493</v>
      </c>
      <c r="Y116" s="55">
        <v>0</v>
      </c>
      <c r="Z116" s="55">
        <v>0</v>
      </c>
      <c r="AA116" s="55">
        <v>0</v>
      </c>
      <c r="AB116" s="55">
        <v>0</v>
      </c>
      <c r="AC116" s="55">
        <v>685</v>
      </c>
      <c r="AD116" s="55">
        <v>605</v>
      </c>
      <c r="AE116" s="55">
        <v>0</v>
      </c>
      <c r="AF116" s="55">
        <v>0</v>
      </c>
      <c r="AG116" s="55">
        <v>0</v>
      </c>
      <c r="AH116" s="55">
        <v>0</v>
      </c>
      <c r="AI116" s="55">
        <v>0</v>
      </c>
      <c r="AJ116" s="55">
        <v>0</v>
      </c>
      <c r="AK116" s="55">
        <v>574.6</v>
      </c>
      <c r="AL116" s="55">
        <v>529.508</v>
      </c>
      <c r="AM116" s="55">
        <v>0</v>
      </c>
      <c r="AN116" s="55">
        <v>0</v>
      </c>
      <c r="AO116" s="55">
        <v>0</v>
      </c>
      <c r="AP116" s="55">
        <v>0</v>
      </c>
      <c r="AQ116" s="55">
        <v>0</v>
      </c>
      <c r="AR116" s="55">
        <v>0</v>
      </c>
      <c r="AS116" s="55">
        <v>100</v>
      </c>
      <c r="AT116" s="55">
        <v>100</v>
      </c>
      <c r="AU116" s="55">
        <v>0</v>
      </c>
      <c r="AV116" s="55">
        <v>0</v>
      </c>
      <c r="AW116" s="55">
        <v>400</v>
      </c>
      <c r="AX116" s="55">
        <v>0</v>
      </c>
      <c r="AY116" s="55">
        <v>0</v>
      </c>
      <c r="AZ116" s="55">
        <v>0</v>
      </c>
    </row>
    <row r="117" spans="1:52" s="16" customFormat="1" ht="11.25" customHeight="1">
      <c r="A117" s="47">
        <v>109</v>
      </c>
      <c r="B117" s="1" t="s">
        <v>122</v>
      </c>
      <c r="C117" s="38">
        <f t="shared" si="4"/>
        <v>5879.8</v>
      </c>
      <c r="D117" s="38">
        <f t="shared" si="4"/>
        <v>3628.89</v>
      </c>
      <c r="E117" s="50">
        <f t="shared" si="5"/>
        <v>5213.5</v>
      </c>
      <c r="F117" s="50">
        <f t="shared" si="5"/>
        <v>3628.89</v>
      </c>
      <c r="G117" s="50">
        <f t="shared" si="5"/>
        <v>946.3</v>
      </c>
      <c r="H117" s="50">
        <f t="shared" si="5"/>
        <v>0</v>
      </c>
      <c r="I117" s="54">
        <v>3839</v>
      </c>
      <c r="J117" s="54">
        <v>2969.033</v>
      </c>
      <c r="K117" s="54">
        <v>0</v>
      </c>
      <c r="L117" s="54">
        <v>0</v>
      </c>
      <c r="M117" s="54">
        <v>0</v>
      </c>
      <c r="N117" s="54">
        <v>0</v>
      </c>
      <c r="O117" s="54">
        <v>0</v>
      </c>
      <c r="P117" s="54">
        <v>0</v>
      </c>
      <c r="Q117" s="54">
        <v>0</v>
      </c>
      <c r="R117" s="54">
        <v>0</v>
      </c>
      <c r="S117" s="54">
        <v>0</v>
      </c>
      <c r="T117" s="54">
        <v>0</v>
      </c>
      <c r="U117" s="55">
        <v>0</v>
      </c>
      <c r="V117" s="55">
        <v>0</v>
      </c>
      <c r="W117" s="55">
        <v>0</v>
      </c>
      <c r="X117" s="55">
        <v>0</v>
      </c>
      <c r="Y117" s="55">
        <v>0</v>
      </c>
      <c r="Z117" s="55">
        <v>0</v>
      </c>
      <c r="AA117" s="55">
        <v>0</v>
      </c>
      <c r="AB117" s="55">
        <v>0</v>
      </c>
      <c r="AC117" s="55">
        <v>119.5</v>
      </c>
      <c r="AD117" s="55">
        <v>35</v>
      </c>
      <c r="AE117" s="55">
        <v>0</v>
      </c>
      <c r="AF117" s="55">
        <v>0</v>
      </c>
      <c r="AG117" s="55">
        <v>0</v>
      </c>
      <c r="AH117" s="55">
        <v>0</v>
      </c>
      <c r="AI117" s="55">
        <v>0</v>
      </c>
      <c r="AJ117" s="55">
        <v>0</v>
      </c>
      <c r="AK117" s="55">
        <v>975</v>
      </c>
      <c r="AL117" s="55">
        <v>624.857</v>
      </c>
      <c r="AM117" s="55">
        <v>946.3</v>
      </c>
      <c r="AN117" s="55">
        <v>0</v>
      </c>
      <c r="AO117" s="55">
        <v>0</v>
      </c>
      <c r="AP117" s="55">
        <v>0</v>
      </c>
      <c r="AQ117" s="55">
        <v>0</v>
      </c>
      <c r="AR117" s="55">
        <v>0</v>
      </c>
      <c r="AS117" s="55">
        <v>0</v>
      </c>
      <c r="AT117" s="55">
        <v>0</v>
      </c>
      <c r="AU117" s="55">
        <v>0</v>
      </c>
      <c r="AV117" s="55">
        <v>0</v>
      </c>
      <c r="AW117" s="55">
        <v>280</v>
      </c>
      <c r="AX117" s="55">
        <v>0</v>
      </c>
      <c r="AY117" s="55">
        <v>0</v>
      </c>
      <c r="AZ117" s="55">
        <v>0</v>
      </c>
    </row>
    <row r="118" spans="1:52" s="16" customFormat="1" ht="11.25" customHeight="1">
      <c r="A118" s="47">
        <v>110</v>
      </c>
      <c r="B118" s="1" t="s">
        <v>123</v>
      </c>
      <c r="C118" s="38">
        <f t="shared" si="4"/>
        <v>6665.5</v>
      </c>
      <c r="D118" s="38">
        <f t="shared" si="4"/>
        <v>5789.225</v>
      </c>
      <c r="E118" s="50">
        <f t="shared" si="5"/>
        <v>5987.4</v>
      </c>
      <c r="F118" s="50">
        <f t="shared" si="5"/>
        <v>5111.081</v>
      </c>
      <c r="G118" s="50">
        <f t="shared" si="5"/>
        <v>1278.1</v>
      </c>
      <c r="H118" s="50">
        <f t="shared" si="5"/>
        <v>1270</v>
      </c>
      <c r="I118" s="54">
        <v>4887.4</v>
      </c>
      <c r="J118" s="54">
        <v>4469.225</v>
      </c>
      <c r="K118" s="54">
        <v>1278.1</v>
      </c>
      <c r="L118" s="54">
        <v>1270</v>
      </c>
      <c r="M118" s="54">
        <v>0</v>
      </c>
      <c r="N118" s="54">
        <v>0</v>
      </c>
      <c r="O118" s="54">
        <v>0</v>
      </c>
      <c r="P118" s="54">
        <v>0</v>
      </c>
      <c r="Q118" s="54">
        <v>0</v>
      </c>
      <c r="R118" s="54">
        <v>0</v>
      </c>
      <c r="S118" s="54">
        <v>0</v>
      </c>
      <c r="T118" s="54">
        <v>0</v>
      </c>
      <c r="U118" s="55">
        <v>450</v>
      </c>
      <c r="V118" s="55">
        <v>0</v>
      </c>
      <c r="W118" s="55">
        <v>0</v>
      </c>
      <c r="X118" s="55">
        <v>0</v>
      </c>
      <c r="Y118" s="55">
        <v>0</v>
      </c>
      <c r="Z118" s="55">
        <v>0</v>
      </c>
      <c r="AA118" s="55">
        <v>0</v>
      </c>
      <c r="AB118" s="55">
        <v>0</v>
      </c>
      <c r="AC118" s="55">
        <v>0</v>
      </c>
      <c r="AD118" s="55">
        <v>0</v>
      </c>
      <c r="AE118" s="55">
        <v>0</v>
      </c>
      <c r="AF118" s="55">
        <v>0</v>
      </c>
      <c r="AG118" s="55">
        <v>0</v>
      </c>
      <c r="AH118" s="55">
        <v>0</v>
      </c>
      <c r="AI118" s="55">
        <v>0</v>
      </c>
      <c r="AJ118" s="55">
        <v>0</v>
      </c>
      <c r="AK118" s="55">
        <v>50</v>
      </c>
      <c r="AL118" s="55">
        <v>50</v>
      </c>
      <c r="AM118" s="55">
        <v>0</v>
      </c>
      <c r="AN118" s="55">
        <v>0</v>
      </c>
      <c r="AO118" s="55">
        <v>0</v>
      </c>
      <c r="AP118" s="55">
        <v>0</v>
      </c>
      <c r="AQ118" s="55">
        <v>0</v>
      </c>
      <c r="AR118" s="55">
        <v>0</v>
      </c>
      <c r="AS118" s="55">
        <v>0</v>
      </c>
      <c r="AT118" s="55">
        <v>0</v>
      </c>
      <c r="AU118" s="55">
        <v>0</v>
      </c>
      <c r="AV118" s="55">
        <v>0</v>
      </c>
      <c r="AW118" s="55">
        <v>600</v>
      </c>
      <c r="AX118" s="55">
        <v>591.856</v>
      </c>
      <c r="AY118" s="55">
        <v>0</v>
      </c>
      <c r="AZ118" s="55">
        <v>0</v>
      </c>
    </row>
    <row r="119" spans="1:52" s="16" customFormat="1" ht="11.25" customHeight="1">
      <c r="A119" s="47">
        <v>111</v>
      </c>
      <c r="B119" s="1" t="s">
        <v>124</v>
      </c>
      <c r="C119" s="38">
        <f t="shared" si="4"/>
        <v>17883.5</v>
      </c>
      <c r="D119" s="38">
        <f t="shared" si="4"/>
        <v>16094.627</v>
      </c>
      <c r="E119" s="50">
        <f t="shared" si="5"/>
        <v>15396.1</v>
      </c>
      <c r="F119" s="50">
        <f t="shared" si="5"/>
        <v>13779.627</v>
      </c>
      <c r="G119" s="50">
        <f t="shared" si="5"/>
        <v>3287.4</v>
      </c>
      <c r="H119" s="50">
        <f t="shared" si="5"/>
        <v>2315</v>
      </c>
      <c r="I119" s="54">
        <v>11513.1</v>
      </c>
      <c r="J119" s="54">
        <v>10837.57</v>
      </c>
      <c r="K119" s="54">
        <v>2500</v>
      </c>
      <c r="L119" s="54">
        <v>2485</v>
      </c>
      <c r="M119" s="54">
        <v>0</v>
      </c>
      <c r="N119" s="54">
        <v>0</v>
      </c>
      <c r="O119" s="54">
        <v>0</v>
      </c>
      <c r="P119" s="54">
        <v>0</v>
      </c>
      <c r="Q119" s="54">
        <v>0</v>
      </c>
      <c r="R119" s="54">
        <v>0</v>
      </c>
      <c r="S119" s="54">
        <v>0</v>
      </c>
      <c r="T119" s="54">
        <v>0</v>
      </c>
      <c r="U119" s="55">
        <v>400</v>
      </c>
      <c r="V119" s="55">
        <v>300</v>
      </c>
      <c r="W119" s="55">
        <v>787.4</v>
      </c>
      <c r="X119" s="55">
        <v>-170</v>
      </c>
      <c r="Y119" s="55">
        <v>0</v>
      </c>
      <c r="Z119" s="55">
        <v>0</v>
      </c>
      <c r="AA119" s="55">
        <v>0</v>
      </c>
      <c r="AB119" s="55">
        <v>0</v>
      </c>
      <c r="AC119" s="55">
        <v>210</v>
      </c>
      <c r="AD119" s="55">
        <v>207</v>
      </c>
      <c r="AE119" s="55">
        <v>0</v>
      </c>
      <c r="AF119" s="55">
        <v>0</v>
      </c>
      <c r="AG119" s="55">
        <v>0</v>
      </c>
      <c r="AH119" s="55">
        <v>0</v>
      </c>
      <c r="AI119" s="55">
        <v>0</v>
      </c>
      <c r="AJ119" s="55">
        <v>0</v>
      </c>
      <c r="AK119" s="55">
        <v>1873</v>
      </c>
      <c r="AL119" s="55">
        <v>1835.057</v>
      </c>
      <c r="AM119" s="55">
        <v>0</v>
      </c>
      <c r="AN119" s="55">
        <v>0</v>
      </c>
      <c r="AO119" s="55">
        <v>0</v>
      </c>
      <c r="AP119" s="55">
        <v>0</v>
      </c>
      <c r="AQ119" s="55">
        <v>0</v>
      </c>
      <c r="AR119" s="55">
        <v>0</v>
      </c>
      <c r="AS119" s="55">
        <v>600</v>
      </c>
      <c r="AT119" s="55">
        <v>600</v>
      </c>
      <c r="AU119" s="55">
        <v>0</v>
      </c>
      <c r="AV119" s="55">
        <v>0</v>
      </c>
      <c r="AW119" s="55">
        <v>800</v>
      </c>
      <c r="AX119" s="55">
        <v>0</v>
      </c>
      <c r="AY119" s="55">
        <v>0</v>
      </c>
      <c r="AZ119" s="55">
        <v>0</v>
      </c>
    </row>
    <row r="120" spans="1:52" s="16" customFormat="1" ht="11.25" customHeight="1">
      <c r="A120" s="47">
        <v>112</v>
      </c>
      <c r="B120" s="1" t="s">
        <v>125</v>
      </c>
      <c r="C120" s="38">
        <f t="shared" si="4"/>
        <v>9012.3</v>
      </c>
      <c r="D120" s="38">
        <f t="shared" si="4"/>
        <v>8160.198999999999</v>
      </c>
      <c r="E120" s="50">
        <f t="shared" si="5"/>
        <v>8696</v>
      </c>
      <c r="F120" s="50">
        <f t="shared" si="5"/>
        <v>8064.4039999999995</v>
      </c>
      <c r="G120" s="50">
        <f t="shared" si="5"/>
        <v>756.3</v>
      </c>
      <c r="H120" s="50">
        <f t="shared" si="5"/>
        <v>535.795</v>
      </c>
      <c r="I120" s="54">
        <v>6573.5</v>
      </c>
      <c r="J120" s="54">
        <v>6045.129</v>
      </c>
      <c r="K120" s="54">
        <v>1340</v>
      </c>
      <c r="L120" s="54">
        <v>1216.5</v>
      </c>
      <c r="M120" s="54">
        <v>0</v>
      </c>
      <c r="N120" s="54">
        <v>0</v>
      </c>
      <c r="O120" s="54">
        <v>0</v>
      </c>
      <c r="P120" s="54">
        <v>0</v>
      </c>
      <c r="Q120" s="54">
        <v>0</v>
      </c>
      <c r="R120" s="54">
        <v>0</v>
      </c>
      <c r="S120" s="54">
        <v>0</v>
      </c>
      <c r="T120" s="54">
        <v>0</v>
      </c>
      <c r="U120" s="55">
        <v>300</v>
      </c>
      <c r="V120" s="55">
        <v>300</v>
      </c>
      <c r="W120" s="55">
        <v>-2100</v>
      </c>
      <c r="X120" s="55">
        <v>-680.705</v>
      </c>
      <c r="Y120" s="55">
        <v>0</v>
      </c>
      <c r="Z120" s="55">
        <v>0</v>
      </c>
      <c r="AA120" s="55">
        <v>0</v>
      </c>
      <c r="AB120" s="55">
        <v>0</v>
      </c>
      <c r="AC120" s="55">
        <v>200</v>
      </c>
      <c r="AD120" s="55">
        <v>109.9</v>
      </c>
      <c r="AE120" s="55">
        <v>0</v>
      </c>
      <c r="AF120" s="55">
        <v>0</v>
      </c>
      <c r="AG120" s="55">
        <v>0</v>
      </c>
      <c r="AH120" s="55">
        <v>0</v>
      </c>
      <c r="AI120" s="55">
        <v>0</v>
      </c>
      <c r="AJ120" s="55">
        <v>0</v>
      </c>
      <c r="AK120" s="55">
        <v>502.5</v>
      </c>
      <c r="AL120" s="55">
        <v>502.375</v>
      </c>
      <c r="AM120" s="55">
        <v>1516.3</v>
      </c>
      <c r="AN120" s="55">
        <v>0</v>
      </c>
      <c r="AO120" s="55">
        <v>680</v>
      </c>
      <c r="AP120" s="55">
        <v>667</v>
      </c>
      <c r="AQ120" s="55">
        <v>0</v>
      </c>
      <c r="AR120" s="55">
        <v>0</v>
      </c>
      <c r="AS120" s="55">
        <v>0</v>
      </c>
      <c r="AT120" s="55">
        <v>0</v>
      </c>
      <c r="AU120" s="55">
        <v>0</v>
      </c>
      <c r="AV120" s="55">
        <v>0</v>
      </c>
      <c r="AW120" s="55">
        <v>440</v>
      </c>
      <c r="AX120" s="55">
        <v>440</v>
      </c>
      <c r="AY120" s="55">
        <v>0</v>
      </c>
      <c r="AZ120" s="55">
        <v>0</v>
      </c>
    </row>
    <row r="121" spans="1:52" s="16" customFormat="1" ht="11.25" customHeight="1">
      <c r="A121" s="47">
        <v>113</v>
      </c>
      <c r="B121" s="1" t="s">
        <v>126</v>
      </c>
      <c r="C121" s="38">
        <f t="shared" si="4"/>
        <v>7279.2</v>
      </c>
      <c r="D121" s="38">
        <f t="shared" si="4"/>
        <v>6384.137000000001</v>
      </c>
      <c r="E121" s="50">
        <f t="shared" si="5"/>
        <v>7131.3</v>
      </c>
      <c r="F121" s="50">
        <f t="shared" si="5"/>
        <v>6425.609</v>
      </c>
      <c r="G121" s="50">
        <f t="shared" si="5"/>
        <v>547.9</v>
      </c>
      <c r="H121" s="50">
        <f t="shared" si="5"/>
        <v>-41.472</v>
      </c>
      <c r="I121" s="54">
        <v>6371.3</v>
      </c>
      <c r="J121" s="54">
        <v>6090.609</v>
      </c>
      <c r="K121" s="54">
        <v>0</v>
      </c>
      <c r="L121" s="54">
        <v>0</v>
      </c>
      <c r="M121" s="54">
        <v>0</v>
      </c>
      <c r="N121" s="54">
        <v>0</v>
      </c>
      <c r="O121" s="54">
        <v>0</v>
      </c>
      <c r="P121" s="54">
        <v>0</v>
      </c>
      <c r="Q121" s="54">
        <v>0</v>
      </c>
      <c r="R121" s="54">
        <v>0</v>
      </c>
      <c r="S121" s="54">
        <v>0</v>
      </c>
      <c r="T121" s="54">
        <v>0</v>
      </c>
      <c r="U121" s="55">
        <v>300</v>
      </c>
      <c r="V121" s="55">
        <v>300</v>
      </c>
      <c r="W121" s="55">
        <v>547.9</v>
      </c>
      <c r="X121" s="55">
        <v>-41.472</v>
      </c>
      <c r="Y121" s="55">
        <v>0</v>
      </c>
      <c r="Z121" s="55">
        <v>0</v>
      </c>
      <c r="AA121" s="55">
        <v>0</v>
      </c>
      <c r="AB121" s="55">
        <v>0</v>
      </c>
      <c r="AC121" s="55">
        <v>60</v>
      </c>
      <c r="AD121" s="55">
        <v>35</v>
      </c>
      <c r="AE121" s="55">
        <v>0</v>
      </c>
      <c r="AF121" s="55">
        <v>0</v>
      </c>
      <c r="AG121" s="55">
        <v>0</v>
      </c>
      <c r="AH121" s="55">
        <v>0</v>
      </c>
      <c r="AI121" s="55">
        <v>0</v>
      </c>
      <c r="AJ121" s="55">
        <v>0</v>
      </c>
      <c r="AK121" s="55">
        <v>0</v>
      </c>
      <c r="AL121" s="55">
        <v>0</v>
      </c>
      <c r="AM121" s="55">
        <v>0</v>
      </c>
      <c r="AN121" s="55">
        <v>0</v>
      </c>
      <c r="AO121" s="55">
        <v>0</v>
      </c>
      <c r="AP121" s="55">
        <v>0</v>
      </c>
      <c r="AQ121" s="55">
        <v>0</v>
      </c>
      <c r="AR121" s="55">
        <v>0</v>
      </c>
      <c r="AS121" s="55">
        <v>0</v>
      </c>
      <c r="AT121" s="55">
        <v>0</v>
      </c>
      <c r="AU121" s="55">
        <v>0</v>
      </c>
      <c r="AV121" s="55">
        <v>0</v>
      </c>
      <c r="AW121" s="55">
        <v>400</v>
      </c>
      <c r="AX121" s="55">
        <v>0</v>
      </c>
      <c r="AY121" s="55">
        <v>0</v>
      </c>
      <c r="AZ121" s="55">
        <v>0</v>
      </c>
    </row>
    <row r="122" spans="1:52" s="16" customFormat="1" ht="11.25" customHeight="1">
      <c r="A122" s="47">
        <v>114</v>
      </c>
      <c r="B122" s="1" t="s">
        <v>127</v>
      </c>
      <c r="C122" s="38">
        <f t="shared" si="4"/>
        <v>9763.7</v>
      </c>
      <c r="D122" s="38">
        <f t="shared" si="4"/>
        <v>9307.272</v>
      </c>
      <c r="E122" s="50">
        <f t="shared" si="5"/>
        <v>7610.1</v>
      </c>
      <c r="F122" s="50">
        <f t="shared" si="5"/>
        <v>7570.598</v>
      </c>
      <c r="G122" s="50">
        <f t="shared" si="5"/>
        <v>2553.6</v>
      </c>
      <c r="H122" s="50">
        <f t="shared" si="5"/>
        <v>2136.674</v>
      </c>
      <c r="I122" s="54">
        <v>5639.1</v>
      </c>
      <c r="J122" s="54">
        <v>5602.098</v>
      </c>
      <c r="K122" s="54">
        <v>2553.6</v>
      </c>
      <c r="L122" s="54">
        <v>2550</v>
      </c>
      <c r="M122" s="54">
        <v>0</v>
      </c>
      <c r="N122" s="54">
        <v>0</v>
      </c>
      <c r="O122" s="54">
        <v>0</v>
      </c>
      <c r="P122" s="54">
        <v>0</v>
      </c>
      <c r="Q122" s="54">
        <v>0</v>
      </c>
      <c r="R122" s="54">
        <v>0</v>
      </c>
      <c r="S122" s="54">
        <v>0</v>
      </c>
      <c r="T122" s="54">
        <v>0</v>
      </c>
      <c r="U122" s="55">
        <v>350</v>
      </c>
      <c r="V122" s="55">
        <v>350</v>
      </c>
      <c r="W122" s="55">
        <v>0</v>
      </c>
      <c r="X122" s="55">
        <v>-413.326</v>
      </c>
      <c r="Y122" s="55">
        <v>0</v>
      </c>
      <c r="Z122" s="55">
        <v>0</v>
      </c>
      <c r="AA122" s="55">
        <v>0</v>
      </c>
      <c r="AB122" s="55">
        <v>0</v>
      </c>
      <c r="AC122" s="55">
        <v>70</v>
      </c>
      <c r="AD122" s="55">
        <v>70</v>
      </c>
      <c r="AE122" s="55">
        <v>0</v>
      </c>
      <c r="AF122" s="55">
        <v>0</v>
      </c>
      <c r="AG122" s="55">
        <v>0</v>
      </c>
      <c r="AH122" s="55">
        <v>0</v>
      </c>
      <c r="AI122" s="55">
        <v>0</v>
      </c>
      <c r="AJ122" s="55">
        <v>0</v>
      </c>
      <c r="AK122" s="55">
        <v>1151</v>
      </c>
      <c r="AL122" s="55">
        <v>1148.5</v>
      </c>
      <c r="AM122" s="55">
        <v>0</v>
      </c>
      <c r="AN122" s="55">
        <v>0</v>
      </c>
      <c r="AO122" s="55">
        <v>0</v>
      </c>
      <c r="AP122" s="55">
        <v>0</v>
      </c>
      <c r="AQ122" s="55">
        <v>0</v>
      </c>
      <c r="AR122" s="55">
        <v>0</v>
      </c>
      <c r="AS122" s="55">
        <v>0</v>
      </c>
      <c r="AT122" s="55">
        <v>0</v>
      </c>
      <c r="AU122" s="55">
        <v>0</v>
      </c>
      <c r="AV122" s="55">
        <v>0</v>
      </c>
      <c r="AW122" s="55">
        <v>400</v>
      </c>
      <c r="AX122" s="55">
        <v>400</v>
      </c>
      <c r="AY122" s="55">
        <v>0</v>
      </c>
      <c r="AZ122" s="55">
        <v>0</v>
      </c>
    </row>
    <row r="123" spans="1:52" s="16" customFormat="1" ht="12" customHeight="1">
      <c r="A123" s="118" t="s">
        <v>155</v>
      </c>
      <c r="B123" s="119"/>
      <c r="C123" s="2">
        <f aca="true" t="shared" si="6" ref="C123:I123">SUM(C9:C122)</f>
        <v>2948801.1481000013</v>
      </c>
      <c r="D123" s="2">
        <f t="shared" si="6"/>
        <v>2418688.9696</v>
      </c>
      <c r="E123" s="2">
        <f t="shared" si="6"/>
        <v>2507910.419200001</v>
      </c>
      <c r="F123" s="2">
        <f t="shared" si="6"/>
        <v>2174609.5116000003</v>
      </c>
      <c r="G123" s="2">
        <f t="shared" si="6"/>
        <v>624766.7490000002</v>
      </c>
      <c r="H123" s="2">
        <f t="shared" si="6"/>
        <v>338714.63800000004</v>
      </c>
      <c r="I123" s="2">
        <f t="shared" si="6"/>
        <v>1413075.1891000005</v>
      </c>
      <c r="J123" s="2">
        <f aca="true" t="shared" si="7" ref="J123:AZ123">SUM(J9:J122)</f>
        <v>1279736.1416000007</v>
      </c>
      <c r="K123" s="2">
        <f t="shared" si="7"/>
        <v>305819.2299999999</v>
      </c>
      <c r="L123" s="2">
        <f t="shared" si="7"/>
        <v>138634.70400000003</v>
      </c>
      <c r="M123" s="2">
        <f t="shared" si="7"/>
        <v>1500</v>
      </c>
      <c r="N123" s="2">
        <f t="shared" si="7"/>
        <v>0</v>
      </c>
      <c r="O123" s="2">
        <f t="shared" si="7"/>
        <v>0</v>
      </c>
      <c r="P123" s="2">
        <f t="shared" si="7"/>
        <v>0</v>
      </c>
      <c r="Q123" s="2">
        <f t="shared" si="7"/>
        <v>0</v>
      </c>
      <c r="R123" s="2">
        <f t="shared" si="7"/>
        <v>0</v>
      </c>
      <c r="S123" s="2">
        <f t="shared" si="7"/>
        <v>0</v>
      </c>
      <c r="T123" s="2">
        <f t="shared" si="7"/>
        <v>0</v>
      </c>
      <c r="U123" s="2">
        <f t="shared" si="7"/>
        <v>73120.35</v>
      </c>
      <c r="V123" s="2">
        <f t="shared" si="7"/>
        <v>50347.09</v>
      </c>
      <c r="W123" s="2">
        <f t="shared" si="7"/>
        <v>-95925.19100000005</v>
      </c>
      <c r="X123" s="2">
        <f t="shared" si="7"/>
        <v>9586.353</v>
      </c>
      <c r="Y123" s="2">
        <f t="shared" si="7"/>
        <v>55061.82000000001</v>
      </c>
      <c r="Z123" s="2">
        <f t="shared" si="7"/>
        <v>46306.832</v>
      </c>
      <c r="AA123" s="2">
        <f t="shared" si="7"/>
        <v>7825.3</v>
      </c>
      <c r="AB123" s="2">
        <f t="shared" si="7"/>
        <v>1588</v>
      </c>
      <c r="AC123" s="2">
        <f t="shared" si="7"/>
        <v>95714.28</v>
      </c>
      <c r="AD123" s="2">
        <f t="shared" si="7"/>
        <v>80483.243</v>
      </c>
      <c r="AE123" s="2">
        <f t="shared" si="7"/>
        <v>167773.76000000004</v>
      </c>
      <c r="AF123" s="2">
        <f t="shared" si="7"/>
        <v>96914.633</v>
      </c>
      <c r="AG123" s="2">
        <f t="shared" si="7"/>
        <v>1300</v>
      </c>
      <c r="AH123" s="2">
        <f t="shared" si="7"/>
        <v>1000</v>
      </c>
      <c r="AI123" s="2">
        <f t="shared" si="7"/>
        <v>0</v>
      </c>
      <c r="AJ123" s="2">
        <f t="shared" si="7"/>
        <v>0</v>
      </c>
      <c r="AK123" s="2">
        <f t="shared" si="7"/>
        <v>163999.14</v>
      </c>
      <c r="AL123" s="2">
        <f t="shared" si="7"/>
        <v>144269.04100000003</v>
      </c>
      <c r="AM123" s="2">
        <f t="shared" si="7"/>
        <v>164276.33</v>
      </c>
      <c r="AN123" s="2">
        <f t="shared" si="7"/>
        <v>59127.33699999999</v>
      </c>
      <c r="AO123" s="2">
        <f t="shared" si="7"/>
        <v>428571.79000000004</v>
      </c>
      <c r="AP123" s="2">
        <f t="shared" si="7"/>
        <v>390014.344</v>
      </c>
      <c r="AQ123" s="2">
        <f t="shared" si="7"/>
        <v>74997.32</v>
      </c>
      <c r="AR123" s="2">
        <f t="shared" si="7"/>
        <v>32863.611000000004</v>
      </c>
      <c r="AS123" s="2">
        <f t="shared" si="7"/>
        <v>91691.83</v>
      </c>
      <c r="AT123" s="2">
        <f t="shared" si="7"/>
        <v>87817.64000000001</v>
      </c>
      <c r="AU123" s="2">
        <f t="shared" si="7"/>
        <v>0</v>
      </c>
      <c r="AV123" s="2">
        <f t="shared" si="7"/>
        <v>0</v>
      </c>
      <c r="AW123" s="2">
        <f t="shared" si="7"/>
        <v>183876.0201</v>
      </c>
      <c r="AX123" s="2">
        <f t="shared" si="7"/>
        <v>94635.18</v>
      </c>
      <c r="AY123" s="2">
        <f t="shared" si="7"/>
        <v>0</v>
      </c>
      <c r="AZ123" s="2">
        <f t="shared" si="7"/>
        <v>0</v>
      </c>
    </row>
    <row r="124" ht="13.5">
      <c r="L124" s="53"/>
    </row>
    <row r="125" spans="3:52" ht="13.5">
      <c r="C125" s="16"/>
      <c r="D125" s="16">
        <f>C123-Sheet3!C125</f>
        <v>0</v>
      </c>
      <c r="E125" s="16">
        <f>D123-Sheet3!D125</f>
        <v>0</v>
      </c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</row>
    <row r="126" spans="3:12" ht="13.5">
      <c r="C126" s="16"/>
      <c r="D126" s="16">
        <f>E123-Sheet3!U125</f>
        <v>0</v>
      </c>
      <c r="E126" s="16">
        <f>F123-Sheet3!V125</f>
        <v>0</v>
      </c>
      <c r="L126" s="23"/>
    </row>
    <row r="127" spans="4:12" ht="13.5">
      <c r="D127" s="16">
        <f>G123-Sheet3!AK125</f>
        <v>0</v>
      </c>
      <c r="E127" s="16">
        <f>H123-Sheet3!AL125</f>
        <v>0</v>
      </c>
      <c r="L127" s="23"/>
    </row>
    <row r="128" ht="13.5">
      <c r="L128" s="23"/>
    </row>
    <row r="129" ht="13.5">
      <c r="L129" s="23"/>
    </row>
    <row r="130" spans="12:16" ht="13.5">
      <c r="L130" s="23"/>
      <c r="P130" s="23"/>
    </row>
  </sheetData>
  <sheetProtection/>
  <mergeCells count="44">
    <mergeCell ref="M5:P5"/>
    <mergeCell ref="Q5:T5"/>
    <mergeCell ref="AW5:AZ5"/>
    <mergeCell ref="AG5:AJ5"/>
    <mergeCell ref="AK5:AN5"/>
    <mergeCell ref="AO5:AR5"/>
    <mergeCell ref="AG6:AH6"/>
    <mergeCell ref="AQ6:AR6"/>
    <mergeCell ref="A2:T2"/>
    <mergeCell ref="A4:A7"/>
    <mergeCell ref="B4:B7"/>
    <mergeCell ref="C4:H5"/>
    <mergeCell ref="I4:AZ4"/>
    <mergeCell ref="I5:L5"/>
    <mergeCell ref="AY6:AZ6"/>
    <mergeCell ref="S6:T6"/>
    <mergeCell ref="U6:V6"/>
    <mergeCell ref="W6:X6"/>
    <mergeCell ref="Y6:Z6"/>
    <mergeCell ref="AW6:AX6"/>
    <mergeCell ref="AI6:AJ6"/>
    <mergeCell ref="AK6:AL6"/>
    <mergeCell ref="AM6:AN6"/>
    <mergeCell ref="AO6:AP6"/>
    <mergeCell ref="AS5:AV5"/>
    <mergeCell ref="A123:B123"/>
    <mergeCell ref="AS6:AT6"/>
    <mergeCell ref="AU6:AV6"/>
    <mergeCell ref="AC6:AD6"/>
    <mergeCell ref="AE6:AF6"/>
    <mergeCell ref="U5:X5"/>
    <mergeCell ref="Y5:AB5"/>
    <mergeCell ref="AC5:AF5"/>
    <mergeCell ref="AA6:AB6"/>
    <mergeCell ref="G6:H6"/>
    <mergeCell ref="A1:T1"/>
    <mergeCell ref="S3:T3"/>
    <mergeCell ref="C6:D6"/>
    <mergeCell ref="E6:F6"/>
    <mergeCell ref="Q6:R6"/>
    <mergeCell ref="I6:J6"/>
    <mergeCell ref="K6:L6"/>
    <mergeCell ref="M6:N6"/>
    <mergeCell ref="O6:P6"/>
  </mergeCells>
  <printOptions/>
  <pageMargins left="0.12" right="0.17" top="0.35" bottom="0.32" header="0.2" footer="0.22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U83"/>
  <sheetViews>
    <sheetView zoomScalePageLayoutView="0" workbookViewId="0" topLeftCell="A1">
      <selection activeCell="C5" sqref="C5:J6"/>
    </sheetView>
  </sheetViews>
  <sheetFormatPr defaultColWidth="9.140625" defaultRowHeight="12.75"/>
  <cols>
    <col min="1" max="1" width="5.7109375" style="7" customWidth="1"/>
    <col min="2" max="2" width="22.421875" style="7" customWidth="1"/>
    <col min="3" max="3" width="11.8515625" style="7" customWidth="1"/>
    <col min="4" max="4" width="11.28125" style="7" customWidth="1"/>
    <col min="5" max="5" width="9.57421875" style="7" customWidth="1"/>
    <col min="6" max="6" width="10.421875" style="7" customWidth="1"/>
    <col min="7" max="7" width="12.00390625" style="7" customWidth="1"/>
    <col min="8" max="8" width="9.140625" style="7" customWidth="1"/>
    <col min="9" max="9" width="11.28125" style="7" customWidth="1"/>
    <col min="10" max="10" width="9.140625" style="7" customWidth="1"/>
    <col min="11" max="11" width="11.140625" style="7" customWidth="1"/>
    <col min="12" max="12" width="12.00390625" style="7" customWidth="1"/>
    <col min="13" max="13" width="9.8515625" style="7" customWidth="1"/>
    <col min="14" max="14" width="11.28125" style="7" customWidth="1"/>
    <col min="15" max="15" width="10.140625" style="7" customWidth="1"/>
    <col min="16" max="17" width="8.8515625" style="7" customWidth="1"/>
    <col min="18" max="18" width="8.421875" style="7" customWidth="1"/>
    <col min="19" max="19" width="9.140625" style="7" customWidth="1"/>
    <col min="20" max="20" width="8.28125" style="7" customWidth="1"/>
    <col min="21" max="21" width="8.140625" style="7" customWidth="1"/>
    <col min="22" max="22" width="7.00390625" style="7" customWidth="1"/>
    <col min="23" max="23" width="8.421875" style="7" customWidth="1"/>
    <col min="24" max="24" width="12.28125" style="7" customWidth="1"/>
    <col min="25" max="25" width="12.57421875" style="7" customWidth="1"/>
    <col min="26" max="26" width="10.7109375" style="7" customWidth="1"/>
    <col min="27" max="27" width="10.8515625" style="7" customWidth="1"/>
    <col min="28" max="28" width="11.57421875" style="7" customWidth="1"/>
    <col min="29" max="29" width="10.00390625" style="7" customWidth="1"/>
    <col min="30" max="30" width="10.7109375" style="7" customWidth="1"/>
    <col min="31" max="31" width="12.57421875" style="7" customWidth="1"/>
    <col min="32" max="32" width="9.28125" style="7" customWidth="1"/>
    <col min="33" max="35" width="10.8515625" style="7" customWidth="1"/>
    <col min="36" max="36" width="13.140625" style="7" customWidth="1"/>
    <col min="37" max="37" width="8.421875" style="7" customWidth="1"/>
    <col min="38" max="38" width="6.7109375" style="7" customWidth="1"/>
    <col min="39" max="39" width="8.7109375" style="7" customWidth="1"/>
    <col min="40" max="40" width="8.28125" style="7" customWidth="1"/>
    <col min="41" max="41" width="8.00390625" style="7" customWidth="1"/>
    <col min="42" max="42" width="8.8515625" style="7" customWidth="1"/>
    <col min="43" max="43" width="9.00390625" style="7" customWidth="1"/>
    <col min="44" max="44" width="9.140625" style="7" customWidth="1"/>
    <col min="45" max="45" width="9.00390625" style="7" customWidth="1"/>
    <col min="46" max="46" width="8.140625" style="7" customWidth="1"/>
    <col min="47" max="47" width="9.140625" style="7" customWidth="1"/>
    <col min="48" max="48" width="9.421875" style="7" customWidth="1"/>
    <col min="49" max="49" width="11.00390625" style="7" customWidth="1"/>
    <col min="50" max="50" width="8.28125" style="7" customWidth="1"/>
    <col min="51" max="51" width="8.57421875" style="7" customWidth="1"/>
    <col min="52" max="52" width="9.140625" style="7" customWidth="1"/>
    <col min="53" max="53" width="8.57421875" style="7" customWidth="1"/>
    <col min="54" max="54" width="9.8515625" style="7" customWidth="1"/>
    <col min="55" max="55" width="9.57421875" style="7" customWidth="1"/>
    <col min="56" max="56" width="6.421875" style="7" customWidth="1"/>
    <col min="57" max="57" width="7.28125" style="7" customWidth="1"/>
    <col min="58" max="58" width="8.140625" style="7" customWidth="1"/>
    <col min="59" max="59" width="9.00390625" style="7" customWidth="1"/>
    <col min="60" max="60" width="9.421875" style="7" customWidth="1"/>
    <col min="61" max="61" width="9.00390625" style="7" customWidth="1"/>
    <col min="62" max="62" width="8.57421875" style="7" customWidth="1"/>
    <col min="63" max="16384" width="9.140625" style="7" customWidth="1"/>
  </cols>
  <sheetData>
    <row r="1" spans="1:62" ht="21.75" customHeight="1">
      <c r="A1" s="112" t="s">
        <v>154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8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</row>
    <row r="2" spans="1:62" ht="21.75" customHeight="1">
      <c r="A2" s="112" t="s">
        <v>10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8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</row>
    <row r="3" spans="1:62" ht="37.5" customHeight="1">
      <c r="A3" s="123" t="s">
        <v>199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20"/>
      <c r="BC3" s="20"/>
      <c r="BD3" s="20"/>
      <c r="BE3" s="20"/>
      <c r="BF3" s="20"/>
      <c r="BG3" s="20"/>
      <c r="BH3" s="20"/>
      <c r="BI3" s="20"/>
      <c r="BJ3" s="20"/>
    </row>
    <row r="4" spans="2:53" ht="15" customHeight="1">
      <c r="B4" s="32"/>
      <c r="C4" s="11"/>
      <c r="D4" s="11"/>
      <c r="E4" s="11"/>
      <c r="F4" s="33"/>
      <c r="G4" s="34"/>
      <c r="H4" s="35"/>
      <c r="I4" s="34"/>
      <c r="J4" s="34"/>
      <c r="K4" s="34"/>
      <c r="L4" s="35"/>
      <c r="M4" s="35"/>
      <c r="N4" s="35"/>
      <c r="O4" s="35"/>
      <c r="P4" s="35"/>
      <c r="Q4" s="35"/>
      <c r="R4" s="103" t="s">
        <v>11</v>
      </c>
      <c r="S4" s="103"/>
      <c r="T4" s="35"/>
      <c r="U4" s="35"/>
      <c r="V4" s="103"/>
      <c r="W4" s="103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6"/>
      <c r="BA4" s="36"/>
    </row>
    <row r="5" spans="1:62" s="8" customFormat="1" ht="16.5" customHeight="1">
      <c r="A5" s="157" t="s">
        <v>194</v>
      </c>
      <c r="B5" s="160" t="s">
        <v>192</v>
      </c>
      <c r="C5" s="135" t="s">
        <v>160</v>
      </c>
      <c r="D5" s="136"/>
      <c r="E5" s="136"/>
      <c r="F5" s="136"/>
      <c r="G5" s="136"/>
      <c r="H5" s="136"/>
      <c r="I5" s="136"/>
      <c r="J5" s="137"/>
      <c r="K5" s="129" t="s">
        <v>161</v>
      </c>
      <c r="L5" s="141"/>
      <c r="M5" s="141"/>
      <c r="N5" s="141"/>
      <c r="O5" s="141"/>
      <c r="P5" s="141"/>
      <c r="Q5" s="141"/>
      <c r="R5" s="141"/>
      <c r="S5" s="141"/>
      <c r="T5" s="141"/>
      <c r="U5" s="141"/>
      <c r="V5" s="141"/>
      <c r="W5" s="141"/>
      <c r="X5" s="141"/>
      <c r="Y5" s="141"/>
      <c r="Z5" s="141"/>
      <c r="AA5" s="141"/>
      <c r="AB5" s="141"/>
      <c r="AC5" s="141"/>
      <c r="AD5" s="141"/>
      <c r="AE5" s="141"/>
      <c r="AF5" s="141"/>
      <c r="AG5" s="141"/>
      <c r="AH5" s="141"/>
      <c r="AI5" s="141"/>
      <c r="AJ5" s="141"/>
      <c r="AK5" s="141"/>
      <c r="AL5" s="141"/>
      <c r="AM5" s="141"/>
      <c r="AN5" s="141"/>
      <c r="AO5" s="141"/>
      <c r="AP5" s="141"/>
      <c r="AQ5" s="141"/>
      <c r="AR5" s="141"/>
      <c r="AS5" s="141"/>
      <c r="AT5" s="141"/>
      <c r="AU5" s="141"/>
      <c r="AV5" s="141"/>
      <c r="AW5" s="141"/>
      <c r="AX5" s="141"/>
      <c r="AY5" s="141"/>
      <c r="AZ5" s="141"/>
      <c r="BA5" s="141"/>
      <c r="BB5" s="141"/>
      <c r="BC5" s="141"/>
      <c r="BD5" s="141"/>
      <c r="BE5" s="141"/>
      <c r="BF5" s="141"/>
      <c r="BG5" s="141"/>
      <c r="BH5" s="141"/>
      <c r="BI5" s="141"/>
      <c r="BJ5" s="130"/>
    </row>
    <row r="6" spans="1:62" s="8" customFormat="1" ht="88.5" customHeight="1">
      <c r="A6" s="158"/>
      <c r="B6" s="161"/>
      <c r="C6" s="138"/>
      <c r="D6" s="139"/>
      <c r="E6" s="139"/>
      <c r="F6" s="139"/>
      <c r="G6" s="139"/>
      <c r="H6" s="139"/>
      <c r="I6" s="139"/>
      <c r="J6" s="140"/>
      <c r="K6" s="142" t="s">
        <v>195</v>
      </c>
      <c r="L6" s="143"/>
      <c r="M6" s="143"/>
      <c r="N6" s="143"/>
      <c r="O6" s="144"/>
      <c r="P6" s="142" t="s">
        <v>162</v>
      </c>
      <c r="Q6" s="143"/>
      <c r="R6" s="143"/>
      <c r="S6" s="144"/>
      <c r="T6" s="142" t="s">
        <v>0</v>
      </c>
      <c r="U6" s="143"/>
      <c r="V6" s="143"/>
      <c r="W6" s="144"/>
      <c r="X6" s="142" t="s">
        <v>1</v>
      </c>
      <c r="Y6" s="143"/>
      <c r="Z6" s="143"/>
      <c r="AA6" s="144"/>
      <c r="AB6" s="77" t="s">
        <v>165</v>
      </c>
      <c r="AC6" s="134"/>
      <c r="AD6" s="134"/>
      <c r="AE6" s="134"/>
      <c r="AF6" s="78"/>
      <c r="AG6" s="142" t="s">
        <v>2</v>
      </c>
      <c r="AH6" s="143"/>
      <c r="AI6" s="143"/>
      <c r="AJ6" s="143"/>
      <c r="AK6" s="144"/>
      <c r="AL6" s="142" t="s">
        <v>3</v>
      </c>
      <c r="AM6" s="143"/>
      <c r="AN6" s="143"/>
      <c r="AO6" s="143"/>
      <c r="AP6" s="144"/>
      <c r="AQ6" s="77" t="s">
        <v>168</v>
      </c>
      <c r="AR6" s="134"/>
      <c r="AS6" s="134"/>
      <c r="AT6" s="134"/>
      <c r="AU6" s="78"/>
      <c r="AV6" s="131" t="s">
        <v>169</v>
      </c>
      <c r="AW6" s="132"/>
      <c r="AX6" s="132"/>
      <c r="AY6" s="132"/>
      <c r="AZ6" s="132"/>
      <c r="BA6" s="133"/>
      <c r="BB6" s="131" t="s">
        <v>170</v>
      </c>
      <c r="BC6" s="132"/>
      <c r="BD6" s="132"/>
      <c r="BE6" s="132"/>
      <c r="BF6" s="133"/>
      <c r="BG6" s="131" t="s">
        <v>171</v>
      </c>
      <c r="BH6" s="132"/>
      <c r="BI6" s="132"/>
      <c r="BJ6" s="133"/>
    </row>
    <row r="7" spans="1:62" s="8" customFormat="1" ht="25.5" customHeight="1">
      <c r="A7" s="158"/>
      <c r="B7" s="161"/>
      <c r="C7" s="129" t="s">
        <v>156</v>
      </c>
      <c r="D7" s="141"/>
      <c r="E7" s="130"/>
      <c r="F7" s="129" t="s">
        <v>157</v>
      </c>
      <c r="G7" s="130"/>
      <c r="H7" s="129" t="s">
        <v>135</v>
      </c>
      <c r="I7" s="141"/>
      <c r="J7" s="130"/>
      <c r="K7" s="129" t="s">
        <v>4</v>
      </c>
      <c r="L7" s="130"/>
      <c r="M7" s="129" t="s">
        <v>5</v>
      </c>
      <c r="N7" s="141"/>
      <c r="O7" s="130"/>
      <c r="P7" s="129" t="s">
        <v>4</v>
      </c>
      <c r="Q7" s="130"/>
      <c r="R7" s="129" t="s">
        <v>5</v>
      </c>
      <c r="S7" s="130"/>
      <c r="T7" s="129" t="s">
        <v>4</v>
      </c>
      <c r="U7" s="130"/>
      <c r="V7" s="129" t="s">
        <v>5</v>
      </c>
      <c r="W7" s="130"/>
      <c r="X7" s="129" t="s">
        <v>4</v>
      </c>
      <c r="Y7" s="130"/>
      <c r="Z7" s="129" t="s">
        <v>5</v>
      </c>
      <c r="AA7" s="130"/>
      <c r="AB7" s="129" t="s">
        <v>4</v>
      </c>
      <c r="AC7" s="130"/>
      <c r="AD7" s="129" t="s">
        <v>5</v>
      </c>
      <c r="AE7" s="141"/>
      <c r="AF7" s="130"/>
      <c r="AG7" s="129" t="s">
        <v>4</v>
      </c>
      <c r="AH7" s="130"/>
      <c r="AI7" s="129" t="s">
        <v>5</v>
      </c>
      <c r="AJ7" s="141"/>
      <c r="AK7" s="130"/>
      <c r="AL7" s="129" t="s">
        <v>4</v>
      </c>
      <c r="AM7" s="130"/>
      <c r="AN7" s="129" t="s">
        <v>5</v>
      </c>
      <c r="AO7" s="141"/>
      <c r="AP7" s="130"/>
      <c r="AQ7" s="129" t="s">
        <v>4</v>
      </c>
      <c r="AR7" s="130"/>
      <c r="AS7" s="129" t="s">
        <v>5</v>
      </c>
      <c r="AT7" s="141"/>
      <c r="AU7" s="130"/>
      <c r="AV7" s="129" t="s">
        <v>4</v>
      </c>
      <c r="AW7" s="130"/>
      <c r="AX7" s="129" t="s">
        <v>5</v>
      </c>
      <c r="AY7" s="141"/>
      <c r="AZ7" s="141"/>
      <c r="BA7" s="130"/>
      <c r="BB7" s="129" t="s">
        <v>4</v>
      </c>
      <c r="BC7" s="130"/>
      <c r="BD7" s="129" t="s">
        <v>5</v>
      </c>
      <c r="BE7" s="141"/>
      <c r="BF7" s="130"/>
      <c r="BG7" s="129" t="s">
        <v>4</v>
      </c>
      <c r="BH7" s="130"/>
      <c r="BI7" s="129" t="s">
        <v>5</v>
      </c>
      <c r="BJ7" s="130"/>
    </row>
    <row r="8" spans="1:255" s="62" customFormat="1" ht="15" customHeight="1">
      <c r="A8" s="158"/>
      <c r="B8" s="161"/>
      <c r="C8" s="153" t="s">
        <v>172</v>
      </c>
      <c r="D8" s="151" t="s">
        <v>13</v>
      </c>
      <c r="E8" s="44" t="s">
        <v>6</v>
      </c>
      <c r="F8" s="153" t="s">
        <v>172</v>
      </c>
      <c r="G8" s="151" t="s">
        <v>173</v>
      </c>
      <c r="H8" s="155" t="s">
        <v>172</v>
      </c>
      <c r="I8" s="151" t="s">
        <v>174</v>
      </c>
      <c r="J8" s="44" t="s">
        <v>6</v>
      </c>
      <c r="K8" s="153" t="s">
        <v>172</v>
      </c>
      <c r="L8" s="151" t="s">
        <v>174</v>
      </c>
      <c r="M8" s="155" t="s">
        <v>172</v>
      </c>
      <c r="N8" s="151" t="s">
        <v>174</v>
      </c>
      <c r="O8" s="44" t="s">
        <v>6</v>
      </c>
      <c r="P8" s="153" t="s">
        <v>172</v>
      </c>
      <c r="Q8" s="151" t="s">
        <v>174</v>
      </c>
      <c r="R8" s="155" t="s">
        <v>172</v>
      </c>
      <c r="S8" s="151" t="s">
        <v>174</v>
      </c>
      <c r="T8" s="153" t="s">
        <v>172</v>
      </c>
      <c r="U8" s="151" t="s">
        <v>174</v>
      </c>
      <c r="V8" s="155" t="s">
        <v>172</v>
      </c>
      <c r="W8" s="151" t="s">
        <v>13</v>
      </c>
      <c r="X8" s="153" t="s">
        <v>172</v>
      </c>
      <c r="Y8" s="151" t="s">
        <v>174</v>
      </c>
      <c r="Z8" s="155" t="s">
        <v>172</v>
      </c>
      <c r="AA8" s="151" t="s">
        <v>174</v>
      </c>
      <c r="AB8" s="153" t="s">
        <v>172</v>
      </c>
      <c r="AC8" s="151" t="s">
        <v>174</v>
      </c>
      <c r="AD8" s="155" t="s">
        <v>172</v>
      </c>
      <c r="AE8" s="151" t="s">
        <v>174</v>
      </c>
      <c r="AF8" s="44" t="s">
        <v>6</v>
      </c>
      <c r="AG8" s="153" t="s">
        <v>172</v>
      </c>
      <c r="AH8" s="151" t="s">
        <v>174</v>
      </c>
      <c r="AI8" s="155" t="s">
        <v>172</v>
      </c>
      <c r="AJ8" s="151" t="s">
        <v>174</v>
      </c>
      <c r="AK8" s="44" t="s">
        <v>6</v>
      </c>
      <c r="AL8" s="149" t="s">
        <v>172</v>
      </c>
      <c r="AM8" s="147" t="s">
        <v>174</v>
      </c>
      <c r="AN8" s="145" t="s">
        <v>172</v>
      </c>
      <c r="AO8" s="147" t="s">
        <v>174</v>
      </c>
      <c r="AP8" s="44" t="s">
        <v>6</v>
      </c>
      <c r="AQ8" s="149" t="s">
        <v>172</v>
      </c>
      <c r="AR8" s="147" t="s">
        <v>174</v>
      </c>
      <c r="AS8" s="145" t="s">
        <v>172</v>
      </c>
      <c r="AT8" s="147" t="s">
        <v>174</v>
      </c>
      <c r="AU8" s="44" t="s">
        <v>6</v>
      </c>
      <c r="AV8" s="149" t="s">
        <v>172</v>
      </c>
      <c r="AW8" s="147" t="s">
        <v>174</v>
      </c>
      <c r="AX8" s="145" t="s">
        <v>172</v>
      </c>
      <c r="AY8" s="147" t="s">
        <v>174</v>
      </c>
      <c r="AZ8" s="37" t="s">
        <v>6</v>
      </c>
      <c r="BA8" s="37"/>
      <c r="BB8" s="149" t="s">
        <v>172</v>
      </c>
      <c r="BC8" s="147" t="s">
        <v>174</v>
      </c>
      <c r="BD8" s="145" t="s">
        <v>172</v>
      </c>
      <c r="BE8" s="147" t="s">
        <v>174</v>
      </c>
      <c r="BF8" s="44" t="s">
        <v>6</v>
      </c>
      <c r="BG8" s="149" t="s">
        <v>172</v>
      </c>
      <c r="BH8" s="147" t="s">
        <v>174</v>
      </c>
      <c r="BI8" s="145" t="s">
        <v>172</v>
      </c>
      <c r="BJ8" s="147" t="s">
        <v>174</v>
      </c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  <c r="HQ8" s="8"/>
      <c r="HR8" s="8"/>
      <c r="HS8" s="8"/>
      <c r="HT8" s="8"/>
      <c r="HU8" s="8"/>
      <c r="HV8" s="8"/>
      <c r="HW8" s="8"/>
      <c r="HX8" s="8"/>
      <c r="HY8" s="8"/>
      <c r="HZ8" s="8"/>
      <c r="IA8" s="8"/>
      <c r="IB8" s="8"/>
      <c r="IC8" s="8"/>
      <c r="ID8" s="8"/>
      <c r="IE8" s="8"/>
      <c r="IF8" s="8"/>
      <c r="IG8" s="8"/>
      <c r="IH8" s="8"/>
      <c r="II8" s="8"/>
      <c r="IJ8" s="8"/>
      <c r="IK8" s="8"/>
      <c r="IL8" s="8"/>
      <c r="IM8" s="8"/>
      <c r="IN8" s="8"/>
      <c r="IO8" s="8"/>
      <c r="IP8" s="8"/>
      <c r="IQ8" s="8"/>
      <c r="IR8" s="8"/>
      <c r="IS8" s="8"/>
      <c r="IT8" s="8"/>
      <c r="IU8" s="8"/>
    </row>
    <row r="9" spans="1:62" s="8" customFormat="1" ht="54.75" customHeight="1">
      <c r="A9" s="159"/>
      <c r="B9" s="162"/>
      <c r="C9" s="154"/>
      <c r="D9" s="152"/>
      <c r="E9" s="63" t="s">
        <v>7</v>
      </c>
      <c r="F9" s="154"/>
      <c r="G9" s="152"/>
      <c r="H9" s="156"/>
      <c r="I9" s="152"/>
      <c r="J9" s="63" t="s">
        <v>7</v>
      </c>
      <c r="K9" s="154"/>
      <c r="L9" s="152"/>
      <c r="M9" s="156"/>
      <c r="N9" s="152"/>
      <c r="O9" s="63" t="s">
        <v>7</v>
      </c>
      <c r="P9" s="154"/>
      <c r="Q9" s="152"/>
      <c r="R9" s="156"/>
      <c r="S9" s="152"/>
      <c r="T9" s="154"/>
      <c r="U9" s="152"/>
      <c r="V9" s="156"/>
      <c r="W9" s="152"/>
      <c r="X9" s="154"/>
      <c r="Y9" s="152"/>
      <c r="Z9" s="156"/>
      <c r="AA9" s="152"/>
      <c r="AB9" s="154"/>
      <c r="AC9" s="152"/>
      <c r="AD9" s="156"/>
      <c r="AE9" s="152"/>
      <c r="AF9" s="63" t="s">
        <v>7</v>
      </c>
      <c r="AG9" s="154"/>
      <c r="AH9" s="152"/>
      <c r="AI9" s="156"/>
      <c r="AJ9" s="152"/>
      <c r="AK9" s="63" t="s">
        <v>7</v>
      </c>
      <c r="AL9" s="150"/>
      <c r="AM9" s="148"/>
      <c r="AN9" s="146"/>
      <c r="AO9" s="148"/>
      <c r="AP9" s="63" t="s">
        <v>7</v>
      </c>
      <c r="AQ9" s="150"/>
      <c r="AR9" s="148"/>
      <c r="AS9" s="146"/>
      <c r="AT9" s="148"/>
      <c r="AU9" s="63" t="s">
        <v>7</v>
      </c>
      <c r="AV9" s="150"/>
      <c r="AW9" s="148"/>
      <c r="AX9" s="146"/>
      <c r="AY9" s="148"/>
      <c r="AZ9" s="63" t="s">
        <v>8</v>
      </c>
      <c r="BA9" s="63" t="s">
        <v>9</v>
      </c>
      <c r="BB9" s="150"/>
      <c r="BC9" s="148"/>
      <c r="BD9" s="146"/>
      <c r="BE9" s="148"/>
      <c r="BF9" s="63" t="s">
        <v>7</v>
      </c>
      <c r="BG9" s="150"/>
      <c r="BH9" s="148"/>
      <c r="BI9" s="146"/>
      <c r="BJ9" s="148"/>
    </row>
    <row r="10" spans="1:62" s="8" customFormat="1" ht="13.5" customHeight="1">
      <c r="A10" s="60"/>
      <c r="B10" s="60">
        <v>1</v>
      </c>
      <c r="C10" s="60">
        <v>2</v>
      </c>
      <c r="D10" s="60">
        <v>3</v>
      </c>
      <c r="E10" s="60"/>
      <c r="F10" s="60">
        <v>4</v>
      </c>
      <c r="G10" s="60">
        <v>5</v>
      </c>
      <c r="H10" s="60">
        <v>6</v>
      </c>
      <c r="I10" s="60">
        <v>7</v>
      </c>
      <c r="J10" s="60"/>
      <c r="K10" s="60">
        <v>8</v>
      </c>
      <c r="L10" s="60">
        <v>9</v>
      </c>
      <c r="M10" s="60">
        <v>10</v>
      </c>
      <c r="N10" s="60">
        <v>11</v>
      </c>
      <c r="O10" s="60"/>
      <c r="P10" s="60">
        <v>12</v>
      </c>
      <c r="Q10" s="60">
        <v>13</v>
      </c>
      <c r="R10" s="60">
        <v>14</v>
      </c>
      <c r="S10" s="60">
        <v>15</v>
      </c>
      <c r="T10" s="60">
        <v>16</v>
      </c>
      <c r="U10" s="60">
        <v>17</v>
      </c>
      <c r="V10" s="60">
        <v>18</v>
      </c>
      <c r="W10" s="60">
        <v>19</v>
      </c>
      <c r="X10" s="60">
        <v>20</v>
      </c>
      <c r="Y10" s="60">
        <v>21</v>
      </c>
      <c r="Z10" s="60">
        <v>22</v>
      </c>
      <c r="AA10" s="60">
        <v>23</v>
      </c>
      <c r="AB10" s="60">
        <v>24</v>
      </c>
      <c r="AC10" s="60">
        <v>25</v>
      </c>
      <c r="AD10" s="60">
        <v>26</v>
      </c>
      <c r="AE10" s="60">
        <v>27</v>
      </c>
      <c r="AF10" s="60"/>
      <c r="AG10" s="60">
        <v>28</v>
      </c>
      <c r="AH10" s="60">
        <v>29</v>
      </c>
      <c r="AI10" s="60">
        <v>30</v>
      </c>
      <c r="AJ10" s="60">
        <v>31</v>
      </c>
      <c r="AK10" s="60"/>
      <c r="AL10" s="60">
        <v>32</v>
      </c>
      <c r="AM10" s="60">
        <v>33</v>
      </c>
      <c r="AN10" s="60">
        <v>34</v>
      </c>
      <c r="AO10" s="60">
        <v>35</v>
      </c>
      <c r="AP10" s="60"/>
      <c r="AQ10" s="60">
        <v>36</v>
      </c>
      <c r="AR10" s="60">
        <v>37</v>
      </c>
      <c r="AS10" s="60">
        <v>38</v>
      </c>
      <c r="AT10" s="60">
        <v>39</v>
      </c>
      <c r="AU10" s="60"/>
      <c r="AV10" s="60">
        <v>40</v>
      </c>
      <c r="AW10" s="60">
        <v>41</v>
      </c>
      <c r="AX10" s="60">
        <v>42</v>
      </c>
      <c r="AY10" s="60">
        <v>43</v>
      </c>
      <c r="AZ10" s="60"/>
      <c r="BA10" s="60"/>
      <c r="BB10" s="60">
        <v>44</v>
      </c>
      <c r="BC10" s="60">
        <v>45</v>
      </c>
      <c r="BD10" s="60">
        <v>46</v>
      </c>
      <c r="BE10" s="60">
        <v>47</v>
      </c>
      <c r="BF10" s="60"/>
      <c r="BG10" s="60">
        <v>48</v>
      </c>
      <c r="BH10" s="60">
        <v>49</v>
      </c>
      <c r="BI10" s="60">
        <v>50</v>
      </c>
      <c r="BJ10" s="60">
        <v>51</v>
      </c>
    </row>
    <row r="11" spans="1:62" s="8" customFormat="1" ht="21.75" customHeight="1">
      <c r="A11" s="47">
        <v>1</v>
      </c>
      <c r="B11" s="64" t="s">
        <v>175</v>
      </c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</row>
    <row r="12" spans="1:62" s="21" customFormat="1" ht="19.5" customHeight="1">
      <c r="A12" s="47">
        <v>2</v>
      </c>
      <c r="B12" s="64" t="s">
        <v>176</v>
      </c>
      <c r="C12" s="39">
        <f>F12+H12-BG12-BI12</f>
        <v>2948801.148100001</v>
      </c>
      <c r="D12" s="39">
        <f>G12+I12-BH12-BJ12</f>
        <v>2418688.969600001</v>
      </c>
      <c r="E12" s="39">
        <v>0</v>
      </c>
      <c r="F12" s="39">
        <f>K12+P12+T12+X12+AB12+AG12+AL12+AQ12+AV12+BB12+BG12</f>
        <v>2507910.419200001</v>
      </c>
      <c r="G12" s="39">
        <f>L12+Q12+U12+Y12+AC12+AH12+AM12+AR12+AW12+BC12+BH12</f>
        <v>2174609.511600001</v>
      </c>
      <c r="H12" s="39">
        <f>M12+R12+V12+Z12+AD12+AI12+AN12+AS12+AX12+BD12+BI12</f>
        <v>624766.7489999998</v>
      </c>
      <c r="I12" s="39">
        <f>N12+S12+W12+AA12+AE12+AJ12+AO12+AT12+AY12+BE12+BJ12</f>
        <v>338714.63800000004</v>
      </c>
      <c r="J12" s="39">
        <v>0</v>
      </c>
      <c r="K12" s="39">
        <f>Sheet2!I123</f>
        <v>1413075.1891000005</v>
      </c>
      <c r="L12" s="39">
        <f>Sheet2!J123</f>
        <v>1279736.1416000007</v>
      </c>
      <c r="M12" s="39">
        <f>Sheet2!K123</f>
        <v>305819.2299999999</v>
      </c>
      <c r="N12" s="39">
        <f>Sheet2!L123</f>
        <v>138634.70400000003</v>
      </c>
      <c r="O12" s="39">
        <v>0</v>
      </c>
      <c r="P12" s="39">
        <f>Sheet2!M123</f>
        <v>1500</v>
      </c>
      <c r="Q12" s="39">
        <f>Sheet2!N123</f>
        <v>0</v>
      </c>
      <c r="R12" s="39">
        <f>Sheet2!O123</f>
        <v>0</v>
      </c>
      <c r="S12" s="39">
        <f>Sheet2!P123</f>
        <v>0</v>
      </c>
      <c r="T12" s="39">
        <f>Sheet2!Q123</f>
        <v>0</v>
      </c>
      <c r="U12" s="39">
        <f>Sheet2!R123</f>
        <v>0</v>
      </c>
      <c r="V12" s="39">
        <f>Sheet2!S123</f>
        <v>0</v>
      </c>
      <c r="W12" s="39">
        <f>Sheet2!T123</f>
        <v>0</v>
      </c>
      <c r="X12" s="39">
        <f>Sheet2!U123</f>
        <v>73120.35</v>
      </c>
      <c r="Y12" s="39">
        <f>Sheet2!V123</f>
        <v>50347.09</v>
      </c>
      <c r="Z12" s="39">
        <f>Sheet2!W123</f>
        <v>-95925.19100000005</v>
      </c>
      <c r="AA12" s="39">
        <f>Sheet2!X123</f>
        <v>9586.353</v>
      </c>
      <c r="AB12" s="39">
        <f>Sheet2!Y123</f>
        <v>55061.82000000001</v>
      </c>
      <c r="AC12" s="39">
        <f>Sheet2!Z123</f>
        <v>46306.832</v>
      </c>
      <c r="AD12" s="39">
        <f>Sheet2!AA123</f>
        <v>7825.3</v>
      </c>
      <c r="AE12" s="39">
        <f>Sheet2!AB123</f>
        <v>1588</v>
      </c>
      <c r="AF12" s="39">
        <v>0</v>
      </c>
      <c r="AG12" s="39">
        <f>Sheet2!AC123</f>
        <v>95714.28</v>
      </c>
      <c r="AH12" s="39">
        <f>Sheet2!AD123</f>
        <v>80483.243</v>
      </c>
      <c r="AI12" s="39">
        <f>Sheet2!AE123</f>
        <v>167773.76000000004</v>
      </c>
      <c r="AJ12" s="39">
        <f>Sheet2!AF123</f>
        <v>96914.633</v>
      </c>
      <c r="AK12" s="39">
        <v>0</v>
      </c>
      <c r="AL12" s="39">
        <f>Sheet2!AG123</f>
        <v>1300</v>
      </c>
      <c r="AM12" s="39">
        <f>Sheet2!AH123</f>
        <v>1000</v>
      </c>
      <c r="AN12" s="39">
        <f>Sheet2!AI123</f>
        <v>0</v>
      </c>
      <c r="AO12" s="39">
        <f>Sheet2!AJ123</f>
        <v>0</v>
      </c>
      <c r="AP12" s="39">
        <v>0</v>
      </c>
      <c r="AQ12" s="39">
        <f>Sheet2!AK123</f>
        <v>163999.14</v>
      </c>
      <c r="AR12" s="39">
        <f>Sheet2!AL123</f>
        <v>144269.04100000003</v>
      </c>
      <c r="AS12" s="39">
        <f>Sheet2!AM123</f>
        <v>164276.33</v>
      </c>
      <c r="AT12" s="39">
        <f>Sheet2!AN123</f>
        <v>59127.33699999999</v>
      </c>
      <c r="AU12" s="39">
        <v>0</v>
      </c>
      <c r="AV12" s="39">
        <f>Sheet2!AO123</f>
        <v>428571.79000000004</v>
      </c>
      <c r="AW12" s="39">
        <f>Sheet2!AP123</f>
        <v>390014.344</v>
      </c>
      <c r="AX12" s="39">
        <f>Sheet2!AQ123</f>
        <v>74997.32</v>
      </c>
      <c r="AY12" s="39">
        <f>Sheet2!AR123</f>
        <v>32863.611000000004</v>
      </c>
      <c r="AZ12" s="39">
        <f>AY12</f>
        <v>32863.611000000004</v>
      </c>
      <c r="BA12" s="39">
        <v>0</v>
      </c>
      <c r="BB12" s="39">
        <f>Sheet2!AS123</f>
        <v>91691.83</v>
      </c>
      <c r="BC12" s="39">
        <f>Sheet2!AT123</f>
        <v>87817.64000000001</v>
      </c>
      <c r="BD12" s="39">
        <f>Sheet2!AU123</f>
        <v>0</v>
      </c>
      <c r="BE12" s="39">
        <f>Sheet2!AV123</f>
        <v>0</v>
      </c>
      <c r="BF12" s="39">
        <v>0</v>
      </c>
      <c r="BG12" s="39">
        <f>Sheet2!AW123</f>
        <v>183876.0201</v>
      </c>
      <c r="BH12" s="39">
        <f>Sheet2!AX123</f>
        <v>94635.18</v>
      </c>
      <c r="BI12" s="39">
        <f>Sheet2!AY123</f>
        <v>0</v>
      </c>
      <c r="BJ12" s="39">
        <f>Sheet2!AZ123</f>
        <v>0</v>
      </c>
    </row>
    <row r="13" spans="1:62" s="16" customFormat="1" ht="19.5" customHeight="1">
      <c r="A13" s="47">
        <v>3</v>
      </c>
      <c r="B13" s="64" t="s">
        <v>177</v>
      </c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</row>
    <row r="14" spans="1:62" s="8" customFormat="1" ht="19.5" customHeight="1">
      <c r="A14" s="47">
        <v>4</v>
      </c>
      <c r="B14" s="64" t="s">
        <v>178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</row>
    <row r="15" spans="1:62" s="8" customFormat="1" ht="19.5" customHeight="1">
      <c r="A15" s="47">
        <v>5</v>
      </c>
      <c r="B15" s="64" t="s">
        <v>179</v>
      </c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</row>
    <row r="16" spans="1:62" s="8" customFormat="1" ht="19.5" customHeight="1">
      <c r="A16" s="47">
        <v>6</v>
      </c>
      <c r="B16" s="64" t="s">
        <v>180</v>
      </c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</row>
    <row r="17" spans="1:65" s="8" customFormat="1" ht="19.5" customHeight="1">
      <c r="A17" s="47">
        <v>7</v>
      </c>
      <c r="B17" s="64" t="s">
        <v>181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16"/>
      <c r="BL17" s="16"/>
      <c r="BM17" s="16"/>
    </row>
    <row r="18" spans="1:62" s="8" customFormat="1" ht="19.5" customHeight="1">
      <c r="A18" s="47">
        <v>8</v>
      </c>
      <c r="B18" s="64" t="s">
        <v>182</v>
      </c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</row>
    <row r="19" spans="1:62" s="8" customFormat="1" ht="19.5" customHeight="1">
      <c r="A19" s="47">
        <v>9</v>
      </c>
      <c r="B19" s="64" t="s">
        <v>183</v>
      </c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</row>
    <row r="20" spans="1:62" s="8" customFormat="1" ht="19.5" customHeight="1">
      <c r="A20" s="47">
        <v>10</v>
      </c>
      <c r="B20" s="64" t="s">
        <v>184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</row>
    <row r="21" spans="1:62" s="8" customFormat="1" ht="19.5" customHeight="1">
      <c r="A21" s="47">
        <v>11</v>
      </c>
      <c r="B21" s="64" t="s">
        <v>185</v>
      </c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</row>
    <row r="22" spans="1:62" s="8" customFormat="1" ht="24.75" customHeight="1">
      <c r="A22" s="118" t="s">
        <v>193</v>
      </c>
      <c r="B22" s="119"/>
      <c r="C22" s="41">
        <f>SUM(C11:C21)</f>
        <v>2948801.148100001</v>
      </c>
      <c r="D22" s="41">
        <f aca="true" t="shared" si="0" ref="D22:BJ22">SUM(D11:D21)</f>
        <v>2418688.969600001</v>
      </c>
      <c r="E22" s="41"/>
      <c r="F22" s="41">
        <f t="shared" si="0"/>
        <v>2507910.419200001</v>
      </c>
      <c r="G22" s="41">
        <f t="shared" si="0"/>
        <v>2174609.511600001</v>
      </c>
      <c r="H22" s="41">
        <f t="shared" si="0"/>
        <v>624766.7489999998</v>
      </c>
      <c r="I22" s="41">
        <f t="shared" si="0"/>
        <v>338714.63800000004</v>
      </c>
      <c r="J22" s="41"/>
      <c r="K22" s="41">
        <f t="shared" si="0"/>
        <v>1413075.1891000005</v>
      </c>
      <c r="L22" s="41">
        <f t="shared" si="0"/>
        <v>1279736.1416000007</v>
      </c>
      <c r="M22" s="41">
        <f t="shared" si="0"/>
        <v>305819.2299999999</v>
      </c>
      <c r="N22" s="41">
        <f t="shared" si="0"/>
        <v>138634.70400000003</v>
      </c>
      <c r="O22" s="41"/>
      <c r="P22" s="41">
        <f t="shared" si="0"/>
        <v>1500</v>
      </c>
      <c r="Q22" s="41">
        <f t="shared" si="0"/>
        <v>0</v>
      </c>
      <c r="R22" s="41">
        <f t="shared" si="0"/>
        <v>0</v>
      </c>
      <c r="S22" s="41">
        <f t="shared" si="0"/>
        <v>0</v>
      </c>
      <c r="T22" s="41">
        <f t="shared" si="0"/>
        <v>0</v>
      </c>
      <c r="U22" s="41">
        <f t="shared" si="0"/>
        <v>0</v>
      </c>
      <c r="V22" s="41">
        <f t="shared" si="0"/>
        <v>0</v>
      </c>
      <c r="W22" s="41">
        <f t="shared" si="0"/>
        <v>0</v>
      </c>
      <c r="X22" s="41">
        <f t="shared" si="0"/>
        <v>73120.35</v>
      </c>
      <c r="Y22" s="41">
        <f t="shared" si="0"/>
        <v>50347.09</v>
      </c>
      <c r="Z22" s="41">
        <f t="shared" si="0"/>
        <v>-95925.19100000005</v>
      </c>
      <c r="AA22" s="41">
        <f t="shared" si="0"/>
        <v>9586.353</v>
      </c>
      <c r="AB22" s="41">
        <f t="shared" si="0"/>
        <v>55061.82000000001</v>
      </c>
      <c r="AC22" s="41">
        <f t="shared" si="0"/>
        <v>46306.832</v>
      </c>
      <c r="AD22" s="41">
        <f t="shared" si="0"/>
        <v>7825.3</v>
      </c>
      <c r="AE22" s="41">
        <f t="shared" si="0"/>
        <v>1588</v>
      </c>
      <c r="AF22" s="41"/>
      <c r="AG22" s="41">
        <f t="shared" si="0"/>
        <v>95714.28</v>
      </c>
      <c r="AH22" s="41">
        <f t="shared" si="0"/>
        <v>80483.243</v>
      </c>
      <c r="AI22" s="41">
        <f t="shared" si="0"/>
        <v>167773.76000000004</v>
      </c>
      <c r="AJ22" s="41">
        <f t="shared" si="0"/>
        <v>96914.633</v>
      </c>
      <c r="AK22" s="41"/>
      <c r="AL22" s="41">
        <f t="shared" si="0"/>
        <v>1300</v>
      </c>
      <c r="AM22" s="41">
        <f t="shared" si="0"/>
        <v>1000</v>
      </c>
      <c r="AN22" s="41">
        <f t="shared" si="0"/>
        <v>0</v>
      </c>
      <c r="AO22" s="41">
        <f t="shared" si="0"/>
        <v>0</v>
      </c>
      <c r="AP22" s="41"/>
      <c r="AQ22" s="41">
        <f t="shared" si="0"/>
        <v>163999.14</v>
      </c>
      <c r="AR22" s="41">
        <f t="shared" si="0"/>
        <v>144269.04100000003</v>
      </c>
      <c r="AS22" s="41">
        <f t="shared" si="0"/>
        <v>164276.33</v>
      </c>
      <c r="AT22" s="41">
        <f t="shared" si="0"/>
        <v>59127.33699999999</v>
      </c>
      <c r="AU22" s="41"/>
      <c r="AV22" s="41">
        <f t="shared" si="0"/>
        <v>428571.79000000004</v>
      </c>
      <c r="AW22" s="41">
        <f t="shared" si="0"/>
        <v>390014.344</v>
      </c>
      <c r="AX22" s="41">
        <f t="shared" si="0"/>
        <v>74997.32</v>
      </c>
      <c r="AY22" s="41">
        <f t="shared" si="0"/>
        <v>32863.611000000004</v>
      </c>
      <c r="AZ22" s="41"/>
      <c r="BA22" s="41"/>
      <c r="BB22" s="41">
        <f t="shared" si="0"/>
        <v>91691.83</v>
      </c>
      <c r="BC22" s="41">
        <f t="shared" si="0"/>
        <v>87817.64000000001</v>
      </c>
      <c r="BD22" s="41">
        <f t="shared" si="0"/>
        <v>0</v>
      </c>
      <c r="BE22" s="41">
        <f t="shared" si="0"/>
        <v>0</v>
      </c>
      <c r="BF22" s="41"/>
      <c r="BG22" s="41">
        <f t="shared" si="0"/>
        <v>183876.0201</v>
      </c>
      <c r="BH22" s="41">
        <f t="shared" si="0"/>
        <v>94635.18</v>
      </c>
      <c r="BI22" s="41">
        <f t="shared" si="0"/>
        <v>0</v>
      </c>
      <c r="BJ22" s="41">
        <f t="shared" si="0"/>
        <v>0</v>
      </c>
    </row>
    <row r="23" s="8" customFormat="1" ht="16.5" customHeight="1"/>
    <row r="24" s="8" customFormat="1" ht="16.5" customHeight="1"/>
    <row r="25" s="8" customFormat="1" ht="16.5" customHeight="1">
      <c r="C25" s="16"/>
    </row>
    <row r="26" s="8" customFormat="1" ht="16.5" customHeight="1"/>
    <row r="27" s="8" customFormat="1" ht="16.5" customHeight="1"/>
    <row r="28" s="8" customFormat="1" ht="16.5" customHeight="1"/>
    <row r="29" s="8" customFormat="1" ht="16.5" customHeight="1"/>
    <row r="30" s="8" customFormat="1" ht="16.5" customHeight="1"/>
    <row r="31" s="8" customFormat="1" ht="16.5" customHeight="1"/>
    <row r="32" s="8" customFormat="1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spans="1:62" s="31" customFormat="1" ht="22.5" customHeight="1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</row>
    <row r="81" spans="1:62" s="31" customFormat="1" ht="24" customHeight="1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</row>
    <row r="82" spans="1:62" s="31" customFormat="1" ht="17.2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</row>
    <row r="83" spans="1:62" s="31" customFormat="1" ht="17.2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</row>
    <row r="85" ht="45" customHeight="1"/>
  </sheetData>
  <sheetProtection/>
  <mergeCells count="96">
    <mergeCell ref="A1:R1"/>
    <mergeCell ref="A3:R3"/>
    <mergeCell ref="P6:S6"/>
    <mergeCell ref="T6:W6"/>
    <mergeCell ref="X6:AA6"/>
    <mergeCell ref="AB6:AF6"/>
    <mergeCell ref="AG6:AK6"/>
    <mergeCell ref="AL6:AP6"/>
    <mergeCell ref="AQ6:AU6"/>
    <mergeCell ref="AV6:BA6"/>
    <mergeCell ref="R4:S4"/>
    <mergeCell ref="A2:R2"/>
    <mergeCell ref="V4:W4"/>
    <mergeCell ref="A5:A9"/>
    <mergeCell ref="B5:B9"/>
    <mergeCell ref="C5:J6"/>
    <mergeCell ref="K5:BJ5"/>
    <mergeCell ref="K6:O6"/>
    <mergeCell ref="BB6:BF6"/>
    <mergeCell ref="BG6:BJ6"/>
    <mergeCell ref="C7:E7"/>
    <mergeCell ref="F7:G7"/>
    <mergeCell ref="R7:S7"/>
    <mergeCell ref="T7:U7"/>
    <mergeCell ref="AD7:AF7"/>
    <mergeCell ref="AG7:AH7"/>
    <mergeCell ref="H7:J7"/>
    <mergeCell ref="K7:L7"/>
    <mergeCell ref="M7:O7"/>
    <mergeCell ref="P7:Q7"/>
    <mergeCell ref="AX7:BA7"/>
    <mergeCell ref="BB7:BC7"/>
    <mergeCell ref="BD7:BF7"/>
    <mergeCell ref="BG7:BH7"/>
    <mergeCell ref="AI7:AK7"/>
    <mergeCell ref="AL7:AM7"/>
    <mergeCell ref="L8:L9"/>
    <mergeCell ref="M8:M9"/>
    <mergeCell ref="AN7:AP7"/>
    <mergeCell ref="AQ7:AR7"/>
    <mergeCell ref="AS7:AU7"/>
    <mergeCell ref="AV7:AW7"/>
    <mergeCell ref="V7:W7"/>
    <mergeCell ref="X7:Y7"/>
    <mergeCell ref="Z7:AA7"/>
    <mergeCell ref="AB7:AC7"/>
    <mergeCell ref="U8:U9"/>
    <mergeCell ref="V8:V9"/>
    <mergeCell ref="BI7:BJ7"/>
    <mergeCell ref="C8:C9"/>
    <mergeCell ref="D8:D9"/>
    <mergeCell ref="F8:F9"/>
    <mergeCell ref="G8:G9"/>
    <mergeCell ref="H8:H9"/>
    <mergeCell ref="I8:I9"/>
    <mergeCell ref="K8:K9"/>
    <mergeCell ref="N8:N9"/>
    <mergeCell ref="P8:P9"/>
    <mergeCell ref="Q8:Q9"/>
    <mergeCell ref="R8:R9"/>
    <mergeCell ref="S8:S9"/>
    <mergeCell ref="T8:T9"/>
    <mergeCell ref="AM8:AM9"/>
    <mergeCell ref="AN8:AN9"/>
    <mergeCell ref="W8:W9"/>
    <mergeCell ref="X8:X9"/>
    <mergeCell ref="Y8:Y9"/>
    <mergeCell ref="Z8:Z9"/>
    <mergeCell ref="AA8:AA9"/>
    <mergeCell ref="AB8:AB9"/>
    <mergeCell ref="AC8:AC9"/>
    <mergeCell ref="AD8:AD9"/>
    <mergeCell ref="AE8:AE9"/>
    <mergeCell ref="AG8:AG9"/>
    <mergeCell ref="AH8:AH9"/>
    <mergeCell ref="AI8:AI9"/>
    <mergeCell ref="AJ8:AJ9"/>
    <mergeCell ref="AL8:AL9"/>
    <mergeCell ref="AQ8:AQ9"/>
    <mergeCell ref="AR8:AR9"/>
    <mergeCell ref="AS8:AS9"/>
    <mergeCell ref="BC8:BC9"/>
    <mergeCell ref="AT8:AT9"/>
    <mergeCell ref="AV8:AV9"/>
    <mergeCell ref="AW8:AW9"/>
    <mergeCell ref="AX8:AX9"/>
    <mergeCell ref="BI8:BI9"/>
    <mergeCell ref="BJ8:BJ9"/>
    <mergeCell ref="A22:B22"/>
    <mergeCell ref="BD8:BD9"/>
    <mergeCell ref="BE8:BE9"/>
    <mergeCell ref="BG8:BG9"/>
    <mergeCell ref="BH8:BH9"/>
    <mergeCell ref="AY8:AY9"/>
    <mergeCell ref="BB8:BB9"/>
    <mergeCell ref="AO8:AO9"/>
  </mergeCells>
  <printOptions/>
  <pageMargins left="0.2" right="0.2" top="0.31" bottom="1" header="0.2" footer="0.5"/>
  <pageSetup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Marzpetaran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User5</dc:creator>
  <cp:keywords/>
  <dc:description/>
  <cp:lastModifiedBy>user</cp:lastModifiedBy>
  <cp:lastPrinted>2011-10-10T05:12:09Z</cp:lastPrinted>
  <dcterms:created xsi:type="dcterms:W3CDTF">2009-03-25T19:10:39Z</dcterms:created>
  <dcterms:modified xsi:type="dcterms:W3CDTF">2011-09-19T18:42:01Z</dcterms:modified>
  <cp:category/>
  <cp:version/>
  <cp:contentType/>
  <cp:contentStatus/>
</cp:coreProperties>
</file>